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omments2.xml" ContentType="application/vnd.openxmlformats-officedocument.spreadsheetml.comments+xml"/>
  <Override PartName="/xl/drawings/drawing6.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029"/>
  <workbookPr codeName="DieseArbeitsmappe"/>
  <mc:AlternateContent xmlns:mc="http://schemas.openxmlformats.org/markup-compatibility/2006">
    <mc:Choice Requires="x15">
      <x15ac:absPath xmlns:x15ac="http://schemas.microsoft.com/office/spreadsheetml/2010/11/ac" url="W:\steuerschroeder.de\website\"/>
    </mc:Choice>
  </mc:AlternateContent>
  <xr:revisionPtr revIDLastSave="0" documentId="13_ncr:1_{8F6553E9-66C9-4AFF-B3C3-2B034D637F45}" xr6:coauthVersionLast="40" xr6:coauthVersionMax="40" xr10:uidLastSave="{00000000-0000-0000-0000-000000000000}"/>
  <bookViews>
    <workbookView xWindow="0" yWindow="0" windowWidth="28800" windowHeight="12210" xr2:uid="{00000000-000D-0000-FFFF-FFFF00000000}"/>
  </bookViews>
  <sheets>
    <sheet name="Übersicht" sheetId="7" r:id="rId1"/>
    <sheet name="Gewinnermittlung" sheetId="1" r:id="rId2"/>
    <sheet name="Anlage EÜR" sheetId="2" r:id="rId3"/>
    <sheet name="MwSt" sheetId="3" r:id="rId4"/>
    <sheet name="Einnahmen" sheetId="4" r:id="rId5"/>
    <sheet name="Ausgaben" sheetId="5" r:id="rId6"/>
    <sheet name="Konten" sheetId="6" state="hidden" r:id="rId7"/>
  </sheets>
  <definedNames>
    <definedName name="_EG19">MwSt!$D$78</definedName>
    <definedName name="_EG7">MwSt!$D$85</definedName>
    <definedName name="_ist19">MwSt!$F$35</definedName>
    <definedName name="AUSFU">MwSt!$D$17</definedName>
    <definedName name="BMG1">MwSt!$D$18</definedName>
    <definedName name="BMG3">MwSt!$D$26</definedName>
    <definedName name="BMG4">MwSt!$D$27</definedName>
    <definedName name="IST19EG">MwSt!$E$37</definedName>
    <definedName name="IST7">MwSt!$E$58</definedName>
    <definedName name="NATO">MwSt!$D$19</definedName>
    <definedName name="Reise">MwSt!$D$20</definedName>
  </definedNames>
  <calcPr calcId="181029"/>
</workbook>
</file>

<file path=xl/calcChain.xml><?xml version="1.0" encoding="utf-8"?>
<calcChain xmlns="http://schemas.openxmlformats.org/spreadsheetml/2006/main">
  <c r="E83" i="1" l="1"/>
  <c r="B129" i="5" l="1"/>
  <c r="D19" i="7" s="1"/>
  <c r="B119" i="5"/>
  <c r="D18" i="7" s="1"/>
  <c r="B109" i="5"/>
  <c r="D17" i="7" s="1"/>
  <c r="B99" i="5"/>
  <c r="D16" i="7" s="1"/>
  <c r="B89" i="5"/>
  <c r="D15" i="7" s="1"/>
  <c r="B79" i="5"/>
  <c r="D14" i="7" s="1"/>
  <c r="B69" i="5"/>
  <c r="D13" i="7" s="1"/>
  <c r="B59" i="5"/>
  <c r="D12" i="7" s="1"/>
  <c r="B49" i="5"/>
  <c r="D11" i="7" s="1"/>
  <c r="B39" i="5"/>
  <c r="D10" i="7" s="1"/>
  <c r="B29" i="5"/>
  <c r="D9" i="7" s="1"/>
  <c r="B19" i="5"/>
  <c r="D8" i="7" s="1"/>
  <c r="G38" i="4"/>
  <c r="H38" i="4" s="1"/>
  <c r="I38" i="4"/>
  <c r="G40" i="4"/>
  <c r="H40" i="4" s="1"/>
  <c r="I40" i="4"/>
  <c r="G41" i="4"/>
  <c r="H41" i="4" s="1"/>
  <c r="I41" i="4"/>
  <c r="G42" i="4"/>
  <c r="H42" i="4" s="1"/>
  <c r="I42" i="4"/>
  <c r="G43" i="4"/>
  <c r="H43" i="4" s="1"/>
  <c r="I43" i="4"/>
  <c r="G44" i="4"/>
  <c r="H44" i="4" s="1"/>
  <c r="I44" i="4"/>
  <c r="G45" i="4"/>
  <c r="H45" i="4" s="1"/>
  <c r="I45" i="4"/>
  <c r="G46" i="4"/>
  <c r="H46" i="4" s="1"/>
  <c r="I46" i="4"/>
  <c r="G47" i="4"/>
  <c r="H47" i="4" s="1"/>
  <c r="I47" i="4"/>
  <c r="G48" i="4"/>
  <c r="H48" i="4" s="1"/>
  <c r="I48" i="4"/>
  <c r="G50" i="4"/>
  <c r="H50" i="4" s="1"/>
  <c r="I50" i="4"/>
  <c r="G51" i="4"/>
  <c r="H51" i="4" s="1"/>
  <c r="I51" i="4"/>
  <c r="G52" i="4"/>
  <c r="H52" i="4" s="1"/>
  <c r="I52" i="4"/>
  <c r="G53" i="4"/>
  <c r="H53" i="4" s="1"/>
  <c r="I53" i="4"/>
  <c r="G54" i="4"/>
  <c r="H54" i="4" s="1"/>
  <c r="I54" i="4"/>
  <c r="G55" i="4"/>
  <c r="H55" i="4" s="1"/>
  <c r="I55" i="4"/>
  <c r="G56" i="4"/>
  <c r="H56" i="4" s="1"/>
  <c r="I56" i="4"/>
  <c r="G57" i="4"/>
  <c r="H57" i="4" s="1"/>
  <c r="I57" i="4"/>
  <c r="G58" i="4"/>
  <c r="H58" i="4" s="1"/>
  <c r="I58" i="4"/>
  <c r="G60" i="4"/>
  <c r="H60" i="4" s="1"/>
  <c r="I60" i="4"/>
  <c r="G61" i="4"/>
  <c r="H61" i="4" s="1"/>
  <c r="I61" i="4"/>
  <c r="G62" i="4"/>
  <c r="H62" i="4" s="1"/>
  <c r="I62" i="4"/>
  <c r="G63" i="4"/>
  <c r="H63" i="4" s="1"/>
  <c r="I63" i="4"/>
  <c r="G64" i="4"/>
  <c r="H64" i="4" s="1"/>
  <c r="I64" i="4"/>
  <c r="G65" i="4"/>
  <c r="H65" i="4" s="1"/>
  <c r="I65" i="4"/>
  <c r="G66" i="4"/>
  <c r="H66" i="4" s="1"/>
  <c r="I66" i="4"/>
  <c r="G67" i="4"/>
  <c r="H67" i="4" s="1"/>
  <c r="I67" i="4"/>
  <c r="G68" i="4"/>
  <c r="H68" i="4" s="1"/>
  <c r="I68" i="4"/>
  <c r="G70" i="4"/>
  <c r="H70" i="4" s="1"/>
  <c r="I70" i="4"/>
  <c r="G71" i="4"/>
  <c r="H71" i="4" s="1"/>
  <c r="I71" i="4"/>
  <c r="G72" i="4"/>
  <c r="H72" i="4" s="1"/>
  <c r="I72" i="4"/>
  <c r="G73" i="4"/>
  <c r="H73" i="4" s="1"/>
  <c r="I73" i="4"/>
  <c r="G74" i="4"/>
  <c r="H74" i="4" s="1"/>
  <c r="I74" i="4"/>
  <c r="G75" i="4"/>
  <c r="H75" i="4" s="1"/>
  <c r="I75" i="4"/>
  <c r="G76" i="4"/>
  <c r="H76" i="4" s="1"/>
  <c r="I76" i="4"/>
  <c r="G77" i="4"/>
  <c r="H77" i="4" s="1"/>
  <c r="I77" i="4"/>
  <c r="G78" i="4"/>
  <c r="H78" i="4" s="1"/>
  <c r="I78" i="4"/>
  <c r="G80" i="4"/>
  <c r="H80" i="4" s="1"/>
  <c r="I80" i="4"/>
  <c r="G81" i="4"/>
  <c r="H81" i="4" s="1"/>
  <c r="I81" i="4"/>
  <c r="G82" i="4"/>
  <c r="H82" i="4" s="1"/>
  <c r="I82" i="4"/>
  <c r="G83" i="4"/>
  <c r="H83" i="4" s="1"/>
  <c r="I83" i="4"/>
  <c r="G84" i="4"/>
  <c r="H84" i="4" s="1"/>
  <c r="I84" i="4"/>
  <c r="G85" i="4"/>
  <c r="H85" i="4" s="1"/>
  <c r="I85" i="4"/>
  <c r="G86" i="4"/>
  <c r="H86" i="4" s="1"/>
  <c r="I86" i="4"/>
  <c r="G87" i="4"/>
  <c r="H87" i="4" s="1"/>
  <c r="I87" i="4"/>
  <c r="G88" i="4"/>
  <c r="H88" i="4" s="1"/>
  <c r="I88" i="4"/>
  <c r="G90" i="4"/>
  <c r="H90" i="4" s="1"/>
  <c r="I90" i="4"/>
  <c r="G91" i="4"/>
  <c r="H91" i="4" s="1"/>
  <c r="I91" i="4"/>
  <c r="G92" i="4"/>
  <c r="H92" i="4" s="1"/>
  <c r="I92" i="4"/>
  <c r="G93" i="4"/>
  <c r="H93" i="4" s="1"/>
  <c r="I93" i="4"/>
  <c r="G94" i="4"/>
  <c r="H94" i="4" s="1"/>
  <c r="I94" i="4"/>
  <c r="G95" i="4"/>
  <c r="H95" i="4" s="1"/>
  <c r="I95" i="4"/>
  <c r="G96" i="4"/>
  <c r="H96" i="4" s="1"/>
  <c r="I96" i="4"/>
  <c r="G97" i="4"/>
  <c r="H97" i="4" s="1"/>
  <c r="I97" i="4"/>
  <c r="G98" i="4"/>
  <c r="H98" i="4" s="1"/>
  <c r="I98" i="4"/>
  <c r="G100" i="4"/>
  <c r="H100" i="4" s="1"/>
  <c r="I100" i="4"/>
  <c r="G101" i="4"/>
  <c r="H101" i="4" s="1"/>
  <c r="I101" i="4"/>
  <c r="G102" i="4"/>
  <c r="H102" i="4" s="1"/>
  <c r="I102" i="4"/>
  <c r="G103" i="4"/>
  <c r="H103" i="4" s="1"/>
  <c r="I103" i="4"/>
  <c r="G104" i="4"/>
  <c r="H104" i="4" s="1"/>
  <c r="I104" i="4"/>
  <c r="G105" i="4"/>
  <c r="H105" i="4" s="1"/>
  <c r="I105" i="4"/>
  <c r="G106" i="4"/>
  <c r="H106" i="4" s="1"/>
  <c r="I106" i="4"/>
  <c r="G107" i="4"/>
  <c r="H107" i="4" s="1"/>
  <c r="I107" i="4"/>
  <c r="G108" i="4"/>
  <c r="H108" i="4" s="1"/>
  <c r="I108" i="4"/>
  <c r="G110" i="4"/>
  <c r="H110" i="4" s="1"/>
  <c r="I110" i="4"/>
  <c r="G111" i="4"/>
  <c r="H111" i="4" s="1"/>
  <c r="I111" i="4"/>
  <c r="G112" i="4"/>
  <c r="H112" i="4" s="1"/>
  <c r="I112" i="4"/>
  <c r="G113" i="4"/>
  <c r="H113" i="4" s="1"/>
  <c r="I113" i="4"/>
  <c r="G114" i="4"/>
  <c r="H114" i="4" s="1"/>
  <c r="I114" i="4"/>
  <c r="G115" i="4"/>
  <c r="H115" i="4" s="1"/>
  <c r="I115" i="4"/>
  <c r="G116" i="4"/>
  <c r="H116" i="4" s="1"/>
  <c r="I116" i="4"/>
  <c r="G117" i="4"/>
  <c r="H117" i="4" s="1"/>
  <c r="I117" i="4"/>
  <c r="G118" i="4"/>
  <c r="H118" i="4" s="1"/>
  <c r="I118" i="4"/>
  <c r="G120" i="4"/>
  <c r="H120" i="4" s="1"/>
  <c r="I120" i="4"/>
  <c r="G121" i="4"/>
  <c r="H121" i="4" s="1"/>
  <c r="I121" i="4"/>
  <c r="G122" i="4"/>
  <c r="H122" i="4" s="1"/>
  <c r="I122" i="4"/>
  <c r="G123" i="4"/>
  <c r="H123" i="4" s="1"/>
  <c r="I123" i="4"/>
  <c r="G124" i="4"/>
  <c r="H124" i="4" s="1"/>
  <c r="I124" i="4"/>
  <c r="G125" i="4"/>
  <c r="H125" i="4" s="1"/>
  <c r="I125" i="4"/>
  <c r="G126" i="4"/>
  <c r="H126" i="4" s="1"/>
  <c r="I126" i="4"/>
  <c r="G127" i="4"/>
  <c r="H127" i="4" s="1"/>
  <c r="I127" i="4"/>
  <c r="G128" i="4"/>
  <c r="H128" i="4" s="1"/>
  <c r="I128" i="4"/>
  <c r="B129" i="4"/>
  <c r="C19" i="7" s="1"/>
  <c r="B119" i="4"/>
  <c r="C18" i="7" s="1"/>
  <c r="B109" i="4"/>
  <c r="C17" i="7" s="1"/>
  <c r="B99" i="4"/>
  <c r="C16" i="7" s="1"/>
  <c r="B89" i="4"/>
  <c r="C15" i="7" s="1"/>
  <c r="B79" i="4"/>
  <c r="C14" i="7" s="1"/>
  <c r="B69" i="4"/>
  <c r="C13" i="7" s="1"/>
  <c r="B59" i="4"/>
  <c r="C12" i="7" s="1"/>
  <c r="B49" i="4"/>
  <c r="C11" i="7" s="1"/>
  <c r="B39" i="4"/>
  <c r="C10" i="7" s="1"/>
  <c r="B29" i="4"/>
  <c r="C9" i="7" s="1"/>
  <c r="B19" i="4"/>
  <c r="C8" i="7" s="1"/>
  <c r="E19" i="7" l="1"/>
  <c r="E17" i="7"/>
  <c r="E15" i="7"/>
  <c r="E14" i="7"/>
  <c r="E12" i="7"/>
  <c r="E11" i="7"/>
  <c r="E9" i="7"/>
  <c r="D20" i="7"/>
  <c r="E16" i="7"/>
  <c r="E10" i="7"/>
  <c r="E18" i="7"/>
  <c r="E13" i="7"/>
  <c r="C20" i="7"/>
  <c r="E8" i="7"/>
  <c r="G37" i="4"/>
  <c r="H37" i="4" s="1"/>
  <c r="I37" i="4"/>
  <c r="G41" i="5"/>
  <c r="H41" i="5" s="1"/>
  <c r="I41" i="5"/>
  <c r="G42" i="5"/>
  <c r="H42" i="5" s="1"/>
  <c r="I42" i="5"/>
  <c r="G43" i="5"/>
  <c r="H43" i="5" s="1"/>
  <c r="I43" i="5"/>
  <c r="G44" i="5"/>
  <c r="H44" i="5" s="1"/>
  <c r="I44" i="5"/>
  <c r="G45" i="5"/>
  <c r="H45" i="5" s="1"/>
  <c r="I45" i="5"/>
  <c r="G46" i="5"/>
  <c r="H46" i="5" s="1"/>
  <c r="I46" i="5"/>
  <c r="G47" i="5"/>
  <c r="H47" i="5" s="1"/>
  <c r="I47" i="5"/>
  <c r="G48" i="5"/>
  <c r="H48" i="5" s="1"/>
  <c r="I48" i="5"/>
  <c r="G50" i="5"/>
  <c r="H50" i="5" s="1"/>
  <c r="I50" i="5"/>
  <c r="G51" i="5"/>
  <c r="H51" i="5" s="1"/>
  <c r="I51" i="5"/>
  <c r="G52" i="5"/>
  <c r="H52" i="5" s="1"/>
  <c r="I52" i="5"/>
  <c r="G53" i="5"/>
  <c r="H53" i="5" s="1"/>
  <c r="I53" i="5"/>
  <c r="G54" i="5"/>
  <c r="H54" i="5" s="1"/>
  <c r="I54" i="5"/>
  <c r="G55" i="5"/>
  <c r="H55" i="5" s="1"/>
  <c r="I55" i="5"/>
  <c r="G56" i="5"/>
  <c r="H56" i="5" s="1"/>
  <c r="I56" i="5"/>
  <c r="G57" i="5"/>
  <c r="H57" i="5" s="1"/>
  <c r="I57" i="5"/>
  <c r="G58" i="5"/>
  <c r="H58" i="5" s="1"/>
  <c r="I58" i="5"/>
  <c r="G60" i="5"/>
  <c r="H60" i="5" s="1"/>
  <c r="I60" i="5"/>
  <c r="G61" i="5"/>
  <c r="H61" i="5" s="1"/>
  <c r="I61" i="5"/>
  <c r="G62" i="5"/>
  <c r="H62" i="5" s="1"/>
  <c r="I62" i="5"/>
  <c r="G63" i="5"/>
  <c r="H63" i="5" s="1"/>
  <c r="I63" i="5"/>
  <c r="G64" i="5"/>
  <c r="H64" i="5" s="1"/>
  <c r="I64" i="5"/>
  <c r="G65" i="5"/>
  <c r="H65" i="5" s="1"/>
  <c r="I65" i="5"/>
  <c r="G66" i="5"/>
  <c r="H66" i="5" s="1"/>
  <c r="I66" i="5"/>
  <c r="G67" i="5"/>
  <c r="H67" i="5"/>
  <c r="I67" i="5"/>
  <c r="G68" i="5"/>
  <c r="H68" i="5" s="1"/>
  <c r="I68" i="5"/>
  <c r="G70" i="5"/>
  <c r="H70" i="5" s="1"/>
  <c r="I70" i="5"/>
  <c r="G71" i="5"/>
  <c r="H71" i="5" s="1"/>
  <c r="I71" i="5"/>
  <c r="G72" i="5"/>
  <c r="H72" i="5" s="1"/>
  <c r="I72" i="5"/>
  <c r="G73" i="5"/>
  <c r="H73" i="5" s="1"/>
  <c r="I73" i="5"/>
  <c r="G74" i="5"/>
  <c r="H74" i="5" s="1"/>
  <c r="I74" i="5"/>
  <c r="G75" i="5"/>
  <c r="H75" i="5" s="1"/>
  <c r="I75" i="5"/>
  <c r="G76" i="5"/>
  <c r="H76" i="5" s="1"/>
  <c r="I76" i="5"/>
  <c r="G77" i="5"/>
  <c r="H77" i="5" s="1"/>
  <c r="I77" i="5"/>
  <c r="G78" i="5"/>
  <c r="H78" i="5" s="1"/>
  <c r="I78" i="5"/>
  <c r="G80" i="5"/>
  <c r="H80" i="5" s="1"/>
  <c r="I80" i="5"/>
  <c r="G81" i="5"/>
  <c r="H81" i="5" s="1"/>
  <c r="I81" i="5"/>
  <c r="G82" i="5"/>
  <c r="H82" i="5" s="1"/>
  <c r="I82" i="5"/>
  <c r="G83" i="5"/>
  <c r="H83" i="5" s="1"/>
  <c r="I83" i="5"/>
  <c r="G84" i="5"/>
  <c r="H84" i="5" s="1"/>
  <c r="I84" i="5"/>
  <c r="G85" i="5"/>
  <c r="H85" i="5" s="1"/>
  <c r="I85" i="5"/>
  <c r="G86" i="5"/>
  <c r="H86" i="5" s="1"/>
  <c r="I86" i="5"/>
  <c r="G87" i="5"/>
  <c r="H87" i="5" s="1"/>
  <c r="I87" i="5"/>
  <c r="G88" i="5"/>
  <c r="H88" i="5" s="1"/>
  <c r="I88" i="5"/>
  <c r="G90" i="5"/>
  <c r="H90" i="5" s="1"/>
  <c r="I90" i="5"/>
  <c r="G91" i="5"/>
  <c r="H91" i="5" s="1"/>
  <c r="I91" i="5"/>
  <c r="G92" i="5"/>
  <c r="H92" i="5" s="1"/>
  <c r="I92" i="5"/>
  <c r="G93" i="5"/>
  <c r="H93" i="5" s="1"/>
  <c r="I93" i="5"/>
  <c r="G94" i="5"/>
  <c r="H94" i="5" s="1"/>
  <c r="I94" i="5"/>
  <c r="G95" i="5"/>
  <c r="H95" i="5" s="1"/>
  <c r="I95" i="5"/>
  <c r="G96" i="5"/>
  <c r="H96" i="5" s="1"/>
  <c r="I96" i="5"/>
  <c r="G97" i="5"/>
  <c r="H97" i="5" s="1"/>
  <c r="I97" i="5"/>
  <c r="G98" i="5"/>
  <c r="H98" i="5" s="1"/>
  <c r="I98" i="5"/>
  <c r="G100" i="5"/>
  <c r="H100" i="5" s="1"/>
  <c r="I100" i="5"/>
  <c r="G101" i="5"/>
  <c r="H101" i="5" s="1"/>
  <c r="I101" i="5"/>
  <c r="G102" i="5"/>
  <c r="H102" i="5" s="1"/>
  <c r="I102" i="5"/>
  <c r="G103" i="5"/>
  <c r="H103" i="5" s="1"/>
  <c r="I103" i="5"/>
  <c r="G104" i="5"/>
  <c r="H104" i="5" s="1"/>
  <c r="I104" i="5"/>
  <c r="G105" i="5"/>
  <c r="H105" i="5" s="1"/>
  <c r="I105" i="5"/>
  <c r="G106" i="5"/>
  <c r="H106" i="5" s="1"/>
  <c r="I106" i="5"/>
  <c r="G107" i="5"/>
  <c r="H107" i="5" s="1"/>
  <c r="I107" i="5"/>
  <c r="G108" i="5"/>
  <c r="H108" i="5" s="1"/>
  <c r="I108" i="5"/>
  <c r="G110" i="5"/>
  <c r="H110" i="5" s="1"/>
  <c r="I110" i="5"/>
  <c r="G111" i="5"/>
  <c r="H111" i="5" s="1"/>
  <c r="I111" i="5"/>
  <c r="G112" i="5"/>
  <c r="H112" i="5" s="1"/>
  <c r="I112" i="5"/>
  <c r="G113" i="5"/>
  <c r="H113" i="5" s="1"/>
  <c r="I113" i="5"/>
  <c r="G114" i="5"/>
  <c r="H114" i="5" s="1"/>
  <c r="I114" i="5"/>
  <c r="G115" i="5"/>
  <c r="H115" i="5" s="1"/>
  <c r="I115" i="5"/>
  <c r="G116" i="5"/>
  <c r="H116" i="5" s="1"/>
  <c r="I116" i="5"/>
  <c r="G117" i="5"/>
  <c r="H117" i="5" s="1"/>
  <c r="I117" i="5"/>
  <c r="G118" i="5"/>
  <c r="H118" i="5" s="1"/>
  <c r="I118" i="5"/>
  <c r="G120" i="5"/>
  <c r="H120" i="5" s="1"/>
  <c r="I120" i="5"/>
  <c r="G121" i="5"/>
  <c r="H121" i="5" s="1"/>
  <c r="I121" i="5"/>
  <c r="G122" i="5"/>
  <c r="H122" i="5" s="1"/>
  <c r="I122" i="5"/>
  <c r="G123" i="5"/>
  <c r="H123" i="5" s="1"/>
  <c r="I123" i="5"/>
  <c r="G124" i="5"/>
  <c r="H124" i="5" s="1"/>
  <c r="I124" i="5"/>
  <c r="G125" i="5"/>
  <c r="H125" i="5" s="1"/>
  <c r="I125" i="5"/>
  <c r="G126" i="5"/>
  <c r="H126" i="5" s="1"/>
  <c r="I126" i="5"/>
  <c r="G127" i="5"/>
  <c r="H127" i="5" s="1"/>
  <c r="I127" i="5"/>
  <c r="G128" i="5"/>
  <c r="H128" i="5" s="1"/>
  <c r="I128" i="5"/>
  <c r="E20" i="7" l="1"/>
  <c r="I40" i="5"/>
  <c r="I38" i="5"/>
  <c r="I37" i="5"/>
  <c r="I36" i="5"/>
  <c r="I35" i="5"/>
  <c r="I34" i="5"/>
  <c r="I33" i="5"/>
  <c r="I32" i="5"/>
  <c r="I31" i="5"/>
  <c r="I30" i="5"/>
  <c r="I28" i="5"/>
  <c r="I27" i="5"/>
  <c r="I26" i="5"/>
  <c r="I25" i="5"/>
  <c r="I24" i="5"/>
  <c r="I23" i="5"/>
  <c r="I22" i="5"/>
  <c r="I21" i="5"/>
  <c r="I20" i="5"/>
  <c r="I18" i="5"/>
  <c r="I17" i="5"/>
  <c r="I16" i="5"/>
  <c r="I15" i="5"/>
  <c r="I14" i="5"/>
  <c r="I13" i="5"/>
  <c r="I12" i="5"/>
  <c r="I11" i="5"/>
  <c r="I10" i="5"/>
  <c r="I9" i="5"/>
  <c r="I8" i="5"/>
  <c r="I7" i="5"/>
  <c r="G40" i="5"/>
  <c r="H40" i="5" s="1"/>
  <c r="G38" i="5"/>
  <c r="H38" i="5" s="1"/>
  <c r="G37" i="5"/>
  <c r="G36" i="5"/>
  <c r="G35" i="5"/>
  <c r="G34" i="5"/>
  <c r="G33" i="5"/>
  <c r="G32" i="5"/>
  <c r="G31" i="5"/>
  <c r="G30" i="5"/>
  <c r="G28" i="5"/>
  <c r="G27" i="5"/>
  <c r="G26" i="5"/>
  <c r="G25" i="5"/>
  <c r="G24" i="5"/>
  <c r="G23" i="5"/>
  <c r="G22" i="5"/>
  <c r="G21" i="5"/>
  <c r="G20" i="5"/>
  <c r="G18" i="5"/>
  <c r="G17" i="5"/>
  <c r="G16" i="5"/>
  <c r="G15" i="5"/>
  <c r="G14" i="5"/>
  <c r="G13" i="5"/>
  <c r="G12" i="5"/>
  <c r="G11" i="5"/>
  <c r="H11" i="5" s="1"/>
  <c r="G10" i="5"/>
  <c r="G9" i="5"/>
  <c r="G8" i="5"/>
  <c r="G7" i="5"/>
  <c r="I36" i="4"/>
  <c r="G36" i="4"/>
  <c r="H36" i="4" s="1"/>
  <c r="I35" i="4"/>
  <c r="G35" i="4"/>
  <c r="H35" i="4" s="1"/>
  <c r="I34" i="4"/>
  <c r="G34" i="4"/>
  <c r="H34" i="4" s="1"/>
  <c r="I33" i="4"/>
  <c r="G33" i="4"/>
  <c r="H33" i="4" s="1"/>
  <c r="I32" i="4"/>
  <c r="G32" i="4"/>
  <c r="H32" i="4" s="1"/>
  <c r="I31" i="4"/>
  <c r="G31" i="4"/>
  <c r="H31" i="4" s="1"/>
  <c r="I30" i="4"/>
  <c r="G30" i="4"/>
  <c r="H30" i="4" s="1"/>
  <c r="I28" i="4"/>
  <c r="G28" i="4"/>
  <c r="H28" i="4" s="1"/>
  <c r="I27" i="4"/>
  <c r="G27" i="4"/>
  <c r="H27" i="4" s="1"/>
  <c r="I26" i="4"/>
  <c r="G26" i="4"/>
  <c r="H26" i="4" s="1"/>
  <c r="I25" i="4"/>
  <c r="G25" i="4"/>
  <c r="H25" i="4" s="1"/>
  <c r="I24" i="4"/>
  <c r="G24" i="4"/>
  <c r="H24" i="4" s="1"/>
  <c r="I23" i="4"/>
  <c r="G23" i="4"/>
  <c r="H23" i="4" s="1"/>
  <c r="I22" i="4"/>
  <c r="G22" i="4"/>
  <c r="H22" i="4" s="1"/>
  <c r="I21" i="4"/>
  <c r="G21" i="4"/>
  <c r="H21" i="4" s="1"/>
  <c r="I20" i="4"/>
  <c r="G20" i="4"/>
  <c r="H20" i="4" s="1"/>
  <c r="I18" i="4"/>
  <c r="G18" i="4"/>
  <c r="H18" i="4" s="1"/>
  <c r="I17" i="4"/>
  <c r="G17" i="4"/>
  <c r="H17" i="4" s="1"/>
  <c r="I16" i="4"/>
  <c r="G16" i="4"/>
  <c r="H16" i="4" s="1"/>
  <c r="I15" i="4"/>
  <c r="G15" i="4"/>
  <c r="H15" i="4" s="1"/>
  <c r="I14" i="4"/>
  <c r="G14" i="4"/>
  <c r="I13" i="4"/>
  <c r="G13" i="4"/>
  <c r="I12" i="4"/>
  <c r="G12" i="4"/>
  <c r="H12" i="4" s="1"/>
  <c r="I11" i="4"/>
  <c r="G11" i="4"/>
  <c r="H11" i="4" s="1"/>
  <c r="I10" i="4"/>
  <c r="G10" i="4"/>
  <c r="H10" i="4" s="1"/>
  <c r="I9" i="4"/>
  <c r="G9" i="4"/>
  <c r="H9" i="4" s="1"/>
  <c r="I8" i="4"/>
  <c r="G8" i="4"/>
  <c r="H8" i="4" s="1"/>
  <c r="I7" i="4"/>
  <c r="G7" i="4"/>
  <c r="H7" i="4" s="1"/>
  <c r="E96" i="1"/>
  <c r="E35" i="7" s="1"/>
  <c r="E34" i="7"/>
  <c r="D56" i="1"/>
  <c r="G6" i="4" l="1"/>
  <c r="H35" i="5"/>
  <c r="B4360" i="6"/>
  <c r="H20" i="5"/>
  <c r="B2310" i="6"/>
  <c r="H36" i="5"/>
  <c r="B4600" i="6"/>
  <c r="B4862" i="6"/>
  <c r="H27" i="5"/>
  <c r="B4200" i="6"/>
  <c r="H12" i="5"/>
  <c r="B3400" i="6"/>
  <c r="H13" i="5"/>
  <c r="B3100" i="6"/>
  <c r="H21" i="5"/>
  <c r="B4570" i="6"/>
  <c r="B4630" i="6"/>
  <c r="H37" i="5"/>
  <c r="B4872" i="6"/>
  <c r="H18" i="5"/>
  <c r="B4855" i="6"/>
  <c r="H26" i="5"/>
  <c r="B4210" i="6"/>
  <c r="H34" i="5"/>
  <c r="B4810" i="6"/>
  <c r="H14" i="5"/>
  <c r="B4100" i="6"/>
  <c r="H7" i="5"/>
  <c r="B1571" i="6" s="1"/>
  <c r="B4650" i="6"/>
  <c r="H31" i="5"/>
  <c r="B4676" i="6"/>
  <c r="H8" i="5"/>
  <c r="B4920" i="6"/>
  <c r="H16" i="5"/>
  <c r="B4830" i="6"/>
  <c r="H24" i="5"/>
  <c r="B4590" i="6"/>
  <c r="H32" i="5"/>
  <c r="B4940" i="6"/>
  <c r="H10" i="5"/>
  <c r="B1780" i="6"/>
  <c r="H22" i="5"/>
  <c r="B4510" i="6"/>
  <c r="H30" i="5"/>
  <c r="B4674" i="6"/>
  <c r="H15" i="5"/>
  <c r="B4841" i="6"/>
  <c r="H23" i="5"/>
  <c r="B4530" i="6"/>
  <c r="B4145" i="6"/>
  <c r="H9" i="5"/>
  <c r="B4980" i="6"/>
  <c r="H17" i="5"/>
  <c r="B4851" i="6"/>
  <c r="H25" i="5"/>
  <c r="B4680" i="6"/>
  <c r="H33" i="5"/>
  <c r="B4950" i="6"/>
  <c r="B2" i="6"/>
  <c r="B10" i="6"/>
  <c r="B18" i="6"/>
  <c r="B26" i="6"/>
  <c r="B34" i="6"/>
  <c r="B42" i="6"/>
  <c r="B50" i="6"/>
  <c r="B58" i="6"/>
  <c r="B66" i="6"/>
  <c r="B74" i="6"/>
  <c r="B82" i="6"/>
  <c r="B90" i="6"/>
  <c r="B98" i="6"/>
  <c r="B106" i="6"/>
  <c r="B114" i="6"/>
  <c r="B122" i="6"/>
  <c r="B130" i="6"/>
  <c r="B138" i="6"/>
  <c r="B146" i="6"/>
  <c r="B154" i="6"/>
  <c r="B162" i="6"/>
  <c r="B170" i="6"/>
  <c r="B178" i="6"/>
  <c r="B186" i="6"/>
  <c r="B194" i="6"/>
  <c r="B202" i="6"/>
  <c r="B210" i="6"/>
  <c r="B218" i="6"/>
  <c r="B226" i="6"/>
  <c r="B234" i="6"/>
  <c r="B242" i="6"/>
  <c r="B250" i="6"/>
  <c r="B258" i="6"/>
  <c r="B266" i="6"/>
  <c r="B274" i="6"/>
  <c r="B282" i="6"/>
  <c r="B290" i="6"/>
  <c r="B298" i="6"/>
  <c r="B306" i="6"/>
  <c r="B314" i="6"/>
  <c r="B322" i="6"/>
  <c r="B330" i="6"/>
  <c r="B338" i="6"/>
  <c r="B346" i="6"/>
  <c r="B354" i="6"/>
  <c r="B362" i="6"/>
  <c r="B370" i="6"/>
  <c r="B378" i="6"/>
  <c r="B386" i="6"/>
  <c r="B394" i="6"/>
  <c r="B402" i="6"/>
  <c r="B410" i="6"/>
  <c r="B418" i="6"/>
  <c r="B426" i="6"/>
  <c r="B434" i="6"/>
  <c r="B442" i="6"/>
  <c r="B450" i="6"/>
  <c r="B458" i="6"/>
  <c r="B466" i="6"/>
  <c r="B474" i="6"/>
  <c r="B482" i="6"/>
  <c r="B490" i="6"/>
  <c r="B498" i="6"/>
  <c r="B506" i="6"/>
  <c r="B514" i="6"/>
  <c r="B522" i="6"/>
  <c r="B530" i="6"/>
  <c r="B538" i="6"/>
  <c r="B546" i="6"/>
  <c r="B554" i="6"/>
  <c r="B562" i="6"/>
  <c r="B570" i="6"/>
  <c r="B578" i="6"/>
  <c r="B586" i="6"/>
  <c r="B594" i="6"/>
  <c r="B602" i="6"/>
  <c r="B610" i="6"/>
  <c r="B618" i="6"/>
  <c r="B626" i="6"/>
  <c r="B634" i="6"/>
  <c r="B642" i="6"/>
  <c r="B650" i="6"/>
  <c r="B658" i="6"/>
  <c r="B666" i="6"/>
  <c r="B674" i="6"/>
  <c r="B4" i="6"/>
  <c r="B12" i="6"/>
  <c r="B20" i="6"/>
  <c r="B28" i="6"/>
  <c r="B36" i="6"/>
  <c r="B44" i="6"/>
  <c r="B52" i="6"/>
  <c r="B60" i="6"/>
  <c r="B68" i="6"/>
  <c r="B76" i="6"/>
  <c r="B84" i="6"/>
  <c r="B92" i="6"/>
  <c r="B100" i="6"/>
  <c r="B108" i="6"/>
  <c r="B116" i="6"/>
  <c r="B124" i="6"/>
  <c r="B132" i="6"/>
  <c r="B140" i="6"/>
  <c r="B148" i="6"/>
  <c r="B156" i="6"/>
  <c r="B164" i="6"/>
  <c r="B172" i="6"/>
  <c r="B180" i="6"/>
  <c r="B188" i="6"/>
  <c r="B196" i="6"/>
  <c r="B204" i="6"/>
  <c r="B212" i="6"/>
  <c r="B220" i="6"/>
  <c r="B228" i="6"/>
  <c r="B236" i="6"/>
  <c r="B244" i="6"/>
  <c r="B252" i="6"/>
  <c r="B260" i="6"/>
  <c r="B268" i="6"/>
  <c r="B276" i="6"/>
  <c r="B284" i="6"/>
  <c r="B292" i="6"/>
  <c r="B300" i="6"/>
  <c r="B308" i="6"/>
  <c r="B316" i="6"/>
  <c r="B324" i="6"/>
  <c r="B332" i="6"/>
  <c r="B340" i="6"/>
  <c r="B348" i="6"/>
  <c r="B356" i="6"/>
  <c r="B364" i="6"/>
  <c r="B372" i="6"/>
  <c r="B380" i="6"/>
  <c r="B388" i="6"/>
  <c r="B396" i="6"/>
  <c r="B404" i="6"/>
  <c r="B412" i="6"/>
  <c r="B420" i="6"/>
  <c r="B428" i="6"/>
  <c r="B436" i="6"/>
  <c r="B444" i="6"/>
  <c r="B452" i="6"/>
  <c r="B460" i="6"/>
  <c r="B468" i="6"/>
  <c r="B476" i="6"/>
  <c r="B484" i="6"/>
  <c r="B492" i="6"/>
  <c r="B500" i="6"/>
  <c r="B508" i="6"/>
  <c r="B516" i="6"/>
  <c r="B524" i="6"/>
  <c r="B532" i="6"/>
  <c r="B540" i="6"/>
  <c r="B548" i="6"/>
  <c r="B556" i="6"/>
  <c r="B564" i="6"/>
  <c r="B572" i="6"/>
  <c r="B580" i="6"/>
  <c r="B588" i="6"/>
  <c r="B596" i="6"/>
  <c r="B604" i="6"/>
  <c r="B612" i="6"/>
  <c r="B620" i="6"/>
  <c r="B628" i="6"/>
  <c r="B636" i="6"/>
  <c r="B644" i="6"/>
  <c r="B652" i="6"/>
  <c r="B660" i="6"/>
  <c r="B668" i="6"/>
  <c r="B676" i="6"/>
  <c r="B5" i="6"/>
  <c r="B13" i="6"/>
  <c r="B21" i="6"/>
  <c r="B29" i="6"/>
  <c r="B37" i="6"/>
  <c r="B45" i="6"/>
  <c r="B53" i="6"/>
  <c r="B61" i="6"/>
  <c r="B69" i="6"/>
  <c r="B77" i="6"/>
  <c r="B85" i="6"/>
  <c r="B93" i="6"/>
  <c r="B101" i="6"/>
  <c r="B109" i="6"/>
  <c r="B117" i="6"/>
  <c r="B125" i="6"/>
  <c r="B133" i="6"/>
  <c r="B141" i="6"/>
  <c r="B149" i="6"/>
  <c r="B157" i="6"/>
  <c r="B165" i="6"/>
  <c r="B173" i="6"/>
  <c r="B181" i="6"/>
  <c r="B189" i="6"/>
  <c r="B197" i="6"/>
  <c r="B205" i="6"/>
  <c r="B213" i="6"/>
  <c r="B221" i="6"/>
  <c r="B229" i="6"/>
  <c r="B237" i="6"/>
  <c r="B245" i="6"/>
  <c r="B253" i="6"/>
  <c r="B261" i="6"/>
  <c r="B269" i="6"/>
  <c r="B277" i="6"/>
  <c r="B285" i="6"/>
  <c r="B293" i="6"/>
  <c r="B301" i="6"/>
  <c r="B309" i="6"/>
  <c r="B317" i="6"/>
  <c r="B325" i="6"/>
  <c r="B333" i="6"/>
  <c r="B341" i="6"/>
  <c r="B349" i="6"/>
  <c r="B357" i="6"/>
  <c r="B365" i="6"/>
  <c r="B373" i="6"/>
  <c r="B381" i="6"/>
  <c r="B389" i="6"/>
  <c r="B397" i="6"/>
  <c r="B405" i="6"/>
  <c r="B413" i="6"/>
  <c r="B421" i="6"/>
  <c r="B429" i="6"/>
  <c r="B437" i="6"/>
  <c r="B445" i="6"/>
  <c r="B453" i="6"/>
  <c r="B461" i="6"/>
  <c r="B469" i="6"/>
  <c r="B477" i="6"/>
  <c r="B485" i="6"/>
  <c r="B493" i="6"/>
  <c r="B501" i="6"/>
  <c r="B509" i="6"/>
  <c r="B517" i="6"/>
  <c r="B525" i="6"/>
  <c r="B533" i="6"/>
  <c r="B541" i="6"/>
  <c r="B549" i="6"/>
  <c r="B557" i="6"/>
  <c r="B565" i="6"/>
  <c r="B573" i="6"/>
  <c r="B581" i="6"/>
  <c r="B589" i="6"/>
  <c r="B597" i="6"/>
  <c r="B605" i="6"/>
  <c r="B613" i="6"/>
  <c r="B621" i="6"/>
  <c r="B629" i="6"/>
  <c r="B637" i="6"/>
  <c r="B645" i="6"/>
  <c r="B653" i="6"/>
  <c r="B661" i="6"/>
  <c r="B669" i="6"/>
  <c r="B677" i="6"/>
  <c r="B6" i="6"/>
  <c r="B14" i="6"/>
  <c r="B22" i="6"/>
  <c r="B30" i="6"/>
  <c r="B38" i="6"/>
  <c r="B46" i="6"/>
  <c r="B54" i="6"/>
  <c r="B62" i="6"/>
  <c r="B70" i="6"/>
  <c r="B78" i="6"/>
  <c r="B86" i="6"/>
  <c r="B94" i="6"/>
  <c r="B102" i="6"/>
  <c r="B110" i="6"/>
  <c r="B118" i="6"/>
  <c r="B126" i="6"/>
  <c r="B134" i="6"/>
  <c r="B142" i="6"/>
  <c r="B150" i="6"/>
  <c r="B158" i="6"/>
  <c r="B166" i="6"/>
  <c r="B174" i="6"/>
  <c r="B182" i="6"/>
  <c r="B190" i="6"/>
  <c r="B198" i="6"/>
  <c r="B206" i="6"/>
  <c r="B214" i="6"/>
  <c r="B222" i="6"/>
  <c r="B230" i="6"/>
  <c r="B238" i="6"/>
  <c r="B246" i="6"/>
  <c r="B254" i="6"/>
  <c r="B262" i="6"/>
  <c r="B270" i="6"/>
  <c r="B278" i="6"/>
  <c r="B286" i="6"/>
  <c r="B294" i="6"/>
  <c r="B302" i="6"/>
  <c r="B310" i="6"/>
  <c r="B318" i="6"/>
  <c r="B326" i="6"/>
  <c r="B334" i="6"/>
  <c r="B342" i="6"/>
  <c r="B350" i="6"/>
  <c r="B358" i="6"/>
  <c r="B366" i="6"/>
  <c r="B374" i="6"/>
  <c r="B382" i="6"/>
  <c r="B390" i="6"/>
  <c r="B398" i="6"/>
  <c r="B406" i="6"/>
  <c r="B414" i="6"/>
  <c r="B422" i="6"/>
  <c r="B430" i="6"/>
  <c r="B438" i="6"/>
  <c r="B446" i="6"/>
  <c r="B454" i="6"/>
  <c r="B462" i="6"/>
  <c r="B470" i="6"/>
  <c r="B478" i="6"/>
  <c r="B486" i="6"/>
  <c r="B494" i="6"/>
  <c r="B502" i="6"/>
  <c r="B510" i="6"/>
  <c r="B518" i="6"/>
  <c r="B526" i="6"/>
  <c r="B534" i="6"/>
  <c r="B542" i="6"/>
  <c r="B550" i="6"/>
  <c r="B558" i="6"/>
  <c r="B566" i="6"/>
  <c r="B574" i="6"/>
  <c r="B582" i="6"/>
  <c r="B590" i="6"/>
  <c r="B598" i="6"/>
  <c r="B606" i="6"/>
  <c r="B614" i="6"/>
  <c r="B622" i="6"/>
  <c r="B630" i="6"/>
  <c r="B638" i="6"/>
  <c r="B646" i="6"/>
  <c r="B654" i="6"/>
  <c r="B662" i="6"/>
  <c r="B670" i="6"/>
  <c r="B8" i="6"/>
  <c r="B16" i="6"/>
  <c r="B24" i="6"/>
  <c r="B32" i="6"/>
  <c r="B40" i="6"/>
  <c r="B48" i="6"/>
  <c r="B56" i="6"/>
  <c r="B64" i="6"/>
  <c r="B72" i="6"/>
  <c r="B80" i="6"/>
  <c r="B88" i="6"/>
  <c r="B96" i="6"/>
  <c r="B104" i="6"/>
  <c r="B112" i="6"/>
  <c r="B120" i="6"/>
  <c r="B128" i="6"/>
  <c r="B136" i="6"/>
  <c r="B144" i="6"/>
  <c r="B152" i="6"/>
  <c r="B160" i="6"/>
  <c r="B168" i="6"/>
  <c r="B176" i="6"/>
  <c r="B184" i="6"/>
  <c r="B192" i="6"/>
  <c r="B200" i="6"/>
  <c r="B208" i="6"/>
  <c r="B216" i="6"/>
  <c r="B224" i="6"/>
  <c r="B232" i="6"/>
  <c r="B240" i="6"/>
  <c r="B248" i="6"/>
  <c r="B256" i="6"/>
  <c r="B264" i="6"/>
  <c r="B272" i="6"/>
  <c r="B280" i="6"/>
  <c r="B288" i="6"/>
  <c r="B296" i="6"/>
  <c r="B304" i="6"/>
  <c r="B312" i="6"/>
  <c r="B320" i="6"/>
  <c r="B328" i="6"/>
  <c r="B336" i="6"/>
  <c r="B344" i="6"/>
  <c r="B352" i="6"/>
  <c r="B360" i="6"/>
  <c r="B368" i="6"/>
  <c r="B376" i="6"/>
  <c r="B384" i="6"/>
  <c r="B392" i="6"/>
  <c r="B400" i="6"/>
  <c r="B408" i="6"/>
  <c r="B416" i="6"/>
  <c r="B424" i="6"/>
  <c r="B432" i="6"/>
  <c r="B440" i="6"/>
  <c r="B448" i="6"/>
  <c r="B456" i="6"/>
  <c r="B464" i="6"/>
  <c r="B472" i="6"/>
  <c r="B480" i="6"/>
  <c r="B488" i="6"/>
  <c r="B496" i="6"/>
  <c r="B504" i="6"/>
  <c r="B512" i="6"/>
  <c r="B520" i="6"/>
  <c r="B528" i="6"/>
  <c r="B536" i="6"/>
  <c r="B544" i="6"/>
  <c r="B552" i="6"/>
  <c r="B560" i="6"/>
  <c r="B568" i="6"/>
  <c r="B576" i="6"/>
  <c r="B584" i="6"/>
  <c r="B592" i="6"/>
  <c r="B600" i="6"/>
  <c r="B608" i="6"/>
  <c r="B616" i="6"/>
  <c r="B624" i="6"/>
  <c r="B632" i="6"/>
  <c r="B640" i="6"/>
  <c r="B648" i="6"/>
  <c r="B656" i="6"/>
  <c r="B664" i="6"/>
  <c r="B672" i="6"/>
  <c r="B9" i="6"/>
  <c r="B17" i="6"/>
  <c r="B25" i="6"/>
  <c r="B33" i="6"/>
  <c r="B41" i="6"/>
  <c r="B49" i="6"/>
  <c r="B57" i="6"/>
  <c r="B65" i="6"/>
  <c r="B73" i="6"/>
  <c r="B81" i="6"/>
  <c r="B89" i="6"/>
  <c r="B97" i="6"/>
  <c r="B105" i="6"/>
  <c r="B113" i="6"/>
  <c r="B121" i="6"/>
  <c r="B129" i="6"/>
  <c r="B137" i="6"/>
  <c r="B145" i="6"/>
  <c r="B153" i="6"/>
  <c r="B161" i="6"/>
  <c r="B169" i="6"/>
  <c r="B177" i="6"/>
  <c r="B185" i="6"/>
  <c r="B193" i="6"/>
  <c r="B201" i="6"/>
  <c r="B209" i="6"/>
  <c r="B217" i="6"/>
  <c r="B225" i="6"/>
  <c r="B233" i="6"/>
  <c r="B241" i="6"/>
  <c r="B249" i="6"/>
  <c r="B257" i="6"/>
  <c r="B265" i="6"/>
  <c r="B273" i="6"/>
  <c r="B281" i="6"/>
  <c r="B289" i="6"/>
  <c r="B297" i="6"/>
  <c r="B305" i="6"/>
  <c r="B313" i="6"/>
  <c r="B321" i="6"/>
  <c r="B329" i="6"/>
  <c r="B337" i="6"/>
  <c r="B345" i="6"/>
  <c r="B353" i="6"/>
  <c r="B361" i="6"/>
  <c r="B369" i="6"/>
  <c r="B377" i="6"/>
  <c r="B385" i="6"/>
  <c r="B393" i="6"/>
  <c r="B401" i="6"/>
  <c r="B409" i="6"/>
  <c r="B417" i="6"/>
  <c r="B425" i="6"/>
  <c r="B433" i="6"/>
  <c r="B441" i="6"/>
  <c r="B449" i="6"/>
  <c r="B457" i="6"/>
  <c r="B465" i="6"/>
  <c r="B473" i="6"/>
  <c r="B481" i="6"/>
  <c r="B489" i="6"/>
  <c r="B497" i="6"/>
  <c r="B505" i="6"/>
  <c r="B513" i="6"/>
  <c r="B521" i="6"/>
  <c r="B529" i="6"/>
  <c r="B537" i="6"/>
  <c r="B545" i="6"/>
  <c r="B553" i="6"/>
  <c r="B561" i="6"/>
  <c r="B569" i="6"/>
  <c r="B577" i="6"/>
  <c r="B585" i="6"/>
  <c r="B593" i="6"/>
  <c r="B601" i="6"/>
  <c r="B609" i="6"/>
  <c r="B617" i="6"/>
  <c r="B625" i="6"/>
  <c r="B633" i="6"/>
  <c r="B641" i="6"/>
  <c r="B649" i="6"/>
  <c r="B3" i="6"/>
  <c r="B35" i="6"/>
  <c r="B67" i="6"/>
  <c r="B99" i="6"/>
  <c r="B131" i="6"/>
  <c r="B163" i="6"/>
  <c r="B195" i="6"/>
  <c r="B227" i="6"/>
  <c r="B259" i="6"/>
  <c r="B291" i="6"/>
  <c r="B323" i="6"/>
  <c r="B355" i="6"/>
  <c r="B387" i="6"/>
  <c r="B419" i="6"/>
  <c r="B451" i="6"/>
  <c r="B483" i="6"/>
  <c r="B515" i="6"/>
  <c r="B547" i="6"/>
  <c r="B579" i="6"/>
  <c r="B611" i="6"/>
  <c r="B643" i="6"/>
  <c r="B667" i="6"/>
  <c r="B682" i="6"/>
  <c r="B690" i="6"/>
  <c r="B698" i="6"/>
  <c r="B706" i="6"/>
  <c r="B714" i="6"/>
  <c r="B722" i="6"/>
  <c r="B730" i="6"/>
  <c r="B738" i="6"/>
  <c r="B746" i="6"/>
  <c r="B754" i="6"/>
  <c r="B762" i="6"/>
  <c r="B770" i="6"/>
  <c r="B778" i="6"/>
  <c r="B786" i="6"/>
  <c r="B794" i="6"/>
  <c r="B802" i="6"/>
  <c r="B810" i="6"/>
  <c r="B818" i="6"/>
  <c r="B826" i="6"/>
  <c r="B834" i="6"/>
  <c r="B842" i="6"/>
  <c r="B850" i="6"/>
  <c r="B858" i="6"/>
  <c r="B866" i="6"/>
  <c r="B874" i="6"/>
  <c r="B882" i="6"/>
  <c r="B890" i="6"/>
  <c r="B898" i="6"/>
  <c r="B906" i="6"/>
  <c r="B914" i="6"/>
  <c r="B922" i="6"/>
  <c r="B930" i="6"/>
  <c r="B938" i="6"/>
  <c r="B946" i="6"/>
  <c r="B954" i="6"/>
  <c r="B962" i="6"/>
  <c r="B970" i="6"/>
  <c r="B978" i="6"/>
  <c r="B986" i="6"/>
  <c r="B994" i="6"/>
  <c r="B1002" i="6"/>
  <c r="B1010" i="6"/>
  <c r="B1018" i="6"/>
  <c r="B1026" i="6"/>
  <c r="B1034" i="6"/>
  <c r="B1042" i="6"/>
  <c r="B1050" i="6"/>
  <c r="B1058" i="6"/>
  <c r="B1066" i="6"/>
  <c r="B1074" i="6"/>
  <c r="B1082" i="6"/>
  <c r="B1090" i="6"/>
  <c r="B1098" i="6"/>
  <c r="B1106" i="6"/>
  <c r="B1114" i="6"/>
  <c r="B1122" i="6"/>
  <c r="B1130" i="6"/>
  <c r="B1138" i="6"/>
  <c r="B1146" i="6"/>
  <c r="B1154" i="6"/>
  <c r="B1162" i="6"/>
  <c r="B7" i="6"/>
  <c r="B39" i="6"/>
  <c r="B71" i="6"/>
  <c r="B103" i="6"/>
  <c r="B135" i="6"/>
  <c r="B167" i="6"/>
  <c r="B199" i="6"/>
  <c r="B231" i="6"/>
  <c r="B263" i="6"/>
  <c r="B295" i="6"/>
  <c r="B327" i="6"/>
  <c r="B359" i="6"/>
  <c r="B391" i="6"/>
  <c r="B423" i="6"/>
  <c r="B455" i="6"/>
  <c r="B487" i="6"/>
  <c r="B519" i="6"/>
  <c r="B551" i="6"/>
  <c r="B583" i="6"/>
  <c r="B615" i="6"/>
  <c r="B647" i="6"/>
  <c r="B671" i="6"/>
  <c r="B683" i="6"/>
  <c r="B691" i="6"/>
  <c r="B699" i="6"/>
  <c r="B707" i="6"/>
  <c r="B715" i="6"/>
  <c r="B723" i="6"/>
  <c r="B731" i="6"/>
  <c r="B739" i="6"/>
  <c r="B747" i="6"/>
  <c r="B755" i="6"/>
  <c r="B763" i="6"/>
  <c r="B771" i="6"/>
  <c r="B779" i="6"/>
  <c r="B787" i="6"/>
  <c r="B795" i="6"/>
  <c r="B803" i="6"/>
  <c r="B811" i="6"/>
  <c r="B819" i="6"/>
  <c r="B827" i="6"/>
  <c r="B835" i="6"/>
  <c r="B843" i="6"/>
  <c r="B851" i="6"/>
  <c r="B859" i="6"/>
  <c r="B867" i="6"/>
  <c r="B875" i="6"/>
  <c r="B883" i="6"/>
  <c r="B891" i="6"/>
  <c r="B899" i="6"/>
  <c r="B907" i="6"/>
  <c r="B915" i="6"/>
  <c r="B923" i="6"/>
  <c r="B931" i="6"/>
  <c r="B939" i="6"/>
  <c r="B947" i="6"/>
  <c r="B955" i="6"/>
  <c r="B963" i="6"/>
  <c r="B971" i="6"/>
  <c r="B979" i="6"/>
  <c r="B987" i="6"/>
  <c r="B995" i="6"/>
  <c r="B1003" i="6"/>
  <c r="B1011" i="6"/>
  <c r="B1019" i="6"/>
  <c r="B1027" i="6"/>
  <c r="B1035" i="6"/>
  <c r="B1043" i="6"/>
  <c r="B1051" i="6"/>
  <c r="B1059" i="6"/>
  <c r="B1067" i="6"/>
  <c r="B1075" i="6"/>
  <c r="B1083" i="6"/>
  <c r="B1091" i="6"/>
  <c r="B1099" i="6"/>
  <c r="B1107" i="6"/>
  <c r="B1115" i="6"/>
  <c r="B1123" i="6"/>
  <c r="B1131" i="6"/>
  <c r="B1139" i="6"/>
  <c r="B1147" i="6"/>
  <c r="B1155" i="6"/>
  <c r="B11" i="6"/>
  <c r="B43" i="6"/>
  <c r="B75" i="6"/>
  <c r="B107" i="6"/>
  <c r="B139" i="6"/>
  <c r="B171" i="6"/>
  <c r="B203" i="6"/>
  <c r="B235" i="6"/>
  <c r="B267" i="6"/>
  <c r="B299" i="6"/>
  <c r="B331" i="6"/>
  <c r="B363" i="6"/>
  <c r="B395" i="6"/>
  <c r="B427" i="6"/>
  <c r="B459" i="6"/>
  <c r="B491" i="6"/>
  <c r="B523" i="6"/>
  <c r="B555" i="6"/>
  <c r="B587" i="6"/>
  <c r="B619" i="6"/>
  <c r="B651" i="6"/>
  <c r="B673" i="6"/>
  <c r="B684" i="6"/>
  <c r="B692" i="6"/>
  <c r="B700" i="6"/>
  <c r="B708" i="6"/>
  <c r="B716" i="6"/>
  <c r="B724" i="6"/>
  <c r="B732" i="6"/>
  <c r="B740" i="6"/>
  <c r="B748" i="6"/>
  <c r="B756" i="6"/>
  <c r="B764" i="6"/>
  <c r="B772" i="6"/>
  <c r="B780" i="6"/>
  <c r="B788" i="6"/>
  <c r="B796" i="6"/>
  <c r="B804" i="6"/>
  <c r="B812" i="6"/>
  <c r="B820" i="6"/>
  <c r="B828" i="6"/>
  <c r="B836" i="6"/>
  <c r="B844" i="6"/>
  <c r="B852" i="6"/>
  <c r="B860" i="6"/>
  <c r="B868" i="6"/>
  <c r="B876" i="6"/>
  <c r="B884" i="6"/>
  <c r="B892" i="6"/>
  <c r="B900" i="6"/>
  <c r="B908" i="6"/>
  <c r="B916" i="6"/>
  <c r="B924" i="6"/>
  <c r="B932" i="6"/>
  <c r="B940" i="6"/>
  <c r="B948" i="6"/>
  <c r="B956" i="6"/>
  <c r="B964" i="6"/>
  <c r="B972" i="6"/>
  <c r="B980" i="6"/>
  <c r="B988" i="6"/>
  <c r="B996" i="6"/>
  <c r="B1004" i="6"/>
  <c r="B1012" i="6"/>
  <c r="B1020" i="6"/>
  <c r="B1028" i="6"/>
  <c r="B1036" i="6"/>
  <c r="B1044" i="6"/>
  <c r="B1052" i="6"/>
  <c r="B1060" i="6"/>
  <c r="B1068" i="6"/>
  <c r="B1076" i="6"/>
  <c r="B1084" i="6"/>
  <c r="B1092" i="6"/>
  <c r="B1100" i="6"/>
  <c r="B1108" i="6"/>
  <c r="B1116" i="6"/>
  <c r="B1124" i="6"/>
  <c r="B1132" i="6"/>
  <c r="B1140" i="6"/>
  <c r="B1148" i="6"/>
  <c r="B1156" i="6"/>
  <c r="B1164" i="6"/>
  <c r="B1172" i="6"/>
  <c r="B1180" i="6"/>
  <c r="B15" i="6"/>
  <c r="B47" i="6"/>
  <c r="B79" i="6"/>
  <c r="B111" i="6"/>
  <c r="B143" i="6"/>
  <c r="B175" i="6"/>
  <c r="B207" i="6"/>
  <c r="B239" i="6"/>
  <c r="B271" i="6"/>
  <c r="B303" i="6"/>
  <c r="B335" i="6"/>
  <c r="B367" i="6"/>
  <c r="B399" i="6"/>
  <c r="B431" i="6"/>
  <c r="B463" i="6"/>
  <c r="B495" i="6"/>
  <c r="B527" i="6"/>
  <c r="B559" i="6"/>
  <c r="B591" i="6"/>
  <c r="B623" i="6"/>
  <c r="B655" i="6"/>
  <c r="B675" i="6"/>
  <c r="B685" i="6"/>
  <c r="B693" i="6"/>
  <c r="B701" i="6"/>
  <c r="B709" i="6"/>
  <c r="B717" i="6"/>
  <c r="B725" i="6"/>
  <c r="B733" i="6"/>
  <c r="B741" i="6"/>
  <c r="B749" i="6"/>
  <c r="B757" i="6"/>
  <c r="B765" i="6"/>
  <c r="B773" i="6"/>
  <c r="B781" i="6"/>
  <c r="B789" i="6"/>
  <c r="B797" i="6"/>
  <c r="B805" i="6"/>
  <c r="B813" i="6"/>
  <c r="B821" i="6"/>
  <c r="B829" i="6"/>
  <c r="B837" i="6"/>
  <c r="B845" i="6"/>
  <c r="B853" i="6"/>
  <c r="B861" i="6"/>
  <c r="B869" i="6"/>
  <c r="B877" i="6"/>
  <c r="B885" i="6"/>
  <c r="B893" i="6"/>
  <c r="B901" i="6"/>
  <c r="B909" i="6"/>
  <c r="B917" i="6"/>
  <c r="B925" i="6"/>
  <c r="B933" i="6"/>
  <c r="B941" i="6"/>
  <c r="B949" i="6"/>
  <c r="B957" i="6"/>
  <c r="B965" i="6"/>
  <c r="B973" i="6"/>
  <c r="B981" i="6"/>
  <c r="B989" i="6"/>
  <c r="B997" i="6"/>
  <c r="B1005" i="6"/>
  <c r="B1013" i="6"/>
  <c r="B1021" i="6"/>
  <c r="B1029" i="6"/>
  <c r="B1037" i="6"/>
  <c r="B19" i="6"/>
  <c r="B51" i="6"/>
  <c r="B83" i="6"/>
  <c r="B115" i="6"/>
  <c r="B147" i="6"/>
  <c r="B179" i="6"/>
  <c r="B211" i="6"/>
  <c r="B243" i="6"/>
  <c r="B275" i="6"/>
  <c r="B307" i="6"/>
  <c r="B339" i="6"/>
  <c r="B371" i="6"/>
  <c r="B403" i="6"/>
  <c r="B435" i="6"/>
  <c r="B467" i="6"/>
  <c r="B499" i="6"/>
  <c r="B531" i="6"/>
  <c r="B563" i="6"/>
  <c r="B595" i="6"/>
  <c r="B627" i="6"/>
  <c r="B657" i="6"/>
  <c r="B678" i="6"/>
  <c r="B686" i="6"/>
  <c r="B694" i="6"/>
  <c r="B702" i="6"/>
  <c r="B710" i="6"/>
  <c r="B718" i="6"/>
  <c r="B726" i="6"/>
  <c r="B734" i="6"/>
  <c r="B742" i="6"/>
  <c r="B750" i="6"/>
  <c r="B758" i="6"/>
  <c r="B766" i="6"/>
  <c r="B774" i="6"/>
  <c r="B782" i="6"/>
  <c r="B790" i="6"/>
  <c r="B798" i="6"/>
  <c r="B806" i="6"/>
  <c r="B814" i="6"/>
  <c r="B822" i="6"/>
  <c r="B830" i="6"/>
  <c r="B838" i="6"/>
  <c r="B846" i="6"/>
  <c r="B854" i="6"/>
  <c r="B862" i="6"/>
  <c r="B870" i="6"/>
  <c r="B878" i="6"/>
  <c r="B886" i="6"/>
  <c r="B894" i="6"/>
  <c r="B902" i="6"/>
  <c r="B910" i="6"/>
  <c r="B918" i="6"/>
  <c r="B926" i="6"/>
  <c r="B934" i="6"/>
  <c r="B942" i="6"/>
  <c r="B950" i="6"/>
  <c r="B958" i="6"/>
  <c r="B966" i="6"/>
  <c r="B974" i="6"/>
  <c r="B982" i="6"/>
  <c r="B990" i="6"/>
  <c r="B998" i="6"/>
  <c r="B1006" i="6"/>
  <c r="B1014" i="6"/>
  <c r="B1022" i="6"/>
  <c r="B1030" i="6"/>
  <c r="B1038" i="6"/>
  <c r="B1046" i="6"/>
  <c r="B1054" i="6"/>
  <c r="B1062" i="6"/>
  <c r="B1070" i="6"/>
  <c r="B1078" i="6"/>
  <c r="B1086" i="6"/>
  <c r="B1094" i="6"/>
  <c r="B1102" i="6"/>
  <c r="B1110" i="6"/>
  <c r="B1118" i="6"/>
  <c r="B1126" i="6"/>
  <c r="B1134" i="6"/>
  <c r="B1142" i="6"/>
  <c r="B1150" i="6"/>
  <c r="B1158" i="6"/>
  <c r="B1166" i="6"/>
  <c r="B23" i="6"/>
  <c r="B55" i="6"/>
  <c r="B87" i="6"/>
  <c r="B119" i="6"/>
  <c r="B151" i="6"/>
  <c r="B183" i="6"/>
  <c r="B215" i="6"/>
  <c r="B247" i="6"/>
  <c r="B279" i="6"/>
  <c r="B311" i="6"/>
  <c r="B343" i="6"/>
  <c r="B375" i="6"/>
  <c r="B407" i="6"/>
  <c r="B439" i="6"/>
  <c r="B471" i="6"/>
  <c r="B503" i="6"/>
  <c r="B535" i="6"/>
  <c r="B567" i="6"/>
  <c r="B599" i="6"/>
  <c r="B631" i="6"/>
  <c r="B659" i="6"/>
  <c r="B679" i="6"/>
  <c r="B687" i="6"/>
  <c r="B695" i="6"/>
  <c r="B703" i="6"/>
  <c r="B711" i="6"/>
  <c r="B719" i="6"/>
  <c r="B727" i="6"/>
  <c r="B735" i="6"/>
  <c r="B743" i="6"/>
  <c r="B751" i="6"/>
  <c r="B759" i="6"/>
  <c r="B767" i="6"/>
  <c r="B775" i="6"/>
  <c r="B783" i="6"/>
  <c r="B791" i="6"/>
  <c r="B799" i="6"/>
  <c r="B807" i="6"/>
  <c r="B815" i="6"/>
  <c r="B823" i="6"/>
  <c r="B831" i="6"/>
  <c r="B839" i="6"/>
  <c r="B847" i="6"/>
  <c r="B855" i="6"/>
  <c r="B863" i="6"/>
  <c r="B871" i="6"/>
  <c r="B879" i="6"/>
  <c r="B887" i="6"/>
  <c r="B895" i="6"/>
  <c r="B903" i="6"/>
  <c r="B911" i="6"/>
  <c r="B919" i="6"/>
  <c r="B927" i="6"/>
  <c r="B935" i="6"/>
  <c r="B943" i="6"/>
  <c r="B951" i="6"/>
  <c r="B959" i="6"/>
  <c r="B967" i="6"/>
  <c r="B975" i="6"/>
  <c r="B983" i="6"/>
  <c r="B991" i="6"/>
  <c r="B999" i="6"/>
  <c r="B1007" i="6"/>
  <c r="B1015" i="6"/>
  <c r="B1023" i="6"/>
  <c r="B1031" i="6"/>
  <c r="B1039" i="6"/>
  <c r="B1047" i="6"/>
  <c r="B1055" i="6"/>
  <c r="B1063" i="6"/>
  <c r="B1071" i="6"/>
  <c r="B1079" i="6"/>
  <c r="B1087" i="6"/>
  <c r="B1095" i="6"/>
  <c r="B1103" i="6"/>
  <c r="B1111" i="6"/>
  <c r="B1119" i="6"/>
  <c r="B1127" i="6"/>
  <c r="B1135" i="6"/>
  <c r="B1143" i="6"/>
  <c r="B1151" i="6"/>
  <c r="B1159" i="6"/>
  <c r="B1167" i="6"/>
  <c r="B1175" i="6"/>
  <c r="B1183" i="6"/>
  <c r="B31" i="6"/>
  <c r="B63" i="6"/>
  <c r="B95" i="6"/>
  <c r="B127" i="6"/>
  <c r="B159" i="6"/>
  <c r="B191" i="6"/>
  <c r="B223" i="6"/>
  <c r="B255" i="6"/>
  <c r="B287" i="6"/>
  <c r="B319" i="6"/>
  <c r="B351" i="6"/>
  <c r="B383" i="6"/>
  <c r="B415" i="6"/>
  <c r="B447" i="6"/>
  <c r="B479" i="6"/>
  <c r="B511" i="6"/>
  <c r="B543" i="6"/>
  <c r="B575" i="6"/>
  <c r="B607" i="6"/>
  <c r="B639" i="6"/>
  <c r="B665" i="6"/>
  <c r="B681" i="6"/>
  <c r="B689" i="6"/>
  <c r="B697" i="6"/>
  <c r="B705" i="6"/>
  <c r="B713" i="6"/>
  <c r="B721" i="6"/>
  <c r="B729" i="6"/>
  <c r="B737" i="6"/>
  <c r="B745" i="6"/>
  <c r="B753" i="6"/>
  <c r="B761" i="6"/>
  <c r="B769" i="6"/>
  <c r="B777" i="6"/>
  <c r="B785" i="6"/>
  <c r="B793" i="6"/>
  <c r="B801" i="6"/>
  <c r="B809" i="6"/>
  <c r="B817" i="6"/>
  <c r="B825" i="6"/>
  <c r="B833" i="6"/>
  <c r="B841" i="6"/>
  <c r="B849" i="6"/>
  <c r="B857" i="6"/>
  <c r="B865" i="6"/>
  <c r="B873" i="6"/>
  <c r="B881" i="6"/>
  <c r="B889" i="6"/>
  <c r="B897" i="6"/>
  <c r="B905" i="6"/>
  <c r="B913" i="6"/>
  <c r="B921" i="6"/>
  <c r="B929" i="6"/>
  <c r="B937" i="6"/>
  <c r="B945" i="6"/>
  <c r="B953" i="6"/>
  <c r="B961" i="6"/>
  <c r="B969" i="6"/>
  <c r="B977" i="6"/>
  <c r="B985" i="6"/>
  <c r="B993" i="6"/>
  <c r="B1001" i="6"/>
  <c r="B1009" i="6"/>
  <c r="B27" i="6"/>
  <c r="B283" i="6"/>
  <c r="B539" i="6"/>
  <c r="B704" i="6"/>
  <c r="B768" i="6"/>
  <c r="B832" i="6"/>
  <c r="B896" i="6"/>
  <c r="B960" i="6"/>
  <c r="B1017" i="6"/>
  <c r="B1048" i="6"/>
  <c r="B1069" i="6"/>
  <c r="B1089" i="6"/>
  <c r="B1112" i="6"/>
  <c r="B1133" i="6"/>
  <c r="B1153" i="6"/>
  <c r="B1170" i="6"/>
  <c r="B1181" i="6"/>
  <c r="B1190" i="6"/>
  <c r="B1198" i="6"/>
  <c r="B1206" i="6"/>
  <c r="B1214" i="6"/>
  <c r="B1222" i="6"/>
  <c r="B1230" i="6"/>
  <c r="B1238" i="6"/>
  <c r="B1246" i="6"/>
  <c r="B1254" i="6"/>
  <c r="B1262" i="6"/>
  <c r="B1270" i="6"/>
  <c r="B1278" i="6"/>
  <c r="B1286" i="6"/>
  <c r="B1294" i="6"/>
  <c r="B1302" i="6"/>
  <c r="B1310" i="6"/>
  <c r="B1318" i="6"/>
  <c r="B1326" i="6"/>
  <c r="B1334" i="6"/>
  <c r="B1342" i="6"/>
  <c r="B1350" i="6"/>
  <c r="B1358" i="6"/>
  <c r="B1366" i="6"/>
  <c r="B1374" i="6"/>
  <c r="B1382" i="6"/>
  <c r="B1390" i="6"/>
  <c r="B1398" i="6"/>
  <c r="B1406" i="6"/>
  <c r="B1414" i="6"/>
  <c r="B1422" i="6"/>
  <c r="B1430" i="6"/>
  <c r="B1438" i="6"/>
  <c r="B1446" i="6"/>
  <c r="B1454" i="6"/>
  <c r="B1462" i="6"/>
  <c r="B1470" i="6"/>
  <c r="B1478" i="6"/>
  <c r="B1486" i="6"/>
  <c r="B1494" i="6"/>
  <c r="B1502" i="6"/>
  <c r="B1510" i="6"/>
  <c r="B1518" i="6"/>
  <c r="B1526" i="6"/>
  <c r="B1534" i="6"/>
  <c r="B1542" i="6"/>
  <c r="B1550" i="6"/>
  <c r="B1558" i="6"/>
  <c r="B1566" i="6"/>
  <c r="B1574" i="6"/>
  <c r="B1582" i="6"/>
  <c r="B1590" i="6"/>
  <c r="B1598" i="6"/>
  <c r="B1606" i="6"/>
  <c r="B1614" i="6"/>
  <c r="B1622" i="6"/>
  <c r="B1630" i="6"/>
  <c r="B1638" i="6"/>
  <c r="B1646" i="6"/>
  <c r="B1654" i="6"/>
  <c r="B1662" i="6"/>
  <c r="B1670" i="6"/>
  <c r="B1678" i="6"/>
  <c r="B1686" i="6"/>
  <c r="B1694" i="6"/>
  <c r="B1702" i="6"/>
  <c r="B1710" i="6"/>
  <c r="B1718" i="6"/>
  <c r="B59" i="6"/>
  <c r="B315" i="6"/>
  <c r="B571" i="6"/>
  <c r="B712" i="6"/>
  <c r="B776" i="6"/>
  <c r="B840" i="6"/>
  <c r="B904" i="6"/>
  <c r="B968" i="6"/>
  <c r="B1024" i="6"/>
  <c r="B1049" i="6"/>
  <c r="B1072" i="6"/>
  <c r="B1093" i="6"/>
  <c r="B1113" i="6"/>
  <c r="B1136" i="6"/>
  <c r="B1157" i="6"/>
  <c r="B1171" i="6"/>
  <c r="B1182" i="6"/>
  <c r="B1191" i="6"/>
  <c r="B1199" i="6"/>
  <c r="B1207" i="6"/>
  <c r="B1215" i="6"/>
  <c r="B1223" i="6"/>
  <c r="B1231" i="6"/>
  <c r="B1239" i="6"/>
  <c r="B1247" i="6"/>
  <c r="B1255" i="6"/>
  <c r="B1263" i="6"/>
  <c r="B1271" i="6"/>
  <c r="B1279" i="6"/>
  <c r="B1287" i="6"/>
  <c r="B1295" i="6"/>
  <c r="B1303" i="6"/>
  <c r="B1311" i="6"/>
  <c r="B1319" i="6"/>
  <c r="B1327" i="6"/>
  <c r="B1335" i="6"/>
  <c r="B1343" i="6"/>
  <c r="B1351" i="6"/>
  <c r="B1359" i="6"/>
  <c r="B1367" i="6"/>
  <c r="B1375" i="6"/>
  <c r="B1383" i="6"/>
  <c r="B1391" i="6"/>
  <c r="B1399" i="6"/>
  <c r="B1407" i="6"/>
  <c r="B1415" i="6"/>
  <c r="B1423" i="6"/>
  <c r="B1431" i="6"/>
  <c r="B1439" i="6"/>
  <c r="B1447" i="6"/>
  <c r="B1455" i="6"/>
  <c r="B1463" i="6"/>
  <c r="B1471" i="6"/>
  <c r="B1479" i="6"/>
  <c r="B1487" i="6"/>
  <c r="B1495" i="6"/>
  <c r="B1503" i="6"/>
  <c r="B1511" i="6"/>
  <c r="B1519" i="6"/>
  <c r="B1527" i="6"/>
  <c r="B1535" i="6"/>
  <c r="B1543" i="6"/>
  <c r="B1551" i="6"/>
  <c r="B1559" i="6"/>
  <c r="B1567" i="6"/>
  <c r="B1575" i="6"/>
  <c r="B1583" i="6"/>
  <c r="B1591" i="6"/>
  <c r="B1599" i="6"/>
  <c r="B1607" i="6"/>
  <c r="B1615" i="6"/>
  <c r="B1623" i="6"/>
  <c r="B1631" i="6"/>
  <c r="B1639" i="6"/>
  <c r="B1647" i="6"/>
  <c r="B1655" i="6"/>
  <c r="B1663" i="6"/>
  <c r="B1671" i="6"/>
  <c r="B1679" i="6"/>
  <c r="B1687" i="6"/>
  <c r="B1695" i="6"/>
  <c r="B1703" i="6"/>
  <c r="B1711" i="6"/>
  <c r="B91" i="6"/>
  <c r="B347" i="6"/>
  <c r="B603" i="6"/>
  <c r="B720" i="6"/>
  <c r="B784" i="6"/>
  <c r="B848" i="6"/>
  <c r="B912" i="6"/>
  <c r="B976" i="6"/>
  <c r="B1025" i="6"/>
  <c r="B1053" i="6"/>
  <c r="B1073" i="6"/>
  <c r="B1096" i="6"/>
  <c r="B1117" i="6"/>
  <c r="B1137" i="6"/>
  <c r="B1160" i="6"/>
  <c r="B1173" i="6"/>
  <c r="B1184" i="6"/>
  <c r="B1192" i="6"/>
  <c r="B1200" i="6"/>
  <c r="B1208" i="6"/>
  <c r="B1216" i="6"/>
  <c r="B1224" i="6"/>
  <c r="B1232" i="6"/>
  <c r="B1240" i="6"/>
  <c r="B1248" i="6"/>
  <c r="B1256" i="6"/>
  <c r="B1264" i="6"/>
  <c r="B1272" i="6"/>
  <c r="B1280" i="6"/>
  <c r="B1288" i="6"/>
  <c r="B1296" i="6"/>
  <c r="B1304" i="6"/>
  <c r="B1312" i="6"/>
  <c r="B1320" i="6"/>
  <c r="B1328" i="6"/>
  <c r="B1336" i="6"/>
  <c r="B1344" i="6"/>
  <c r="B1352" i="6"/>
  <c r="B1360" i="6"/>
  <c r="B1368" i="6"/>
  <c r="B1376" i="6"/>
  <c r="B1384" i="6"/>
  <c r="B1392" i="6"/>
  <c r="B1400" i="6"/>
  <c r="B1408" i="6"/>
  <c r="B1416" i="6"/>
  <c r="B1424" i="6"/>
  <c r="B1432" i="6"/>
  <c r="B1440" i="6"/>
  <c r="B1448" i="6"/>
  <c r="B1456" i="6"/>
  <c r="B1464" i="6"/>
  <c r="B1472" i="6"/>
  <c r="B1480" i="6"/>
  <c r="B1488" i="6"/>
  <c r="B1496" i="6"/>
  <c r="B1504" i="6"/>
  <c r="B1512" i="6"/>
  <c r="B1520" i="6"/>
  <c r="B1528" i="6"/>
  <c r="B1536" i="6"/>
  <c r="B1544" i="6"/>
  <c r="B1552" i="6"/>
  <c r="B1560" i="6"/>
  <c r="B1568" i="6"/>
  <c r="B1584" i="6"/>
  <c r="B1592" i="6"/>
  <c r="B1600" i="6"/>
  <c r="B1608" i="6"/>
  <c r="B1616" i="6"/>
  <c r="B1624" i="6"/>
  <c r="B1632" i="6"/>
  <c r="B1640" i="6"/>
  <c r="B1648" i="6"/>
  <c r="B1656" i="6"/>
  <c r="B1664" i="6"/>
  <c r="B1672" i="6"/>
  <c r="B1680" i="6"/>
  <c r="B1688" i="6"/>
  <c r="B1696" i="6"/>
  <c r="B1704" i="6"/>
  <c r="B1712" i="6"/>
  <c r="B1720" i="6"/>
  <c r="B1728" i="6"/>
  <c r="B1736" i="6"/>
  <c r="B123" i="6"/>
  <c r="B379" i="6"/>
  <c r="B635" i="6"/>
  <c r="B728" i="6"/>
  <c r="B792" i="6"/>
  <c r="B856" i="6"/>
  <c r="B920" i="6"/>
  <c r="B984" i="6"/>
  <c r="B1032" i="6"/>
  <c r="B1056" i="6"/>
  <c r="B1077" i="6"/>
  <c r="B1097" i="6"/>
  <c r="B1120" i="6"/>
  <c r="B1141" i="6"/>
  <c r="B1161" i="6"/>
  <c r="B1174" i="6"/>
  <c r="B1185" i="6"/>
  <c r="B1193" i="6"/>
  <c r="B1201" i="6"/>
  <c r="B1209" i="6"/>
  <c r="B1217" i="6"/>
  <c r="B1225" i="6"/>
  <c r="B1233" i="6"/>
  <c r="B1241" i="6"/>
  <c r="B1249" i="6"/>
  <c r="B1257" i="6"/>
  <c r="B1265" i="6"/>
  <c r="B1273" i="6"/>
  <c r="B1281" i="6"/>
  <c r="B1289" i="6"/>
  <c r="B1297" i="6"/>
  <c r="B1305" i="6"/>
  <c r="B1313" i="6"/>
  <c r="B1321" i="6"/>
  <c r="B1329" i="6"/>
  <c r="B1337" i="6"/>
  <c r="B1345" i="6"/>
  <c r="B1353" i="6"/>
  <c r="B1361" i="6"/>
  <c r="B1369" i="6"/>
  <c r="B1377" i="6"/>
  <c r="B1385" i="6"/>
  <c r="B1393" i="6"/>
  <c r="B1401" i="6"/>
  <c r="B1409" i="6"/>
  <c r="B1417" i="6"/>
  <c r="B1425" i="6"/>
  <c r="B1433" i="6"/>
  <c r="B1441" i="6"/>
  <c r="B1449" i="6"/>
  <c r="B1457" i="6"/>
  <c r="B1465" i="6"/>
  <c r="B1473" i="6"/>
  <c r="B1481" i="6"/>
  <c r="B1489" i="6"/>
  <c r="B1497" i="6"/>
  <c r="B1505" i="6"/>
  <c r="B1513" i="6"/>
  <c r="B1521" i="6"/>
  <c r="B1529" i="6"/>
  <c r="B1537" i="6"/>
  <c r="B1545" i="6"/>
  <c r="B1553" i="6"/>
  <c r="B1561" i="6"/>
  <c r="B1569" i="6"/>
  <c r="B1577" i="6"/>
  <c r="B1585" i="6"/>
  <c r="B155" i="6"/>
  <c r="B411" i="6"/>
  <c r="B663" i="6"/>
  <c r="B736" i="6"/>
  <c r="B800" i="6"/>
  <c r="B864" i="6"/>
  <c r="B928" i="6"/>
  <c r="B992" i="6"/>
  <c r="B1033" i="6"/>
  <c r="B1057" i="6"/>
  <c r="B1080" i="6"/>
  <c r="B1101" i="6"/>
  <c r="B1121" i="6"/>
  <c r="B1144" i="6"/>
  <c r="B1163" i="6"/>
  <c r="B1176" i="6"/>
  <c r="B1186" i="6"/>
  <c r="B1194" i="6"/>
  <c r="B1202" i="6"/>
  <c r="B1210" i="6"/>
  <c r="B1218" i="6"/>
  <c r="B1226" i="6"/>
  <c r="B1234" i="6"/>
  <c r="B1242" i="6"/>
  <c r="B1250" i="6"/>
  <c r="B1258" i="6"/>
  <c r="B1266" i="6"/>
  <c r="B1274" i="6"/>
  <c r="B1282" i="6"/>
  <c r="B1290" i="6"/>
  <c r="B1298" i="6"/>
  <c r="B1306" i="6"/>
  <c r="B1314" i="6"/>
  <c r="B1322" i="6"/>
  <c r="B1330" i="6"/>
  <c r="B1338" i="6"/>
  <c r="B1346" i="6"/>
  <c r="B1354" i="6"/>
  <c r="B1362" i="6"/>
  <c r="B1370" i="6"/>
  <c r="B1378" i="6"/>
  <c r="B1386" i="6"/>
  <c r="B1394" i="6"/>
  <c r="B1402" i="6"/>
  <c r="B1410" i="6"/>
  <c r="B1418" i="6"/>
  <c r="B1426" i="6"/>
  <c r="B1434" i="6"/>
  <c r="B1442" i="6"/>
  <c r="B1450" i="6"/>
  <c r="B1458" i="6"/>
  <c r="B1466" i="6"/>
  <c r="B1474" i="6"/>
  <c r="B1482" i="6"/>
  <c r="B1490" i="6"/>
  <c r="B1498" i="6"/>
  <c r="B1506" i="6"/>
  <c r="B1514" i="6"/>
  <c r="B1522" i="6"/>
  <c r="B1530" i="6"/>
  <c r="B1538" i="6"/>
  <c r="B1546" i="6"/>
  <c r="B1554" i="6"/>
  <c r="B1562" i="6"/>
  <c r="B1570" i="6"/>
  <c r="B1578" i="6"/>
  <c r="B1586" i="6"/>
  <c r="B1594" i="6"/>
  <c r="B1602" i="6"/>
  <c r="B1610" i="6"/>
  <c r="B1618" i="6"/>
  <c r="B1626" i="6"/>
  <c r="B1634" i="6"/>
  <c r="B1642" i="6"/>
  <c r="B1650" i="6"/>
  <c r="B1658" i="6"/>
  <c r="B1666" i="6"/>
  <c r="B1674" i="6"/>
  <c r="B1682" i="6"/>
  <c r="B1690" i="6"/>
  <c r="B1698" i="6"/>
  <c r="B1706" i="6"/>
  <c r="B1714" i="6"/>
  <c r="B1722" i="6"/>
  <c r="B187" i="6"/>
  <c r="B443" i="6"/>
  <c r="B680" i="6"/>
  <c r="B744" i="6"/>
  <c r="B808" i="6"/>
  <c r="B872" i="6"/>
  <c r="B936" i="6"/>
  <c r="B1000" i="6"/>
  <c r="B1040" i="6"/>
  <c r="B1061" i="6"/>
  <c r="B1081" i="6"/>
  <c r="B1104" i="6"/>
  <c r="B1125" i="6"/>
  <c r="B1145" i="6"/>
  <c r="B1165" i="6"/>
  <c r="B1177" i="6"/>
  <c r="B1187" i="6"/>
  <c r="B1195" i="6"/>
  <c r="B1203" i="6"/>
  <c r="B1211" i="6"/>
  <c r="B1219" i="6"/>
  <c r="B1227" i="6"/>
  <c r="B1235" i="6"/>
  <c r="B1243" i="6"/>
  <c r="B1251" i="6"/>
  <c r="B1259" i="6"/>
  <c r="B1267" i="6"/>
  <c r="B1275" i="6"/>
  <c r="B1283" i="6"/>
  <c r="B1291" i="6"/>
  <c r="B1299" i="6"/>
  <c r="B1307" i="6"/>
  <c r="B1315" i="6"/>
  <c r="B1323" i="6"/>
  <c r="B1331" i="6"/>
  <c r="B1339" i="6"/>
  <c r="B1347" i="6"/>
  <c r="B1355" i="6"/>
  <c r="B1363" i="6"/>
  <c r="B1371" i="6"/>
  <c r="B1379" i="6"/>
  <c r="B1387" i="6"/>
  <c r="B1395" i="6"/>
  <c r="B1403" i="6"/>
  <c r="B1411" i="6"/>
  <c r="B1419" i="6"/>
  <c r="B1427" i="6"/>
  <c r="B1435" i="6"/>
  <c r="B1443" i="6"/>
  <c r="B1451" i="6"/>
  <c r="B1459" i="6"/>
  <c r="B1467" i="6"/>
  <c r="B1475" i="6"/>
  <c r="B1483" i="6"/>
  <c r="B1491" i="6"/>
  <c r="B1499" i="6"/>
  <c r="B1507" i="6"/>
  <c r="B1515" i="6"/>
  <c r="B1523" i="6"/>
  <c r="B1531" i="6"/>
  <c r="B1539" i="6"/>
  <c r="B1547" i="6"/>
  <c r="B1555" i="6"/>
  <c r="B1563" i="6"/>
  <c r="B1579" i="6"/>
  <c r="B1587" i="6"/>
  <c r="B1595" i="6"/>
  <c r="B1603" i="6"/>
  <c r="B1611" i="6"/>
  <c r="B1619" i="6"/>
  <c r="B1627" i="6"/>
  <c r="B1635" i="6"/>
  <c r="B1643" i="6"/>
  <c r="B1651" i="6"/>
  <c r="B1659" i="6"/>
  <c r="B1667" i="6"/>
  <c r="B1675" i="6"/>
  <c r="B1683" i="6"/>
  <c r="B1691" i="6"/>
  <c r="B1699" i="6"/>
  <c r="B1707" i="6"/>
  <c r="B1715" i="6"/>
  <c r="B1723" i="6"/>
  <c r="B1731" i="6"/>
  <c r="B251" i="6"/>
  <c r="B507" i="6"/>
  <c r="B696" i="6"/>
  <c r="B760" i="6"/>
  <c r="B824" i="6"/>
  <c r="B888" i="6"/>
  <c r="B952" i="6"/>
  <c r="B1016" i="6"/>
  <c r="B1045" i="6"/>
  <c r="B1065" i="6"/>
  <c r="B1088" i="6"/>
  <c r="B1109" i="6"/>
  <c r="B1129" i="6"/>
  <c r="B1152" i="6"/>
  <c r="B1169" i="6"/>
  <c r="B1179" i="6"/>
  <c r="B1189" i="6"/>
  <c r="B1197" i="6"/>
  <c r="B1205" i="6"/>
  <c r="B1213" i="6"/>
  <c r="B1221" i="6"/>
  <c r="B1229" i="6"/>
  <c r="B1237" i="6"/>
  <c r="B1245" i="6"/>
  <c r="B1253" i="6"/>
  <c r="B1261" i="6"/>
  <c r="B1269" i="6"/>
  <c r="B1277" i="6"/>
  <c r="B1285" i="6"/>
  <c r="B1293" i="6"/>
  <c r="B1301" i="6"/>
  <c r="B1309" i="6"/>
  <c r="B1317" i="6"/>
  <c r="B1325" i="6"/>
  <c r="B1333" i="6"/>
  <c r="B1341" i="6"/>
  <c r="B1349" i="6"/>
  <c r="B1357" i="6"/>
  <c r="B1365" i="6"/>
  <c r="B1373" i="6"/>
  <c r="B1381" i="6"/>
  <c r="B1389" i="6"/>
  <c r="B1397" i="6"/>
  <c r="B1405" i="6"/>
  <c r="B1413" i="6"/>
  <c r="B1421" i="6"/>
  <c r="B1429" i="6"/>
  <c r="B1437" i="6"/>
  <c r="B1445" i="6"/>
  <c r="B1453" i="6"/>
  <c r="B1461" i="6"/>
  <c r="B1469" i="6"/>
  <c r="B1477" i="6"/>
  <c r="B1485" i="6"/>
  <c r="B1493" i="6"/>
  <c r="B1501" i="6"/>
  <c r="B1509" i="6"/>
  <c r="B1517" i="6"/>
  <c r="B1525" i="6"/>
  <c r="B1533" i="6"/>
  <c r="B1541" i="6"/>
  <c r="B1549" i="6"/>
  <c r="B1557" i="6"/>
  <c r="B1565" i="6"/>
  <c r="B1573" i="6"/>
  <c r="B219" i="6"/>
  <c r="B1041" i="6"/>
  <c r="B1188" i="6"/>
  <c r="B1252" i="6"/>
  <c r="B1316" i="6"/>
  <c r="B1380" i="6"/>
  <c r="B1444" i="6"/>
  <c r="B1508" i="6"/>
  <c r="B1572" i="6"/>
  <c r="B1601" i="6"/>
  <c r="B1621" i="6"/>
  <c r="B1644" i="6"/>
  <c r="B1665" i="6"/>
  <c r="B1685" i="6"/>
  <c r="B1708" i="6"/>
  <c r="B1725" i="6"/>
  <c r="B1735" i="6"/>
  <c r="B1744" i="6"/>
  <c r="B1752" i="6"/>
  <c r="B1760" i="6"/>
  <c r="B1768" i="6"/>
  <c r="B1776" i="6"/>
  <c r="B1784" i="6"/>
  <c r="B1792" i="6"/>
  <c r="B1800" i="6"/>
  <c r="B1808" i="6"/>
  <c r="B1816" i="6"/>
  <c r="B1824" i="6"/>
  <c r="B1832" i="6"/>
  <c r="B1840" i="6"/>
  <c r="B1848" i="6"/>
  <c r="B1856" i="6"/>
  <c r="B1864" i="6"/>
  <c r="B1872" i="6"/>
  <c r="B1880" i="6"/>
  <c r="B1888" i="6"/>
  <c r="B1896" i="6"/>
  <c r="B1904" i="6"/>
  <c r="B1912" i="6"/>
  <c r="B1920" i="6"/>
  <c r="B1928" i="6"/>
  <c r="B1936" i="6"/>
  <c r="B1944" i="6"/>
  <c r="B1952" i="6"/>
  <c r="B1960" i="6"/>
  <c r="B1968" i="6"/>
  <c r="B1976" i="6"/>
  <c r="B1984" i="6"/>
  <c r="B1992" i="6"/>
  <c r="B2000" i="6"/>
  <c r="B2008" i="6"/>
  <c r="B2016" i="6"/>
  <c r="B2024" i="6"/>
  <c r="B2032" i="6"/>
  <c r="B2040" i="6"/>
  <c r="B2048" i="6"/>
  <c r="B2056" i="6"/>
  <c r="B2064" i="6"/>
  <c r="B2072" i="6"/>
  <c r="B2080" i="6"/>
  <c r="B2088" i="6"/>
  <c r="B2096" i="6"/>
  <c r="B2104" i="6"/>
  <c r="B2113" i="6"/>
  <c r="B2121" i="6"/>
  <c r="B2129" i="6"/>
  <c r="B2137" i="6"/>
  <c r="B2145" i="6"/>
  <c r="B2153" i="6"/>
  <c r="B2161" i="6"/>
  <c r="B2169" i="6"/>
  <c r="B2177" i="6"/>
  <c r="B2185" i="6"/>
  <c r="B2193" i="6"/>
  <c r="B2201" i="6"/>
  <c r="B2209" i="6"/>
  <c r="B2217" i="6"/>
  <c r="B2225" i="6"/>
  <c r="B2233" i="6"/>
  <c r="B2241" i="6"/>
  <c r="B2249" i="6"/>
  <c r="B2257" i="6"/>
  <c r="B2265" i="6"/>
  <c r="B2273" i="6"/>
  <c r="B2281" i="6"/>
  <c r="B2289" i="6"/>
  <c r="B475" i="6"/>
  <c r="B1064" i="6"/>
  <c r="B1196" i="6"/>
  <c r="B1260" i="6"/>
  <c r="B1324" i="6"/>
  <c r="B1388" i="6"/>
  <c r="B1452" i="6"/>
  <c r="B1516" i="6"/>
  <c r="B1580" i="6"/>
  <c r="B1604" i="6"/>
  <c r="B1625" i="6"/>
  <c r="B1645" i="6"/>
  <c r="B1668" i="6"/>
  <c r="B1689" i="6"/>
  <c r="B1709" i="6"/>
  <c r="B1726" i="6"/>
  <c r="B1737" i="6"/>
  <c r="B1745" i="6"/>
  <c r="B1753" i="6"/>
  <c r="B1761" i="6"/>
  <c r="B1769" i="6"/>
  <c r="B1777" i="6"/>
  <c r="B1785" i="6"/>
  <c r="B1793" i="6"/>
  <c r="B1801" i="6"/>
  <c r="B1809" i="6"/>
  <c r="B1817" i="6"/>
  <c r="B1825" i="6"/>
  <c r="B1833" i="6"/>
  <c r="B1841" i="6"/>
  <c r="B1849" i="6"/>
  <c r="B1857" i="6"/>
  <c r="B1865" i="6"/>
  <c r="B1873" i="6"/>
  <c r="B1881" i="6"/>
  <c r="B1889" i="6"/>
  <c r="B1897" i="6"/>
  <c r="B1905" i="6"/>
  <c r="B1913" i="6"/>
  <c r="B1921" i="6"/>
  <c r="B1929" i="6"/>
  <c r="B1937" i="6"/>
  <c r="B1945" i="6"/>
  <c r="B1953" i="6"/>
  <c r="B1961" i="6"/>
  <c r="B1969" i="6"/>
  <c r="B1977" i="6"/>
  <c r="B1985" i="6"/>
  <c r="B1993" i="6"/>
  <c r="B2001" i="6"/>
  <c r="B2009" i="6"/>
  <c r="B2017" i="6"/>
  <c r="B2025" i="6"/>
  <c r="B2033" i="6"/>
  <c r="B2041" i="6"/>
  <c r="B2049" i="6"/>
  <c r="B2057" i="6"/>
  <c r="B2065" i="6"/>
  <c r="B2073" i="6"/>
  <c r="B2081" i="6"/>
  <c r="B2089" i="6"/>
  <c r="B2097" i="6"/>
  <c r="B2105" i="6"/>
  <c r="B2114" i="6"/>
  <c r="B2122" i="6"/>
  <c r="B2130" i="6"/>
  <c r="B2138" i="6"/>
  <c r="B2146" i="6"/>
  <c r="B2154" i="6"/>
  <c r="B2162" i="6"/>
  <c r="B2170" i="6"/>
  <c r="B2178" i="6"/>
  <c r="B2186" i="6"/>
  <c r="B2194" i="6"/>
  <c r="B2202" i="6"/>
  <c r="B2210" i="6"/>
  <c r="B2218" i="6"/>
  <c r="B2226" i="6"/>
  <c r="B2234" i="6"/>
  <c r="B2242" i="6"/>
  <c r="B2250" i="6"/>
  <c r="B2258" i="6"/>
  <c r="B2266" i="6"/>
  <c r="B2274" i="6"/>
  <c r="B2282" i="6"/>
  <c r="B688" i="6"/>
  <c r="B1085" i="6"/>
  <c r="B1204" i="6"/>
  <c r="B1268" i="6"/>
  <c r="B1332" i="6"/>
  <c r="B1396" i="6"/>
  <c r="B1460" i="6"/>
  <c r="B1524" i="6"/>
  <c r="B1581" i="6"/>
  <c r="B1605" i="6"/>
  <c r="B1628" i="6"/>
  <c r="B1649" i="6"/>
  <c r="B1669" i="6"/>
  <c r="B1692" i="6"/>
  <c r="B1713" i="6"/>
  <c r="B1727" i="6"/>
  <c r="B1738" i="6"/>
  <c r="B1746" i="6"/>
  <c r="B1754" i="6"/>
  <c r="B1762" i="6"/>
  <c r="B1770" i="6"/>
  <c r="B1778" i="6"/>
  <c r="B1786" i="6"/>
  <c r="B1794" i="6"/>
  <c r="B1802" i="6"/>
  <c r="B1810" i="6"/>
  <c r="B1818" i="6"/>
  <c r="B1826" i="6"/>
  <c r="B1834" i="6"/>
  <c r="B1842" i="6"/>
  <c r="B1850" i="6"/>
  <c r="B1858" i="6"/>
  <c r="B1866" i="6"/>
  <c r="B1874" i="6"/>
  <c r="B1882" i="6"/>
  <c r="B1890" i="6"/>
  <c r="B1898" i="6"/>
  <c r="B1906" i="6"/>
  <c r="B1914" i="6"/>
  <c r="B1922" i="6"/>
  <c r="B1930" i="6"/>
  <c r="B1938" i="6"/>
  <c r="B1946" i="6"/>
  <c r="B1954" i="6"/>
  <c r="B1962" i="6"/>
  <c r="B1970" i="6"/>
  <c r="B1978" i="6"/>
  <c r="B1986" i="6"/>
  <c r="B1994" i="6"/>
  <c r="B2002" i="6"/>
  <c r="B2010" i="6"/>
  <c r="B2018" i="6"/>
  <c r="B2026" i="6"/>
  <c r="B2034" i="6"/>
  <c r="B2042" i="6"/>
  <c r="B2050" i="6"/>
  <c r="B2058" i="6"/>
  <c r="B2066" i="6"/>
  <c r="B2074" i="6"/>
  <c r="B2082" i="6"/>
  <c r="B2090" i="6"/>
  <c r="B2098" i="6"/>
  <c r="B2106" i="6"/>
  <c r="B2115" i="6"/>
  <c r="B2123" i="6"/>
  <c r="B2131" i="6"/>
  <c r="B2139" i="6"/>
  <c r="B2147" i="6"/>
  <c r="B2155" i="6"/>
  <c r="B2163" i="6"/>
  <c r="B2171" i="6"/>
  <c r="B2179" i="6"/>
  <c r="B2187" i="6"/>
  <c r="B2195" i="6"/>
  <c r="B2203" i="6"/>
  <c r="B2211" i="6"/>
  <c r="B2219" i="6"/>
  <c r="B2227" i="6"/>
  <c r="B2235" i="6"/>
  <c r="B2243" i="6"/>
  <c r="B2251" i="6"/>
  <c r="B2259" i="6"/>
  <c r="B2267" i="6"/>
  <c r="B2275" i="6"/>
  <c r="B2283" i="6"/>
  <c r="B2291" i="6"/>
  <c r="B752" i="6"/>
  <c r="B1105" i="6"/>
  <c r="B1212" i="6"/>
  <c r="B1276" i="6"/>
  <c r="B1340" i="6"/>
  <c r="B1404" i="6"/>
  <c r="B1468" i="6"/>
  <c r="B1532" i="6"/>
  <c r="B1588" i="6"/>
  <c r="B1609" i="6"/>
  <c r="B1629" i="6"/>
  <c r="B1652" i="6"/>
  <c r="B1673" i="6"/>
  <c r="B1693" i="6"/>
  <c r="B1716" i="6"/>
  <c r="B1729" i="6"/>
  <c r="B1739" i="6"/>
  <c r="B1747" i="6"/>
  <c r="B1755" i="6"/>
  <c r="B1763" i="6"/>
  <c r="B1771" i="6"/>
  <c r="B1779" i="6"/>
  <c r="B1787" i="6"/>
  <c r="B1795" i="6"/>
  <c r="B1803" i="6"/>
  <c r="B1811" i="6"/>
  <c r="B1819" i="6"/>
  <c r="B1827" i="6"/>
  <c r="B1835" i="6"/>
  <c r="B1843" i="6"/>
  <c r="B1851" i="6"/>
  <c r="B1859" i="6"/>
  <c r="B1867" i="6"/>
  <c r="B1875" i="6"/>
  <c r="B1883" i="6"/>
  <c r="B1891" i="6"/>
  <c r="B1899" i="6"/>
  <c r="B1907" i="6"/>
  <c r="B1915" i="6"/>
  <c r="B1923" i="6"/>
  <c r="B1931" i="6"/>
  <c r="B1939" i="6"/>
  <c r="B1947" i="6"/>
  <c r="B1955" i="6"/>
  <c r="B1963" i="6"/>
  <c r="B1971" i="6"/>
  <c r="B1979" i="6"/>
  <c r="B1987" i="6"/>
  <c r="B1995" i="6"/>
  <c r="B2003" i="6"/>
  <c r="B2011" i="6"/>
  <c r="B2019" i="6"/>
  <c r="B2027" i="6"/>
  <c r="B2035" i="6"/>
  <c r="B2043" i="6"/>
  <c r="B2051" i="6"/>
  <c r="B2059" i="6"/>
  <c r="B2067" i="6"/>
  <c r="B2075" i="6"/>
  <c r="B2083" i="6"/>
  <c r="B2091" i="6"/>
  <c r="B2099" i="6"/>
  <c r="B2107" i="6"/>
  <c r="B2116" i="6"/>
  <c r="B2124" i="6"/>
  <c r="B2132" i="6"/>
  <c r="B2140" i="6"/>
  <c r="B2148" i="6"/>
  <c r="B2156" i="6"/>
  <c r="B2164" i="6"/>
  <c r="B2172" i="6"/>
  <c r="B2180" i="6"/>
  <c r="B2188" i="6"/>
  <c r="B2196" i="6"/>
  <c r="B2204" i="6"/>
  <c r="B2212" i="6"/>
  <c r="B2220" i="6"/>
  <c r="B2228" i="6"/>
  <c r="B2236" i="6"/>
  <c r="B2244" i="6"/>
  <c r="B2252" i="6"/>
  <c r="B2260" i="6"/>
  <c r="B2268" i="6"/>
  <c r="B2276" i="6"/>
  <c r="B2284" i="6"/>
  <c r="B816" i="6"/>
  <c r="B1128" i="6"/>
  <c r="B1220" i="6"/>
  <c r="B1284" i="6"/>
  <c r="B1348" i="6"/>
  <c r="B1412" i="6"/>
  <c r="B1476" i="6"/>
  <c r="B1540" i="6"/>
  <c r="B1589" i="6"/>
  <c r="B1612" i="6"/>
  <c r="B1633" i="6"/>
  <c r="B1653" i="6"/>
  <c r="B1676" i="6"/>
  <c r="B1697" i="6"/>
  <c r="B1717" i="6"/>
  <c r="B1730" i="6"/>
  <c r="B1740" i="6"/>
  <c r="B1748" i="6"/>
  <c r="B1756" i="6"/>
  <c r="B1764" i="6"/>
  <c r="B1772" i="6"/>
  <c r="B1788" i="6"/>
  <c r="B1796" i="6"/>
  <c r="B1804" i="6"/>
  <c r="B1812" i="6"/>
  <c r="B1820" i="6"/>
  <c r="B1828" i="6"/>
  <c r="B1836" i="6"/>
  <c r="B1844" i="6"/>
  <c r="B1852" i="6"/>
  <c r="B1860" i="6"/>
  <c r="B1868" i="6"/>
  <c r="B1876" i="6"/>
  <c r="B1884" i="6"/>
  <c r="B1892" i="6"/>
  <c r="B1900" i="6"/>
  <c r="B1908" i="6"/>
  <c r="B1916" i="6"/>
  <c r="B1924" i="6"/>
  <c r="B1932" i="6"/>
  <c r="B1940" i="6"/>
  <c r="B1948" i="6"/>
  <c r="B1956" i="6"/>
  <c r="B1964" i="6"/>
  <c r="B1972" i="6"/>
  <c r="B1980" i="6"/>
  <c r="B1988" i="6"/>
  <c r="B1996" i="6"/>
  <c r="B2004" i="6"/>
  <c r="B2012" i="6"/>
  <c r="B2020" i="6"/>
  <c r="B2028" i="6"/>
  <c r="B2036" i="6"/>
  <c r="B2044" i="6"/>
  <c r="B2052" i="6"/>
  <c r="B2060" i="6"/>
  <c r="B2068" i="6"/>
  <c r="B2076" i="6"/>
  <c r="B2084" i="6"/>
  <c r="B2092" i="6"/>
  <c r="B2100" i="6"/>
  <c r="B2108" i="6"/>
  <c r="B2117" i="6"/>
  <c r="B2125" i="6"/>
  <c r="B2133" i="6"/>
  <c r="B2141" i="6"/>
  <c r="B2149" i="6"/>
  <c r="B2157" i="6"/>
  <c r="B2165" i="6"/>
  <c r="B2173" i="6"/>
  <c r="B2181" i="6"/>
  <c r="B2189" i="6"/>
  <c r="B2197" i="6"/>
  <c r="B2205" i="6"/>
  <c r="B2213" i="6"/>
  <c r="B2221" i="6"/>
  <c r="B2229" i="6"/>
  <c r="B2237" i="6"/>
  <c r="B2245" i="6"/>
  <c r="B2253" i="6"/>
  <c r="B2261" i="6"/>
  <c r="B2269" i="6"/>
  <c r="B2277" i="6"/>
  <c r="B2285" i="6"/>
  <c r="B880" i="6"/>
  <c r="B1149" i="6"/>
  <c r="B1228" i="6"/>
  <c r="B1292" i="6"/>
  <c r="B1356" i="6"/>
  <c r="B1420" i="6"/>
  <c r="B1484" i="6"/>
  <c r="B1548" i="6"/>
  <c r="B1593" i="6"/>
  <c r="B1613" i="6"/>
  <c r="B1636" i="6"/>
  <c r="B1657" i="6"/>
  <c r="B1677" i="6"/>
  <c r="B1700" i="6"/>
  <c r="B1719" i="6"/>
  <c r="B1732" i="6"/>
  <c r="B1741" i="6"/>
  <c r="B1749" i="6"/>
  <c r="B1757" i="6"/>
  <c r="B1765" i="6"/>
  <c r="B1773" i="6"/>
  <c r="B1781" i="6"/>
  <c r="B1789" i="6"/>
  <c r="B1797" i="6"/>
  <c r="B1805" i="6"/>
  <c r="B1813" i="6"/>
  <c r="B1821" i="6"/>
  <c r="B1829" i="6"/>
  <c r="B1837" i="6"/>
  <c r="B1845" i="6"/>
  <c r="B1853" i="6"/>
  <c r="B1861" i="6"/>
  <c r="B1869" i="6"/>
  <c r="B1877" i="6"/>
  <c r="B1885" i="6"/>
  <c r="B1893" i="6"/>
  <c r="B1901" i="6"/>
  <c r="B1909" i="6"/>
  <c r="B1917" i="6"/>
  <c r="B1925" i="6"/>
  <c r="B1933" i="6"/>
  <c r="B1941" i="6"/>
  <c r="B1949" i="6"/>
  <c r="B1957" i="6"/>
  <c r="B1965" i="6"/>
  <c r="B1973" i="6"/>
  <c r="B1981" i="6"/>
  <c r="B1989" i="6"/>
  <c r="B1997" i="6"/>
  <c r="B2005" i="6"/>
  <c r="B2013" i="6"/>
  <c r="B2021" i="6"/>
  <c r="B2029" i="6"/>
  <c r="B2037" i="6"/>
  <c r="B2045" i="6"/>
  <c r="B2053" i="6"/>
  <c r="B2061" i="6"/>
  <c r="B2069" i="6"/>
  <c r="B2077" i="6"/>
  <c r="B2085" i="6"/>
  <c r="B2093" i="6"/>
  <c r="B2101" i="6"/>
  <c r="B2110" i="6"/>
  <c r="B2118" i="6"/>
  <c r="B2126" i="6"/>
  <c r="B2134" i="6"/>
  <c r="B2142" i="6"/>
  <c r="B2150" i="6"/>
  <c r="B2158" i="6"/>
  <c r="B2166" i="6"/>
  <c r="B2174" i="6"/>
  <c r="B2182" i="6"/>
  <c r="B2190" i="6"/>
  <c r="B2198" i="6"/>
  <c r="B2206" i="6"/>
  <c r="B2214" i="6"/>
  <c r="B2222" i="6"/>
  <c r="B2230" i="6"/>
  <c r="B2238" i="6"/>
  <c r="B2246" i="6"/>
  <c r="B2254" i="6"/>
  <c r="B2262" i="6"/>
  <c r="B2270" i="6"/>
  <c r="B2278" i="6"/>
  <c r="B2286" i="6"/>
  <c r="B2294" i="6"/>
  <c r="B1008" i="6"/>
  <c r="B1178" i="6"/>
  <c r="B1244" i="6"/>
  <c r="B1308" i="6"/>
  <c r="B1372" i="6"/>
  <c r="B1436" i="6"/>
  <c r="B1500" i="6"/>
  <c r="B1564" i="6"/>
  <c r="B1597" i="6"/>
  <c r="B1620" i="6"/>
  <c r="B1641" i="6"/>
  <c r="B1661" i="6"/>
  <c r="B1684" i="6"/>
  <c r="B1705" i="6"/>
  <c r="B1724" i="6"/>
  <c r="B1734" i="6"/>
  <c r="B1743" i="6"/>
  <c r="B1751" i="6"/>
  <c r="B1759" i="6"/>
  <c r="B1767" i="6"/>
  <c r="B1775" i="6"/>
  <c r="B1783" i="6"/>
  <c r="B1791" i="6"/>
  <c r="B1799" i="6"/>
  <c r="B1807" i="6"/>
  <c r="B1815" i="6"/>
  <c r="B1823" i="6"/>
  <c r="B1831" i="6"/>
  <c r="B1839" i="6"/>
  <c r="B1847" i="6"/>
  <c r="B1855" i="6"/>
  <c r="B1863" i="6"/>
  <c r="B1871" i="6"/>
  <c r="B1879" i="6"/>
  <c r="B1887" i="6"/>
  <c r="B1895" i="6"/>
  <c r="B1903" i="6"/>
  <c r="B1911" i="6"/>
  <c r="B1919" i="6"/>
  <c r="B1927" i="6"/>
  <c r="B1935" i="6"/>
  <c r="B1943" i="6"/>
  <c r="B1951" i="6"/>
  <c r="B1959" i="6"/>
  <c r="B1967" i="6"/>
  <c r="B1975" i="6"/>
  <c r="B1983" i="6"/>
  <c r="B1991" i="6"/>
  <c r="B1999" i="6"/>
  <c r="B2007" i="6"/>
  <c r="B2015" i="6"/>
  <c r="B2023" i="6"/>
  <c r="B2031" i="6"/>
  <c r="B2039" i="6"/>
  <c r="B2047" i="6"/>
  <c r="B2055" i="6"/>
  <c r="B2063" i="6"/>
  <c r="B2071" i="6"/>
  <c r="B2079" i="6"/>
  <c r="B2087" i="6"/>
  <c r="B2095" i="6"/>
  <c r="B944" i="6"/>
  <c r="B1596" i="6"/>
  <c r="B1742" i="6"/>
  <c r="B1806" i="6"/>
  <c r="B1870" i="6"/>
  <c r="B1934" i="6"/>
  <c r="B1998" i="6"/>
  <c r="B2062" i="6"/>
  <c r="B2112" i="6"/>
  <c r="B2144" i="6"/>
  <c r="B2176" i="6"/>
  <c r="B2208" i="6"/>
  <c r="B2240" i="6"/>
  <c r="B2272" i="6"/>
  <c r="B2295" i="6"/>
  <c r="B2303" i="6"/>
  <c r="B2311" i="6"/>
  <c r="B2319" i="6"/>
  <c r="B2327" i="6"/>
  <c r="B2335" i="6"/>
  <c r="B2343" i="6"/>
  <c r="B2351" i="6"/>
  <c r="B2359" i="6"/>
  <c r="B2367" i="6"/>
  <c r="B2375" i="6"/>
  <c r="B2383" i="6"/>
  <c r="B2391" i="6"/>
  <c r="B2399" i="6"/>
  <c r="B2407" i="6"/>
  <c r="B2415" i="6"/>
  <c r="B2423" i="6"/>
  <c r="B2431" i="6"/>
  <c r="B2439" i="6"/>
  <c r="B2447" i="6"/>
  <c r="B2455" i="6"/>
  <c r="B2463" i="6"/>
  <c r="B2471" i="6"/>
  <c r="B2479" i="6"/>
  <c r="B2487" i="6"/>
  <c r="B2495" i="6"/>
  <c r="B2503" i="6"/>
  <c r="B2511" i="6"/>
  <c r="B2519" i="6"/>
  <c r="B2527" i="6"/>
  <c r="B2535" i="6"/>
  <c r="B2543" i="6"/>
  <c r="B2551" i="6"/>
  <c r="B2559" i="6"/>
  <c r="B2567" i="6"/>
  <c r="B2575" i="6"/>
  <c r="B2583" i="6"/>
  <c r="B2591" i="6"/>
  <c r="B2599" i="6"/>
  <c r="B2607" i="6"/>
  <c r="B2615" i="6"/>
  <c r="B2623" i="6"/>
  <c r="B2631" i="6"/>
  <c r="B2639" i="6"/>
  <c r="B2647" i="6"/>
  <c r="B2655" i="6"/>
  <c r="B2663" i="6"/>
  <c r="B2671" i="6"/>
  <c r="B2679" i="6"/>
  <c r="B2687" i="6"/>
  <c r="B2695" i="6"/>
  <c r="B2703" i="6"/>
  <c r="B2711" i="6"/>
  <c r="B2719" i="6"/>
  <c r="B2727" i="6"/>
  <c r="B2735" i="6"/>
  <c r="B2743" i="6"/>
  <c r="B2751" i="6"/>
  <c r="B2759" i="6"/>
  <c r="B2767" i="6"/>
  <c r="B2775" i="6"/>
  <c r="B2783" i="6"/>
  <c r="B2791" i="6"/>
  <c r="B2799" i="6"/>
  <c r="B2807" i="6"/>
  <c r="B2815" i="6"/>
  <c r="B2823" i="6"/>
  <c r="B2831" i="6"/>
  <c r="B2839" i="6"/>
  <c r="B2847" i="6"/>
  <c r="B1168" i="6"/>
  <c r="B1617" i="6"/>
  <c r="B1750" i="6"/>
  <c r="B1814" i="6"/>
  <c r="B1878" i="6"/>
  <c r="B1942" i="6"/>
  <c r="B2006" i="6"/>
  <c r="B2070" i="6"/>
  <c r="B2119" i="6"/>
  <c r="B2151" i="6"/>
  <c r="B2183" i="6"/>
  <c r="B2215" i="6"/>
  <c r="B2247" i="6"/>
  <c r="B2279" i="6"/>
  <c r="B2296" i="6"/>
  <c r="B2304" i="6"/>
  <c r="B2312" i="6"/>
  <c r="B2320" i="6"/>
  <c r="B2328" i="6"/>
  <c r="B2336" i="6"/>
  <c r="B2344" i="6"/>
  <c r="B2352" i="6"/>
  <c r="B2360" i="6"/>
  <c r="B2368" i="6"/>
  <c r="B2376" i="6"/>
  <c r="B2384" i="6"/>
  <c r="B2392" i="6"/>
  <c r="B2400" i="6"/>
  <c r="B2408" i="6"/>
  <c r="B2416" i="6"/>
  <c r="B2424" i="6"/>
  <c r="B2432" i="6"/>
  <c r="B2440" i="6"/>
  <c r="B2448" i="6"/>
  <c r="B2456" i="6"/>
  <c r="B2464" i="6"/>
  <c r="B2472" i="6"/>
  <c r="B2480" i="6"/>
  <c r="B2488" i="6"/>
  <c r="B2496" i="6"/>
  <c r="B2504" i="6"/>
  <c r="B2512" i="6"/>
  <c r="B2520" i="6"/>
  <c r="B2528" i="6"/>
  <c r="B2536" i="6"/>
  <c r="B2544" i="6"/>
  <c r="B2552" i="6"/>
  <c r="B2560" i="6"/>
  <c r="B1236" i="6"/>
  <c r="B1637" i="6"/>
  <c r="B1758" i="6"/>
  <c r="B1822" i="6"/>
  <c r="B1886" i="6"/>
  <c r="B1950" i="6"/>
  <c r="B2014" i="6"/>
  <c r="B2078" i="6"/>
  <c r="B2120" i="6"/>
  <c r="B2152" i="6"/>
  <c r="B2184" i="6"/>
  <c r="B2216" i="6"/>
  <c r="B2248" i="6"/>
  <c r="B2280" i="6"/>
  <c r="B2297" i="6"/>
  <c r="B2305" i="6"/>
  <c r="B2313" i="6"/>
  <c r="B2321" i="6"/>
  <c r="B2329" i="6"/>
  <c r="B2337" i="6"/>
  <c r="B2345" i="6"/>
  <c r="B2353" i="6"/>
  <c r="B2361" i="6"/>
  <c r="B2369" i="6"/>
  <c r="B2377" i="6"/>
  <c r="B2385" i="6"/>
  <c r="B2393" i="6"/>
  <c r="B2401" i="6"/>
  <c r="B2409" i="6"/>
  <c r="B2417" i="6"/>
  <c r="B2425" i="6"/>
  <c r="B2433" i="6"/>
  <c r="B2441" i="6"/>
  <c r="B2449" i="6"/>
  <c r="B2457" i="6"/>
  <c r="B2465" i="6"/>
  <c r="B2473" i="6"/>
  <c r="B2481" i="6"/>
  <c r="B2489" i="6"/>
  <c r="B2497" i="6"/>
  <c r="B2505" i="6"/>
  <c r="B2513" i="6"/>
  <c r="B2521" i="6"/>
  <c r="B2529" i="6"/>
  <c r="B2537" i="6"/>
  <c r="B2545" i="6"/>
  <c r="B2553" i="6"/>
  <c r="B2561" i="6"/>
  <c r="B2569" i="6"/>
  <c r="B2577" i="6"/>
  <c r="B2585" i="6"/>
  <c r="B2593" i="6"/>
  <c r="B2601" i="6"/>
  <c r="B2609" i="6"/>
  <c r="B2617" i="6"/>
  <c r="B2625" i="6"/>
  <c r="B2633" i="6"/>
  <c r="B2641" i="6"/>
  <c r="B2649" i="6"/>
  <c r="B2657" i="6"/>
  <c r="B2665" i="6"/>
  <c r="B2673" i="6"/>
  <c r="B2681" i="6"/>
  <c r="B2689" i="6"/>
  <c r="B2697" i="6"/>
  <c r="B2705" i="6"/>
  <c r="B2713" i="6"/>
  <c r="B2721" i="6"/>
  <c r="B1300" i="6"/>
  <c r="B1660" i="6"/>
  <c r="B1766" i="6"/>
  <c r="B1830" i="6"/>
  <c r="B1894" i="6"/>
  <c r="B1958" i="6"/>
  <c r="B2022" i="6"/>
  <c r="B2086" i="6"/>
  <c r="B2127" i="6"/>
  <c r="B2159" i="6"/>
  <c r="B2191" i="6"/>
  <c r="B2223" i="6"/>
  <c r="B2255" i="6"/>
  <c r="B2287" i="6"/>
  <c r="B2298" i="6"/>
  <c r="B2306" i="6"/>
  <c r="B2314" i="6"/>
  <c r="B2322" i="6"/>
  <c r="B2330" i="6"/>
  <c r="B2338" i="6"/>
  <c r="B2346" i="6"/>
  <c r="B2354" i="6"/>
  <c r="B2362" i="6"/>
  <c r="B2370" i="6"/>
  <c r="B2378" i="6"/>
  <c r="B2386" i="6"/>
  <c r="B2394" i="6"/>
  <c r="B2402" i="6"/>
  <c r="B2410" i="6"/>
  <c r="B2418" i="6"/>
  <c r="B2426" i="6"/>
  <c r="B2434" i="6"/>
  <c r="B2442" i="6"/>
  <c r="B2450" i="6"/>
  <c r="B2458" i="6"/>
  <c r="B2466" i="6"/>
  <c r="B2474" i="6"/>
  <c r="B2482" i="6"/>
  <c r="B2490" i="6"/>
  <c r="B2498" i="6"/>
  <c r="B2506" i="6"/>
  <c r="B2514" i="6"/>
  <c r="B2522" i="6"/>
  <c r="B2530" i="6"/>
  <c r="B2538" i="6"/>
  <c r="B2546" i="6"/>
  <c r="B2554" i="6"/>
  <c r="B2562" i="6"/>
  <c r="B2570" i="6"/>
  <c r="B2578" i="6"/>
  <c r="B2586" i="6"/>
  <c r="B2594" i="6"/>
  <c r="B2602" i="6"/>
  <c r="B2610" i="6"/>
  <c r="B2618" i="6"/>
  <c r="B2626" i="6"/>
  <c r="B2634" i="6"/>
  <c r="B2642" i="6"/>
  <c r="B2650" i="6"/>
  <c r="B2658" i="6"/>
  <c r="B2666" i="6"/>
  <c r="B2674" i="6"/>
  <c r="B2682" i="6"/>
  <c r="B2690" i="6"/>
  <c r="B2698" i="6"/>
  <c r="B2706" i="6"/>
  <c r="B2714" i="6"/>
  <c r="B2722" i="6"/>
  <c r="B2730" i="6"/>
  <c r="B2738" i="6"/>
  <c r="B2746" i="6"/>
  <c r="B2754" i="6"/>
  <c r="B2762" i="6"/>
  <c r="B2770" i="6"/>
  <c r="B2778" i="6"/>
  <c r="B2786" i="6"/>
  <c r="B2794" i="6"/>
  <c r="B2802" i="6"/>
  <c r="B2810" i="6"/>
  <c r="B2818" i="6"/>
  <c r="B2826" i="6"/>
  <c r="B2834" i="6"/>
  <c r="B2842" i="6"/>
  <c r="B2850" i="6"/>
  <c r="B2858" i="6"/>
  <c r="B1364" i="6"/>
  <c r="B1681" i="6"/>
  <c r="B1774" i="6"/>
  <c r="B1838" i="6"/>
  <c r="B1902" i="6"/>
  <c r="B1966" i="6"/>
  <c r="B2030" i="6"/>
  <c r="B2094" i="6"/>
  <c r="B2128" i="6"/>
  <c r="B2160" i="6"/>
  <c r="B2192" i="6"/>
  <c r="B2224" i="6"/>
  <c r="B2256" i="6"/>
  <c r="B2288" i="6"/>
  <c r="B2299" i="6"/>
  <c r="B2307" i="6"/>
  <c r="B2315" i="6"/>
  <c r="B2323" i="6"/>
  <c r="B2331" i="6"/>
  <c r="B2339" i="6"/>
  <c r="B2347" i="6"/>
  <c r="B2355" i="6"/>
  <c r="B2363" i="6"/>
  <c r="B2371" i="6"/>
  <c r="B2379" i="6"/>
  <c r="B2387" i="6"/>
  <c r="B2395" i="6"/>
  <c r="B2403" i="6"/>
  <c r="B2411" i="6"/>
  <c r="B2419" i="6"/>
  <c r="B2427" i="6"/>
  <c r="B2435" i="6"/>
  <c r="B2443" i="6"/>
  <c r="B2451" i="6"/>
  <c r="B2459" i="6"/>
  <c r="B2467" i="6"/>
  <c r="B2475" i="6"/>
  <c r="B2483" i="6"/>
  <c r="B2491" i="6"/>
  <c r="B2499" i="6"/>
  <c r="B2507" i="6"/>
  <c r="B2515" i="6"/>
  <c r="B2523" i="6"/>
  <c r="B2531" i="6"/>
  <c r="B2539" i="6"/>
  <c r="B2547" i="6"/>
  <c r="B2555" i="6"/>
  <c r="B2563" i="6"/>
  <c r="B2571" i="6"/>
  <c r="B2579" i="6"/>
  <c r="B2587" i="6"/>
  <c r="B2595" i="6"/>
  <c r="B2603" i="6"/>
  <c r="B2611" i="6"/>
  <c r="B2619" i="6"/>
  <c r="B2627" i="6"/>
  <c r="B2635" i="6"/>
  <c r="B2643" i="6"/>
  <c r="B2651" i="6"/>
  <c r="B2659" i="6"/>
  <c r="B2667" i="6"/>
  <c r="B2675" i="6"/>
  <c r="B2683" i="6"/>
  <c r="B2691" i="6"/>
  <c r="B2699" i="6"/>
  <c r="B2707" i="6"/>
  <c r="B2715" i="6"/>
  <c r="B2723" i="6"/>
  <c r="B2731" i="6"/>
  <c r="B2739" i="6"/>
  <c r="B2747" i="6"/>
  <c r="B2755" i="6"/>
  <c r="B2763" i="6"/>
  <c r="B2771" i="6"/>
  <c r="B2779" i="6"/>
  <c r="B2787" i="6"/>
  <c r="B2795" i="6"/>
  <c r="B2803" i="6"/>
  <c r="B2811" i="6"/>
  <c r="B2819" i="6"/>
  <c r="B2827" i="6"/>
  <c r="B2835" i="6"/>
  <c r="B2843" i="6"/>
  <c r="B2851" i="6"/>
  <c r="B1428" i="6"/>
  <c r="B1701" i="6"/>
  <c r="B1782" i="6"/>
  <c r="B1846" i="6"/>
  <c r="B1910" i="6"/>
  <c r="B1974" i="6"/>
  <c r="B2038" i="6"/>
  <c r="B2102" i="6"/>
  <c r="B2135" i="6"/>
  <c r="B2167" i="6"/>
  <c r="B2199" i="6"/>
  <c r="B2231" i="6"/>
  <c r="B2263" i="6"/>
  <c r="B2290" i="6"/>
  <c r="B2300" i="6"/>
  <c r="B2308" i="6"/>
  <c r="B2316" i="6"/>
  <c r="B2324" i="6"/>
  <c r="B2332" i="6"/>
  <c r="B2340" i="6"/>
  <c r="B2348" i="6"/>
  <c r="B2356" i="6"/>
  <c r="B2364" i="6"/>
  <c r="B2372" i="6"/>
  <c r="B2380" i="6"/>
  <c r="B2388" i="6"/>
  <c r="B2396" i="6"/>
  <c r="B2404" i="6"/>
  <c r="B2412" i="6"/>
  <c r="B2420" i="6"/>
  <c r="B2428" i="6"/>
  <c r="B2436" i="6"/>
  <c r="B2444" i="6"/>
  <c r="B2452" i="6"/>
  <c r="B2460" i="6"/>
  <c r="B2468" i="6"/>
  <c r="B2476" i="6"/>
  <c r="B2484" i="6"/>
  <c r="B2492" i="6"/>
  <c r="B2500" i="6"/>
  <c r="B2508" i="6"/>
  <c r="B2516" i="6"/>
  <c r="B2524" i="6"/>
  <c r="B2532" i="6"/>
  <c r="B2540" i="6"/>
  <c r="B2548" i="6"/>
  <c r="B2556" i="6"/>
  <c r="B2564" i="6"/>
  <c r="B2572" i="6"/>
  <c r="B2580" i="6"/>
  <c r="B2588" i="6"/>
  <c r="B2596" i="6"/>
  <c r="B2604" i="6"/>
  <c r="B2612" i="6"/>
  <c r="B2620" i="6"/>
  <c r="B2628" i="6"/>
  <c r="B2636" i="6"/>
  <c r="B2644" i="6"/>
  <c r="B2652" i="6"/>
  <c r="B2660" i="6"/>
  <c r="B2668" i="6"/>
  <c r="B2676" i="6"/>
  <c r="B2684" i="6"/>
  <c r="B2692" i="6"/>
  <c r="B2700" i="6"/>
  <c r="B2708" i="6"/>
  <c r="B2716" i="6"/>
  <c r="B2724" i="6"/>
  <c r="B2732" i="6"/>
  <c r="B2740" i="6"/>
  <c r="B2748" i="6"/>
  <c r="B2756" i="6"/>
  <c r="B2764" i="6"/>
  <c r="B2772" i="6"/>
  <c r="B2780" i="6"/>
  <c r="B2788" i="6"/>
  <c r="B2796" i="6"/>
  <c r="B2804" i="6"/>
  <c r="B2812" i="6"/>
  <c r="B2820" i="6"/>
  <c r="B2828" i="6"/>
  <c r="B2836" i="6"/>
  <c r="B2844" i="6"/>
  <c r="B2852" i="6"/>
  <c r="B2860" i="6"/>
  <c r="B2868" i="6"/>
  <c r="B1492" i="6"/>
  <c r="B1721" i="6"/>
  <c r="B1790" i="6"/>
  <c r="B1854" i="6"/>
  <c r="B1918" i="6"/>
  <c r="B1982" i="6"/>
  <c r="B2046" i="6"/>
  <c r="B2103" i="6"/>
  <c r="B2136" i="6"/>
  <c r="B2168" i="6"/>
  <c r="B2200" i="6"/>
  <c r="B2232" i="6"/>
  <c r="B2264" i="6"/>
  <c r="B2292" i="6"/>
  <c r="B2301" i="6"/>
  <c r="B2309" i="6"/>
  <c r="B2317" i="6"/>
  <c r="B2325" i="6"/>
  <c r="B2333" i="6"/>
  <c r="B2341" i="6"/>
  <c r="B2349" i="6"/>
  <c r="B2357" i="6"/>
  <c r="B2365" i="6"/>
  <c r="B2373" i="6"/>
  <c r="B2381" i="6"/>
  <c r="B2389" i="6"/>
  <c r="B2397" i="6"/>
  <c r="B2405" i="6"/>
  <c r="B2413" i="6"/>
  <c r="B2421" i="6"/>
  <c r="B2429" i="6"/>
  <c r="B2437" i="6"/>
  <c r="B2445" i="6"/>
  <c r="B2453" i="6"/>
  <c r="B2461" i="6"/>
  <c r="B2469" i="6"/>
  <c r="B2477" i="6"/>
  <c r="B2485" i="6"/>
  <c r="B2493" i="6"/>
  <c r="B2501" i="6"/>
  <c r="B2509" i="6"/>
  <c r="B2517" i="6"/>
  <c r="B2525" i="6"/>
  <c r="B2533" i="6"/>
  <c r="B2541" i="6"/>
  <c r="B2549" i="6"/>
  <c r="B2557" i="6"/>
  <c r="B2565" i="6"/>
  <c r="B2573" i="6"/>
  <c r="B2581" i="6"/>
  <c r="B2589" i="6"/>
  <c r="B2597" i="6"/>
  <c r="B2605" i="6"/>
  <c r="B2613" i="6"/>
  <c r="B2621" i="6"/>
  <c r="B2629" i="6"/>
  <c r="B2637" i="6"/>
  <c r="B2645" i="6"/>
  <c r="B2653" i="6"/>
  <c r="B2661" i="6"/>
  <c r="B2669" i="6"/>
  <c r="B2677" i="6"/>
  <c r="B2685" i="6"/>
  <c r="B2693" i="6"/>
  <c r="B2701" i="6"/>
  <c r="B2709" i="6"/>
  <c r="B2717" i="6"/>
  <c r="B2725" i="6"/>
  <c r="B2733" i="6"/>
  <c r="B2741" i="6"/>
  <c r="B2749" i="6"/>
  <c r="B2757" i="6"/>
  <c r="B2765" i="6"/>
  <c r="B2773" i="6"/>
  <c r="B2781" i="6"/>
  <c r="B2789" i="6"/>
  <c r="B2797" i="6"/>
  <c r="B2805" i="6"/>
  <c r="B2813" i="6"/>
  <c r="B2821" i="6"/>
  <c r="B2829" i="6"/>
  <c r="B2837" i="6"/>
  <c r="B2845" i="6"/>
  <c r="B2853" i="6"/>
  <c r="B2861" i="6"/>
  <c r="B1556" i="6"/>
  <c r="B2143" i="6"/>
  <c r="B2318" i="6"/>
  <c r="B2382" i="6"/>
  <c r="B2446" i="6"/>
  <c r="B2510" i="6"/>
  <c r="B2568" i="6"/>
  <c r="B2600" i="6"/>
  <c r="B2632" i="6"/>
  <c r="B2664" i="6"/>
  <c r="B2696" i="6"/>
  <c r="B2728" i="6"/>
  <c r="B2750" i="6"/>
  <c r="B2769" i="6"/>
  <c r="B2792" i="6"/>
  <c r="B2814" i="6"/>
  <c r="B2833" i="6"/>
  <c r="B2855" i="6"/>
  <c r="B2866" i="6"/>
  <c r="B2875" i="6"/>
  <c r="B2883" i="6"/>
  <c r="B2891" i="6"/>
  <c r="B2899" i="6"/>
  <c r="B2907" i="6"/>
  <c r="B2915" i="6"/>
  <c r="B2923" i="6"/>
  <c r="B2931" i="6"/>
  <c r="B2939" i="6"/>
  <c r="B2947" i="6"/>
  <c r="B2955" i="6"/>
  <c r="B2963" i="6"/>
  <c r="B2971" i="6"/>
  <c r="B2979" i="6"/>
  <c r="B2987" i="6"/>
  <c r="B2995" i="6"/>
  <c r="B3003" i="6"/>
  <c r="B3011" i="6"/>
  <c r="B3019" i="6"/>
  <c r="B3027" i="6"/>
  <c r="B3035" i="6"/>
  <c r="B3043" i="6"/>
  <c r="B3051" i="6"/>
  <c r="B3059" i="6"/>
  <c r="B3067" i="6"/>
  <c r="B3075" i="6"/>
  <c r="B3083" i="6"/>
  <c r="B3091" i="6"/>
  <c r="B3099" i="6"/>
  <c r="B3107" i="6"/>
  <c r="B3115" i="6"/>
  <c r="B3123" i="6"/>
  <c r="B3131" i="6"/>
  <c r="B3139" i="6"/>
  <c r="B3147" i="6"/>
  <c r="B3155" i="6"/>
  <c r="B3163" i="6"/>
  <c r="B3171" i="6"/>
  <c r="B3179" i="6"/>
  <c r="B3187" i="6"/>
  <c r="B3195" i="6"/>
  <c r="B3203" i="6"/>
  <c r="B3211" i="6"/>
  <c r="B3219" i="6"/>
  <c r="B3227" i="6"/>
  <c r="B3235" i="6"/>
  <c r="B3243" i="6"/>
  <c r="B3251" i="6"/>
  <c r="B3259" i="6"/>
  <c r="B3267" i="6"/>
  <c r="B3275" i="6"/>
  <c r="B3283" i="6"/>
  <c r="B3291" i="6"/>
  <c r="B3299" i="6"/>
  <c r="B3307" i="6"/>
  <c r="B3315" i="6"/>
  <c r="B3323" i="6"/>
  <c r="B3331" i="6"/>
  <c r="B3339" i="6"/>
  <c r="B3347" i="6"/>
  <c r="B3355" i="6"/>
  <c r="B3363" i="6"/>
  <c r="B3371" i="6"/>
  <c r="B3379" i="6"/>
  <c r="B3387" i="6"/>
  <c r="B3395" i="6"/>
  <c r="B3403" i="6"/>
  <c r="B1733" i="6"/>
  <c r="B2175" i="6"/>
  <c r="B2326" i="6"/>
  <c r="B2390" i="6"/>
  <c r="B2454" i="6"/>
  <c r="B2518" i="6"/>
  <c r="B2574" i="6"/>
  <c r="B2606" i="6"/>
  <c r="B2638" i="6"/>
  <c r="B2670" i="6"/>
  <c r="B2702" i="6"/>
  <c r="B2729" i="6"/>
  <c r="B2752" i="6"/>
  <c r="B2774" i="6"/>
  <c r="B2793" i="6"/>
  <c r="B2816" i="6"/>
  <c r="B2838" i="6"/>
  <c r="B2856" i="6"/>
  <c r="B2867" i="6"/>
  <c r="B2876" i="6"/>
  <c r="B2884" i="6"/>
  <c r="B2892" i="6"/>
  <c r="B2900" i="6"/>
  <c r="B2908" i="6"/>
  <c r="B2916" i="6"/>
  <c r="B2924" i="6"/>
  <c r="B2932" i="6"/>
  <c r="B2940" i="6"/>
  <c r="B2948" i="6"/>
  <c r="B2956" i="6"/>
  <c r="B2964" i="6"/>
  <c r="B2972" i="6"/>
  <c r="B2980" i="6"/>
  <c r="B2988" i="6"/>
  <c r="B2996" i="6"/>
  <c r="B3004" i="6"/>
  <c r="B3012" i="6"/>
  <c r="B3020" i="6"/>
  <c r="B3028" i="6"/>
  <c r="B3036" i="6"/>
  <c r="B3044" i="6"/>
  <c r="B3052" i="6"/>
  <c r="B3060" i="6"/>
  <c r="B3068" i="6"/>
  <c r="B3076" i="6"/>
  <c r="B3084" i="6"/>
  <c r="B3092" i="6"/>
  <c r="B3108" i="6"/>
  <c r="B3116" i="6"/>
  <c r="B3124" i="6"/>
  <c r="B3132" i="6"/>
  <c r="B3140" i="6"/>
  <c r="B3148" i="6"/>
  <c r="B3156" i="6"/>
  <c r="B3164" i="6"/>
  <c r="B3172" i="6"/>
  <c r="B3180" i="6"/>
  <c r="B3188" i="6"/>
  <c r="B3196" i="6"/>
  <c r="B3204" i="6"/>
  <c r="B3212" i="6"/>
  <c r="B3220" i="6"/>
  <c r="B3228" i="6"/>
  <c r="B3236" i="6"/>
  <c r="B3244" i="6"/>
  <c r="B3252" i="6"/>
  <c r="B3260" i="6"/>
  <c r="B3268" i="6"/>
  <c r="B3276" i="6"/>
  <c r="B3284" i="6"/>
  <c r="B3292" i="6"/>
  <c r="B3300" i="6"/>
  <c r="B3308" i="6"/>
  <c r="B3316" i="6"/>
  <c r="B3324" i="6"/>
  <c r="B3332" i="6"/>
  <c r="B3340" i="6"/>
  <c r="B3348" i="6"/>
  <c r="B3356" i="6"/>
  <c r="B3364" i="6"/>
  <c r="B3372" i="6"/>
  <c r="B3380" i="6"/>
  <c r="B3388" i="6"/>
  <c r="B3396" i="6"/>
  <c r="B1798" i="6"/>
  <c r="B2207" i="6"/>
  <c r="B2334" i="6"/>
  <c r="B2398" i="6"/>
  <c r="B2462" i="6"/>
  <c r="B2526" i="6"/>
  <c r="B2576" i="6"/>
  <c r="B2608" i="6"/>
  <c r="B2640" i="6"/>
  <c r="B2672" i="6"/>
  <c r="B2704" i="6"/>
  <c r="B2734" i="6"/>
  <c r="B2753" i="6"/>
  <c r="B2776" i="6"/>
  <c r="B2798" i="6"/>
  <c r="B2817" i="6"/>
  <c r="B2840" i="6"/>
  <c r="B2857" i="6"/>
  <c r="B2869" i="6"/>
  <c r="B2877" i="6"/>
  <c r="B2885" i="6"/>
  <c r="B2893" i="6"/>
  <c r="B2901" i="6"/>
  <c r="B2909" i="6"/>
  <c r="B2917" i="6"/>
  <c r="B2925" i="6"/>
  <c r="B2933" i="6"/>
  <c r="B2941" i="6"/>
  <c r="B2949" i="6"/>
  <c r="B2957" i="6"/>
  <c r="B2965" i="6"/>
  <c r="B2973" i="6"/>
  <c r="B2981" i="6"/>
  <c r="B2989" i="6"/>
  <c r="B2997" i="6"/>
  <c r="B3005" i="6"/>
  <c r="B3013" i="6"/>
  <c r="B3021" i="6"/>
  <c r="B3029" i="6"/>
  <c r="B3037" i="6"/>
  <c r="B3045" i="6"/>
  <c r="B3053" i="6"/>
  <c r="B3061" i="6"/>
  <c r="B3069" i="6"/>
  <c r="B3077" i="6"/>
  <c r="B3085" i="6"/>
  <c r="B3093" i="6"/>
  <c r="B3101" i="6"/>
  <c r="B3109" i="6"/>
  <c r="B3117" i="6"/>
  <c r="B3125" i="6"/>
  <c r="B3133" i="6"/>
  <c r="B3141" i="6"/>
  <c r="B3149" i="6"/>
  <c r="B3157" i="6"/>
  <c r="B3165" i="6"/>
  <c r="B3173" i="6"/>
  <c r="B3181" i="6"/>
  <c r="B3189" i="6"/>
  <c r="B3197" i="6"/>
  <c r="B3205" i="6"/>
  <c r="B3213" i="6"/>
  <c r="B3221" i="6"/>
  <c r="B3229" i="6"/>
  <c r="B3237" i="6"/>
  <c r="B3245" i="6"/>
  <c r="B3253" i="6"/>
  <c r="B3261" i="6"/>
  <c r="B3269" i="6"/>
  <c r="B3277" i="6"/>
  <c r="B3285" i="6"/>
  <c r="B3293" i="6"/>
  <c r="B1862" i="6"/>
  <c r="B2239" i="6"/>
  <c r="B2342" i="6"/>
  <c r="B2406" i="6"/>
  <c r="B2470" i="6"/>
  <c r="B2534" i="6"/>
  <c r="B2582" i="6"/>
  <c r="B2614" i="6"/>
  <c r="B2646" i="6"/>
  <c r="B2678" i="6"/>
  <c r="B2710" i="6"/>
  <c r="B2736" i="6"/>
  <c r="B2758" i="6"/>
  <c r="B2777" i="6"/>
  <c r="B2800" i="6"/>
  <c r="B2822" i="6"/>
  <c r="B2841" i="6"/>
  <c r="B2859" i="6"/>
  <c r="B2870" i="6"/>
  <c r="B2878" i="6"/>
  <c r="B2886" i="6"/>
  <c r="B2894" i="6"/>
  <c r="B2902" i="6"/>
  <c r="B2910" i="6"/>
  <c r="B2918" i="6"/>
  <c r="B2926" i="6"/>
  <c r="B2934" i="6"/>
  <c r="B2942" i="6"/>
  <c r="B2950" i="6"/>
  <c r="B2958" i="6"/>
  <c r="B2966" i="6"/>
  <c r="B2974" i="6"/>
  <c r="B2982" i="6"/>
  <c r="B2990" i="6"/>
  <c r="B2998" i="6"/>
  <c r="B3006" i="6"/>
  <c r="B3014" i="6"/>
  <c r="B3022" i="6"/>
  <c r="B3030" i="6"/>
  <c r="B3038" i="6"/>
  <c r="B3046" i="6"/>
  <c r="B3054" i="6"/>
  <c r="B3062" i="6"/>
  <c r="B3070" i="6"/>
  <c r="B3078" i="6"/>
  <c r="B3086" i="6"/>
  <c r="B3094" i="6"/>
  <c r="B3102" i="6"/>
  <c r="B3110" i="6"/>
  <c r="B1990" i="6"/>
  <c r="B2293" i="6"/>
  <c r="B2358" i="6"/>
  <c r="B2422" i="6"/>
  <c r="B2486" i="6"/>
  <c r="B2550" i="6"/>
  <c r="B2590" i="6"/>
  <c r="B2622" i="6"/>
  <c r="B2654" i="6"/>
  <c r="B2686" i="6"/>
  <c r="B2718" i="6"/>
  <c r="B2742" i="6"/>
  <c r="B2761" i="6"/>
  <c r="B2784" i="6"/>
  <c r="B2806" i="6"/>
  <c r="B2825" i="6"/>
  <c r="B2848" i="6"/>
  <c r="B2863" i="6"/>
  <c r="B2872" i="6"/>
  <c r="B2880" i="6"/>
  <c r="B2888" i="6"/>
  <c r="B2896" i="6"/>
  <c r="B2904" i="6"/>
  <c r="B2912" i="6"/>
  <c r="B2920" i="6"/>
  <c r="B2928" i="6"/>
  <c r="B2936" i="6"/>
  <c r="B2944" i="6"/>
  <c r="B2952" i="6"/>
  <c r="B2960" i="6"/>
  <c r="B2968" i="6"/>
  <c r="B2976" i="6"/>
  <c r="B2984" i="6"/>
  <c r="B2992" i="6"/>
  <c r="B3000" i="6"/>
  <c r="B3008" i="6"/>
  <c r="B3016" i="6"/>
  <c r="B3024" i="6"/>
  <c r="B3032" i="6"/>
  <c r="B3040" i="6"/>
  <c r="B3048" i="6"/>
  <c r="B3056" i="6"/>
  <c r="B3064" i="6"/>
  <c r="B3072" i="6"/>
  <c r="B3080" i="6"/>
  <c r="B3088" i="6"/>
  <c r="B3096" i="6"/>
  <c r="B3104" i="6"/>
  <c r="B3112" i="6"/>
  <c r="B3120" i="6"/>
  <c r="B3128" i="6"/>
  <c r="B3136" i="6"/>
  <c r="B3144" i="6"/>
  <c r="B3152" i="6"/>
  <c r="B3160" i="6"/>
  <c r="B3168" i="6"/>
  <c r="B3176" i="6"/>
  <c r="B3184" i="6"/>
  <c r="B3192" i="6"/>
  <c r="B3200" i="6"/>
  <c r="B3208" i="6"/>
  <c r="B3216" i="6"/>
  <c r="B3224" i="6"/>
  <c r="B3232" i="6"/>
  <c r="B3240" i="6"/>
  <c r="B3248" i="6"/>
  <c r="B3256" i="6"/>
  <c r="B3264" i="6"/>
  <c r="B3272" i="6"/>
  <c r="B3280" i="6"/>
  <c r="B3288" i="6"/>
  <c r="B3296" i="6"/>
  <c r="B3304" i="6"/>
  <c r="B3312" i="6"/>
  <c r="B3320" i="6"/>
  <c r="B3328" i="6"/>
  <c r="B3336" i="6"/>
  <c r="B3344" i="6"/>
  <c r="B3352" i="6"/>
  <c r="B3360" i="6"/>
  <c r="B3368" i="6"/>
  <c r="B3376" i="6"/>
  <c r="B3384" i="6"/>
  <c r="B3392" i="6"/>
  <c r="B3408" i="6"/>
  <c r="B3416" i="6"/>
  <c r="B2054" i="6"/>
  <c r="B2302" i="6"/>
  <c r="B2366" i="6"/>
  <c r="B2430" i="6"/>
  <c r="B2494" i="6"/>
  <c r="B2558" i="6"/>
  <c r="B2592" i="6"/>
  <c r="B2624" i="6"/>
  <c r="B2656" i="6"/>
  <c r="B2688" i="6"/>
  <c r="B2720" i="6"/>
  <c r="B2744" i="6"/>
  <c r="B2766" i="6"/>
  <c r="B2785" i="6"/>
  <c r="B2808" i="6"/>
  <c r="B2830" i="6"/>
  <c r="B2849" i="6"/>
  <c r="B2864" i="6"/>
  <c r="B2873" i="6"/>
  <c r="B2881" i="6"/>
  <c r="B2889" i="6"/>
  <c r="B2897" i="6"/>
  <c r="B2905" i="6"/>
  <c r="B2913" i="6"/>
  <c r="B2921" i="6"/>
  <c r="B2929" i="6"/>
  <c r="B2937" i="6"/>
  <c r="B2945" i="6"/>
  <c r="B2953" i="6"/>
  <c r="B2961" i="6"/>
  <c r="B2969" i="6"/>
  <c r="B2977" i="6"/>
  <c r="B2985" i="6"/>
  <c r="B2993" i="6"/>
  <c r="B3001" i="6"/>
  <c r="B3009" i="6"/>
  <c r="B3017" i="6"/>
  <c r="B3025" i="6"/>
  <c r="B3033" i="6"/>
  <c r="B3041" i="6"/>
  <c r="B3049" i="6"/>
  <c r="B3057" i="6"/>
  <c r="B3065" i="6"/>
  <c r="B3073" i="6"/>
  <c r="B3081" i="6"/>
  <c r="B3089" i="6"/>
  <c r="B3097" i="6"/>
  <c r="B3105" i="6"/>
  <c r="B3113" i="6"/>
  <c r="B3121" i="6"/>
  <c r="B3129" i="6"/>
  <c r="B3137" i="6"/>
  <c r="B3145" i="6"/>
  <c r="B3153" i="6"/>
  <c r="B3161" i="6"/>
  <c r="B3169" i="6"/>
  <c r="B3177" i="6"/>
  <c r="B3185" i="6"/>
  <c r="B3193" i="6"/>
  <c r="B3201" i="6"/>
  <c r="B3209" i="6"/>
  <c r="B3217" i="6"/>
  <c r="B3225" i="6"/>
  <c r="B3233" i="6"/>
  <c r="B3241" i="6"/>
  <c r="B3249" i="6"/>
  <c r="B3257" i="6"/>
  <c r="B3265" i="6"/>
  <c r="B3273" i="6"/>
  <c r="B3281" i="6"/>
  <c r="B3289" i="6"/>
  <c r="B3297" i="6"/>
  <c r="B3305" i="6"/>
  <c r="B3313" i="6"/>
  <c r="B3321" i="6"/>
  <c r="B3329" i="6"/>
  <c r="B3337" i="6"/>
  <c r="B3345" i="6"/>
  <c r="B3353" i="6"/>
  <c r="B3361" i="6"/>
  <c r="B3369" i="6"/>
  <c r="B3377" i="6"/>
  <c r="B3385" i="6"/>
  <c r="B3393" i="6"/>
  <c r="B3401" i="6"/>
  <c r="B3409" i="6"/>
  <c r="B3417" i="6"/>
  <c r="B1926" i="6"/>
  <c r="B2478" i="6"/>
  <c r="B2648" i="6"/>
  <c r="B2760" i="6"/>
  <c r="B2846" i="6"/>
  <c r="B2887" i="6"/>
  <c r="B2919" i="6"/>
  <c r="B2951" i="6"/>
  <c r="B2983" i="6"/>
  <c r="B3015" i="6"/>
  <c r="B3047" i="6"/>
  <c r="B3079" i="6"/>
  <c r="B3111" i="6"/>
  <c r="B3134" i="6"/>
  <c r="B3154" i="6"/>
  <c r="B3175" i="6"/>
  <c r="B3198" i="6"/>
  <c r="B3218" i="6"/>
  <c r="B3239" i="6"/>
  <c r="B3262" i="6"/>
  <c r="B3282" i="6"/>
  <c r="B3302" i="6"/>
  <c r="B3318" i="6"/>
  <c r="B3334" i="6"/>
  <c r="B3350" i="6"/>
  <c r="B3366" i="6"/>
  <c r="B3382" i="6"/>
  <c r="B3398" i="6"/>
  <c r="B3411" i="6"/>
  <c r="B3421" i="6"/>
  <c r="B3429" i="6"/>
  <c r="B3437" i="6"/>
  <c r="B3445" i="6"/>
  <c r="B3453" i="6"/>
  <c r="B3461" i="6"/>
  <c r="B3469" i="6"/>
  <c r="B3477" i="6"/>
  <c r="B3485" i="6"/>
  <c r="B3493" i="6"/>
  <c r="B3501" i="6"/>
  <c r="B3509" i="6"/>
  <c r="B3517" i="6"/>
  <c r="B3525" i="6"/>
  <c r="B3533" i="6"/>
  <c r="B3541" i="6"/>
  <c r="B3549" i="6"/>
  <c r="B3557" i="6"/>
  <c r="B3565" i="6"/>
  <c r="B3573" i="6"/>
  <c r="B3581" i="6"/>
  <c r="B3589" i="6"/>
  <c r="B3597" i="6"/>
  <c r="B3605" i="6"/>
  <c r="B3613" i="6"/>
  <c r="B3621" i="6"/>
  <c r="B3629" i="6"/>
  <c r="B3637" i="6"/>
  <c r="B3645" i="6"/>
  <c r="B3653" i="6"/>
  <c r="B3661" i="6"/>
  <c r="B3669" i="6"/>
  <c r="B3677" i="6"/>
  <c r="B3685" i="6"/>
  <c r="B3693" i="6"/>
  <c r="B3701" i="6"/>
  <c r="B3709" i="6"/>
  <c r="B3717" i="6"/>
  <c r="B3725" i="6"/>
  <c r="B3733" i="6"/>
  <c r="B3741" i="6"/>
  <c r="B3749" i="6"/>
  <c r="B3757" i="6"/>
  <c r="B3765" i="6"/>
  <c r="B3773" i="6"/>
  <c r="B3781" i="6"/>
  <c r="B3789" i="6"/>
  <c r="B3797" i="6"/>
  <c r="B3805" i="6"/>
  <c r="B3813" i="6"/>
  <c r="B3821" i="6"/>
  <c r="B3829" i="6"/>
  <c r="B3837" i="6"/>
  <c r="B3845" i="6"/>
  <c r="B3853" i="6"/>
  <c r="B3861" i="6"/>
  <c r="B2111" i="6"/>
  <c r="B2502" i="6"/>
  <c r="B2662" i="6"/>
  <c r="B2768" i="6"/>
  <c r="B2854" i="6"/>
  <c r="B2890" i="6"/>
  <c r="B2922" i="6"/>
  <c r="B2954" i="6"/>
  <c r="B2986" i="6"/>
  <c r="B3018" i="6"/>
  <c r="B3050" i="6"/>
  <c r="B3082" i="6"/>
  <c r="B3114" i="6"/>
  <c r="B3135" i="6"/>
  <c r="B3158" i="6"/>
  <c r="B3178" i="6"/>
  <c r="B3199" i="6"/>
  <c r="B3222" i="6"/>
  <c r="B3242" i="6"/>
  <c r="B3263" i="6"/>
  <c r="B3286" i="6"/>
  <c r="B3303" i="6"/>
  <c r="B3319" i="6"/>
  <c r="B3335" i="6"/>
  <c r="B3351" i="6"/>
  <c r="B3367" i="6"/>
  <c r="B3383" i="6"/>
  <c r="B3399" i="6"/>
  <c r="B3412" i="6"/>
  <c r="B3422" i="6"/>
  <c r="B3430" i="6"/>
  <c r="B3438" i="6"/>
  <c r="B3446" i="6"/>
  <c r="B3454" i="6"/>
  <c r="B3462" i="6"/>
  <c r="B3470" i="6"/>
  <c r="B3478" i="6"/>
  <c r="B3486" i="6"/>
  <c r="B3494" i="6"/>
  <c r="B3502" i="6"/>
  <c r="B3510" i="6"/>
  <c r="B3518" i="6"/>
  <c r="B3526" i="6"/>
  <c r="B3534" i="6"/>
  <c r="B3542" i="6"/>
  <c r="B3550" i="6"/>
  <c r="B3558" i="6"/>
  <c r="B3566" i="6"/>
  <c r="B3574" i="6"/>
  <c r="B3582" i="6"/>
  <c r="B3590" i="6"/>
  <c r="B3598" i="6"/>
  <c r="B3606" i="6"/>
  <c r="B3614" i="6"/>
  <c r="B3622" i="6"/>
  <c r="B3630" i="6"/>
  <c r="B3638" i="6"/>
  <c r="B3646" i="6"/>
  <c r="B3654" i="6"/>
  <c r="B3662" i="6"/>
  <c r="B3670" i="6"/>
  <c r="B3678" i="6"/>
  <c r="B3686" i="6"/>
  <c r="B3694" i="6"/>
  <c r="B3702" i="6"/>
  <c r="B3710" i="6"/>
  <c r="B3718" i="6"/>
  <c r="B3726" i="6"/>
  <c r="B3734" i="6"/>
  <c r="B3742" i="6"/>
  <c r="B3750" i="6"/>
  <c r="B3758" i="6"/>
  <c r="B3766" i="6"/>
  <c r="B3774" i="6"/>
  <c r="B3782" i="6"/>
  <c r="B3790" i="6"/>
  <c r="B3798" i="6"/>
  <c r="B3806" i="6"/>
  <c r="B3814" i="6"/>
  <c r="B3822" i="6"/>
  <c r="B3830" i="6"/>
  <c r="B3838" i="6"/>
  <c r="B3846" i="6"/>
  <c r="B3854" i="6"/>
  <c r="B3862" i="6"/>
  <c r="B3870" i="6"/>
  <c r="B3878" i="6"/>
  <c r="B3886" i="6"/>
  <c r="B2271" i="6"/>
  <c r="B2542" i="6"/>
  <c r="B2680" i="6"/>
  <c r="B2782" i="6"/>
  <c r="B2862" i="6"/>
  <c r="B2895" i="6"/>
  <c r="B2927" i="6"/>
  <c r="B2959" i="6"/>
  <c r="B2991" i="6"/>
  <c r="B3023" i="6"/>
  <c r="B3055" i="6"/>
  <c r="B3087" i="6"/>
  <c r="B3118" i="6"/>
  <c r="B3138" i="6"/>
  <c r="B3159" i="6"/>
  <c r="B3182" i="6"/>
  <c r="B3202" i="6"/>
  <c r="B3223" i="6"/>
  <c r="B3246" i="6"/>
  <c r="B3266" i="6"/>
  <c r="B3287" i="6"/>
  <c r="B3306" i="6"/>
  <c r="B3322" i="6"/>
  <c r="B3338" i="6"/>
  <c r="B3354" i="6"/>
  <c r="B3370" i="6"/>
  <c r="B3386" i="6"/>
  <c r="B3402" i="6"/>
  <c r="B3413" i="6"/>
  <c r="B3423" i="6"/>
  <c r="B3431" i="6"/>
  <c r="B3439" i="6"/>
  <c r="B3447" i="6"/>
  <c r="B3455" i="6"/>
  <c r="B3463" i="6"/>
  <c r="B3471" i="6"/>
  <c r="B3479" i="6"/>
  <c r="B3487" i="6"/>
  <c r="B3495" i="6"/>
  <c r="B3503" i="6"/>
  <c r="B3511" i="6"/>
  <c r="B3519" i="6"/>
  <c r="B3527" i="6"/>
  <c r="B3535" i="6"/>
  <c r="B3543" i="6"/>
  <c r="B3551" i="6"/>
  <c r="B3559" i="6"/>
  <c r="B3567" i="6"/>
  <c r="B3575" i="6"/>
  <c r="B3583" i="6"/>
  <c r="B3591" i="6"/>
  <c r="B3599" i="6"/>
  <c r="B3607" i="6"/>
  <c r="B3615" i="6"/>
  <c r="B3623" i="6"/>
  <c r="B3631" i="6"/>
  <c r="B3639" i="6"/>
  <c r="B3647" i="6"/>
  <c r="B3655" i="6"/>
  <c r="B3663" i="6"/>
  <c r="B3671" i="6"/>
  <c r="B3679" i="6"/>
  <c r="B3687" i="6"/>
  <c r="B3695" i="6"/>
  <c r="B3703" i="6"/>
  <c r="B3711" i="6"/>
  <c r="B3719" i="6"/>
  <c r="B3727" i="6"/>
  <c r="B3735" i="6"/>
  <c r="B3743" i="6"/>
  <c r="B3751" i="6"/>
  <c r="B3759" i="6"/>
  <c r="B3767" i="6"/>
  <c r="B3775" i="6"/>
  <c r="B3783" i="6"/>
  <c r="B3791" i="6"/>
  <c r="B3799" i="6"/>
  <c r="B3807" i="6"/>
  <c r="B3815" i="6"/>
  <c r="B3823" i="6"/>
  <c r="B3831" i="6"/>
  <c r="B3839" i="6"/>
  <c r="B3847" i="6"/>
  <c r="B3855" i="6"/>
  <c r="B3863" i="6"/>
  <c r="B3871" i="6"/>
  <c r="B3879" i="6"/>
  <c r="B3887" i="6"/>
  <c r="B2566" i="6"/>
  <c r="B2694" i="6"/>
  <c r="B2790" i="6"/>
  <c r="B2865" i="6"/>
  <c r="B2898" i="6"/>
  <c r="B2930" i="6"/>
  <c r="B2962" i="6"/>
  <c r="B2994" i="6"/>
  <c r="B3026" i="6"/>
  <c r="B3058" i="6"/>
  <c r="B3090" i="6"/>
  <c r="B3119" i="6"/>
  <c r="B3142" i="6"/>
  <c r="B3162" i="6"/>
  <c r="B3183" i="6"/>
  <c r="B3206" i="6"/>
  <c r="B3226" i="6"/>
  <c r="B3247" i="6"/>
  <c r="B3270" i="6"/>
  <c r="B3290" i="6"/>
  <c r="B3309" i="6"/>
  <c r="B3325" i="6"/>
  <c r="B3341" i="6"/>
  <c r="B3357" i="6"/>
  <c r="B3373" i="6"/>
  <c r="B3389" i="6"/>
  <c r="B3404" i="6"/>
  <c r="B3414" i="6"/>
  <c r="B3424" i="6"/>
  <c r="B3432" i="6"/>
  <c r="B3440" i="6"/>
  <c r="B3448" i="6"/>
  <c r="B3456" i="6"/>
  <c r="B3464" i="6"/>
  <c r="B3472" i="6"/>
  <c r="B3480" i="6"/>
  <c r="B3488" i="6"/>
  <c r="B3496" i="6"/>
  <c r="B3504" i="6"/>
  <c r="B3512" i="6"/>
  <c r="B3520" i="6"/>
  <c r="B3528" i="6"/>
  <c r="B3536" i="6"/>
  <c r="B3544" i="6"/>
  <c r="B3552" i="6"/>
  <c r="B3560" i="6"/>
  <c r="B3568" i="6"/>
  <c r="B3576" i="6"/>
  <c r="B3584" i="6"/>
  <c r="B3592" i="6"/>
  <c r="B3600" i="6"/>
  <c r="B3608" i="6"/>
  <c r="B3616" i="6"/>
  <c r="B3624" i="6"/>
  <c r="B3632" i="6"/>
  <c r="B3640" i="6"/>
  <c r="B3648" i="6"/>
  <c r="B3656" i="6"/>
  <c r="B3664" i="6"/>
  <c r="B3672" i="6"/>
  <c r="B3680" i="6"/>
  <c r="B3688" i="6"/>
  <c r="B3696" i="6"/>
  <c r="B3704" i="6"/>
  <c r="B3712" i="6"/>
  <c r="B3720" i="6"/>
  <c r="B3728" i="6"/>
  <c r="B3736" i="6"/>
  <c r="B3744" i="6"/>
  <c r="B3752" i="6"/>
  <c r="B3760" i="6"/>
  <c r="B3768" i="6"/>
  <c r="B3776" i="6"/>
  <c r="B3784" i="6"/>
  <c r="B3792" i="6"/>
  <c r="B3800" i="6"/>
  <c r="B3808" i="6"/>
  <c r="B3816" i="6"/>
  <c r="B3824" i="6"/>
  <c r="B3832" i="6"/>
  <c r="B3840" i="6"/>
  <c r="B3848" i="6"/>
  <c r="B3856" i="6"/>
  <c r="B3864" i="6"/>
  <c r="B2350" i="6"/>
  <c r="B2584" i="6"/>
  <c r="B2712" i="6"/>
  <c r="B2801" i="6"/>
  <c r="B2871" i="6"/>
  <c r="B2903" i="6"/>
  <c r="B2935" i="6"/>
  <c r="B2967" i="6"/>
  <c r="B2999" i="6"/>
  <c r="B3031" i="6"/>
  <c r="B3063" i="6"/>
  <c r="B3095" i="6"/>
  <c r="B3122" i="6"/>
  <c r="B3143" i="6"/>
  <c r="B3166" i="6"/>
  <c r="B3186" i="6"/>
  <c r="B3207" i="6"/>
  <c r="B3230" i="6"/>
  <c r="B3250" i="6"/>
  <c r="B3271" i="6"/>
  <c r="B3294" i="6"/>
  <c r="B3310" i="6"/>
  <c r="B3326" i="6"/>
  <c r="B3342" i="6"/>
  <c r="B3358" i="6"/>
  <c r="B3374" i="6"/>
  <c r="B3390" i="6"/>
  <c r="B3405" i="6"/>
  <c r="B3415" i="6"/>
  <c r="B3425" i="6"/>
  <c r="B3433" i="6"/>
  <c r="B3441" i="6"/>
  <c r="B3449" i="6"/>
  <c r="B3457" i="6"/>
  <c r="B3465" i="6"/>
  <c r="B3473" i="6"/>
  <c r="B3481" i="6"/>
  <c r="B3489" i="6"/>
  <c r="B3497" i="6"/>
  <c r="B3505" i="6"/>
  <c r="B3513" i="6"/>
  <c r="B3521" i="6"/>
  <c r="B3529" i="6"/>
  <c r="B3537" i="6"/>
  <c r="B3545" i="6"/>
  <c r="B3553" i="6"/>
  <c r="B3561" i="6"/>
  <c r="B3569" i="6"/>
  <c r="B3577" i="6"/>
  <c r="B3585" i="6"/>
  <c r="B3593" i="6"/>
  <c r="B3601" i="6"/>
  <c r="B3609" i="6"/>
  <c r="B3617" i="6"/>
  <c r="B3625" i="6"/>
  <c r="B3633" i="6"/>
  <c r="B3641" i="6"/>
  <c r="B3649" i="6"/>
  <c r="B3657" i="6"/>
  <c r="B3665" i="6"/>
  <c r="B3673" i="6"/>
  <c r="B3681" i="6"/>
  <c r="B3689" i="6"/>
  <c r="B3697" i="6"/>
  <c r="B3705" i="6"/>
  <c r="B3713" i="6"/>
  <c r="B3721" i="6"/>
  <c r="B3729" i="6"/>
  <c r="B3737" i="6"/>
  <c r="B3745" i="6"/>
  <c r="B3753" i="6"/>
  <c r="B3761" i="6"/>
  <c r="B3769" i="6"/>
  <c r="B3777" i="6"/>
  <c r="B3785" i="6"/>
  <c r="B3793" i="6"/>
  <c r="B3801" i="6"/>
  <c r="B3809" i="6"/>
  <c r="B3817" i="6"/>
  <c r="B3825" i="6"/>
  <c r="B3833" i="6"/>
  <c r="B3841" i="6"/>
  <c r="B3849" i="6"/>
  <c r="B3857" i="6"/>
  <c r="B3865" i="6"/>
  <c r="B2374" i="6"/>
  <c r="B2598" i="6"/>
  <c r="B2726" i="6"/>
  <c r="B2809" i="6"/>
  <c r="B2874" i="6"/>
  <c r="B2906" i="6"/>
  <c r="B2938" i="6"/>
  <c r="B2970" i="6"/>
  <c r="B3002" i="6"/>
  <c r="B3034" i="6"/>
  <c r="B3066" i="6"/>
  <c r="B3098" i="6"/>
  <c r="B3126" i="6"/>
  <c r="B3146" i="6"/>
  <c r="B3167" i="6"/>
  <c r="B3190" i="6"/>
  <c r="B3210" i="6"/>
  <c r="B3231" i="6"/>
  <c r="B3254" i="6"/>
  <c r="B3274" i="6"/>
  <c r="B3295" i="6"/>
  <c r="B3311" i="6"/>
  <c r="B3327" i="6"/>
  <c r="B3343" i="6"/>
  <c r="B3359" i="6"/>
  <c r="B3375" i="6"/>
  <c r="B3391" i="6"/>
  <c r="B3406" i="6"/>
  <c r="B3418" i="6"/>
  <c r="B3426" i="6"/>
  <c r="B3434" i="6"/>
  <c r="B3442" i="6"/>
  <c r="B3450" i="6"/>
  <c r="B3458" i="6"/>
  <c r="B3466" i="6"/>
  <c r="B3474" i="6"/>
  <c r="B3482" i="6"/>
  <c r="B3490" i="6"/>
  <c r="B3498" i="6"/>
  <c r="B3506" i="6"/>
  <c r="B3514" i="6"/>
  <c r="B3522" i="6"/>
  <c r="B3530" i="6"/>
  <c r="B3538" i="6"/>
  <c r="B3546" i="6"/>
  <c r="B3554" i="6"/>
  <c r="B3562" i="6"/>
  <c r="B3570" i="6"/>
  <c r="B3578" i="6"/>
  <c r="B3586" i="6"/>
  <c r="B3594" i="6"/>
  <c r="B3602" i="6"/>
  <c r="B3610" i="6"/>
  <c r="B3618" i="6"/>
  <c r="B3626" i="6"/>
  <c r="B3634" i="6"/>
  <c r="B3642" i="6"/>
  <c r="B3650" i="6"/>
  <c r="B3658" i="6"/>
  <c r="B3666" i="6"/>
  <c r="B3674" i="6"/>
  <c r="B3682" i="6"/>
  <c r="B3690" i="6"/>
  <c r="B3698" i="6"/>
  <c r="B2438" i="6"/>
  <c r="B2630" i="6"/>
  <c r="B2745" i="6"/>
  <c r="B2832" i="6"/>
  <c r="B2882" i="6"/>
  <c r="B2914" i="6"/>
  <c r="B2946" i="6"/>
  <c r="B2978" i="6"/>
  <c r="B3010" i="6"/>
  <c r="B3042" i="6"/>
  <c r="B3074" i="6"/>
  <c r="B3106" i="6"/>
  <c r="B3130" i="6"/>
  <c r="B3151" i="6"/>
  <c r="B3174" i="6"/>
  <c r="B3194" i="6"/>
  <c r="B3215" i="6"/>
  <c r="B3238" i="6"/>
  <c r="B3258" i="6"/>
  <c r="B3279" i="6"/>
  <c r="B3301" i="6"/>
  <c r="B2414" i="6"/>
  <c r="B3007" i="6"/>
  <c r="B3214" i="6"/>
  <c r="B3333" i="6"/>
  <c r="B3397" i="6"/>
  <c r="B3436" i="6"/>
  <c r="B3468" i="6"/>
  <c r="B3500" i="6"/>
  <c r="B3532" i="6"/>
  <c r="B3564" i="6"/>
  <c r="B3596" i="6"/>
  <c r="B3628" i="6"/>
  <c r="B3660" i="6"/>
  <c r="B3692" i="6"/>
  <c r="B3716" i="6"/>
  <c r="B3739" i="6"/>
  <c r="B3762" i="6"/>
  <c r="B3780" i="6"/>
  <c r="B3803" i="6"/>
  <c r="B3826" i="6"/>
  <c r="B3844" i="6"/>
  <c r="B3867" i="6"/>
  <c r="B3877" i="6"/>
  <c r="B3889" i="6"/>
  <c r="B3897" i="6"/>
  <c r="B3905" i="6"/>
  <c r="B3913" i="6"/>
  <c r="B3921" i="6"/>
  <c r="B3929" i="6"/>
  <c r="B3937" i="6"/>
  <c r="B3945" i="6"/>
  <c r="B3953" i="6"/>
  <c r="B3961" i="6"/>
  <c r="B3969" i="6"/>
  <c r="B3977" i="6"/>
  <c r="B3985" i="6"/>
  <c r="B3993" i="6"/>
  <c r="B4001" i="6"/>
  <c r="B4009" i="6"/>
  <c r="B4017" i="6"/>
  <c r="B4025" i="6"/>
  <c r="B4033" i="6"/>
  <c r="B4041" i="6"/>
  <c r="B4049" i="6"/>
  <c r="B4057" i="6"/>
  <c r="B4065" i="6"/>
  <c r="B4073" i="6"/>
  <c r="B4081" i="6"/>
  <c r="B4089" i="6"/>
  <c r="B4097" i="6"/>
  <c r="B4105" i="6"/>
  <c r="B4113" i="6"/>
  <c r="B4121" i="6"/>
  <c r="B4129" i="6"/>
  <c r="B4137" i="6"/>
  <c r="B4153" i="6"/>
  <c r="B4161" i="6"/>
  <c r="B4169" i="6"/>
  <c r="B4177" i="6"/>
  <c r="B4185" i="6"/>
  <c r="B4193" i="6"/>
  <c r="B4201" i="6"/>
  <c r="B4209" i="6"/>
  <c r="B4217" i="6"/>
  <c r="B4225" i="6"/>
  <c r="B4233" i="6"/>
  <c r="B4241" i="6"/>
  <c r="B4249" i="6"/>
  <c r="B4257" i="6"/>
  <c r="B4265" i="6"/>
  <c r="B4273" i="6"/>
  <c r="B4281" i="6"/>
  <c r="B4289" i="6"/>
  <c r="B4297" i="6"/>
  <c r="B4305" i="6"/>
  <c r="B4313" i="6"/>
  <c r="B4321" i="6"/>
  <c r="B4329" i="6"/>
  <c r="B4337" i="6"/>
  <c r="B4345" i="6"/>
  <c r="B4353" i="6"/>
  <c r="B4361" i="6"/>
  <c r="B4369" i="6"/>
  <c r="B4377" i="6"/>
  <c r="B4385" i="6"/>
  <c r="B4393" i="6"/>
  <c r="B4401" i="6"/>
  <c r="B4409" i="6"/>
  <c r="B4417" i="6"/>
  <c r="B4425" i="6"/>
  <c r="B4433" i="6"/>
  <c r="B4441" i="6"/>
  <c r="B4449" i="6"/>
  <c r="B4457" i="6"/>
  <c r="B4465" i="6"/>
  <c r="B4473" i="6"/>
  <c r="B4481" i="6"/>
  <c r="B4489" i="6"/>
  <c r="B4497" i="6"/>
  <c r="B4505" i="6"/>
  <c r="B4513" i="6"/>
  <c r="B4521" i="6"/>
  <c r="B4529" i="6"/>
  <c r="B4537" i="6"/>
  <c r="B4545" i="6"/>
  <c r="B4553" i="6"/>
  <c r="B4561" i="6"/>
  <c r="B4569" i="6"/>
  <c r="B4577" i="6"/>
  <c r="B4585" i="6"/>
  <c r="B4593" i="6"/>
  <c r="B4601" i="6"/>
  <c r="B4609" i="6"/>
  <c r="B4617" i="6"/>
  <c r="B4625" i="6"/>
  <c r="B4633" i="6"/>
  <c r="B4641" i="6"/>
  <c r="B4649" i="6"/>
  <c r="B4657" i="6"/>
  <c r="B4665" i="6"/>
  <c r="B4673" i="6"/>
  <c r="B4681" i="6"/>
  <c r="B4689" i="6"/>
  <c r="B4697" i="6"/>
  <c r="B4705" i="6"/>
  <c r="B4713" i="6"/>
  <c r="B4721" i="6"/>
  <c r="B4729" i="6"/>
  <c r="B4737" i="6"/>
  <c r="B4745" i="6"/>
  <c r="B4753" i="6"/>
  <c r="B4761" i="6"/>
  <c r="B4769" i="6"/>
  <c r="B4777" i="6"/>
  <c r="B4785" i="6"/>
  <c r="B4793" i="6"/>
  <c r="B4801" i="6"/>
  <c r="B4809" i="6"/>
  <c r="B4817" i="6"/>
  <c r="B4825" i="6"/>
  <c r="B4833" i="6"/>
  <c r="B4849" i="6"/>
  <c r="B4857" i="6"/>
  <c r="B4865" i="6"/>
  <c r="B4873" i="6"/>
  <c r="B4881" i="6"/>
  <c r="B4889" i="6"/>
  <c r="B4897" i="6"/>
  <c r="B4905" i="6"/>
  <c r="B4913" i="6"/>
  <c r="B4921" i="6"/>
  <c r="B4929" i="6"/>
  <c r="B4937" i="6"/>
  <c r="B4945" i="6"/>
  <c r="B4953" i="6"/>
  <c r="B4961" i="6"/>
  <c r="B4969" i="6"/>
  <c r="B4977" i="6"/>
  <c r="B4985" i="6"/>
  <c r="B4993" i="6"/>
  <c r="B5001" i="6"/>
  <c r="B5009" i="6"/>
  <c r="B5017" i="6"/>
  <c r="B5025" i="6"/>
  <c r="B5033" i="6"/>
  <c r="B5041" i="6"/>
  <c r="B5049" i="6"/>
  <c r="B5057" i="6"/>
  <c r="B2616" i="6"/>
  <c r="B3039" i="6"/>
  <c r="B3234" i="6"/>
  <c r="B3346" i="6"/>
  <c r="B3407" i="6"/>
  <c r="B3443" i="6"/>
  <c r="B3475" i="6"/>
  <c r="B3507" i="6"/>
  <c r="B3539" i="6"/>
  <c r="B3571" i="6"/>
  <c r="B3603" i="6"/>
  <c r="B3635" i="6"/>
  <c r="B3667" i="6"/>
  <c r="B3699" i="6"/>
  <c r="B3722" i="6"/>
  <c r="B3740" i="6"/>
  <c r="B3763" i="6"/>
  <c r="B3786" i="6"/>
  <c r="B3804" i="6"/>
  <c r="B3827" i="6"/>
  <c r="B3850" i="6"/>
  <c r="B3868" i="6"/>
  <c r="B3880" i="6"/>
  <c r="B3890" i="6"/>
  <c r="B3898" i="6"/>
  <c r="B3906" i="6"/>
  <c r="B3914" i="6"/>
  <c r="B3922" i="6"/>
  <c r="B3930" i="6"/>
  <c r="B3938" i="6"/>
  <c r="B3946" i="6"/>
  <c r="B3954" i="6"/>
  <c r="B3962" i="6"/>
  <c r="B3970" i="6"/>
  <c r="B3978" i="6"/>
  <c r="B3986" i="6"/>
  <c r="B3994" i="6"/>
  <c r="B4002" i="6"/>
  <c r="B4010" i="6"/>
  <c r="B4018" i="6"/>
  <c r="B4026" i="6"/>
  <c r="B4034" i="6"/>
  <c r="B4042" i="6"/>
  <c r="B4050" i="6"/>
  <c r="B4058" i="6"/>
  <c r="B4066" i="6"/>
  <c r="B4074" i="6"/>
  <c r="B4082" i="6"/>
  <c r="B4090" i="6"/>
  <c r="B4098" i="6"/>
  <c r="B4106" i="6"/>
  <c r="B4114" i="6"/>
  <c r="B4122" i="6"/>
  <c r="B4130" i="6"/>
  <c r="B4138" i="6"/>
  <c r="B4146" i="6"/>
  <c r="B4154" i="6"/>
  <c r="B4162" i="6"/>
  <c r="B4170" i="6"/>
  <c r="B4178" i="6"/>
  <c r="B4186" i="6"/>
  <c r="B4194" i="6"/>
  <c r="B4202" i="6"/>
  <c r="B4218" i="6"/>
  <c r="B4226" i="6"/>
  <c r="B4234" i="6"/>
  <c r="B4242" i="6"/>
  <c r="B4250" i="6"/>
  <c r="B4258" i="6"/>
  <c r="B4266" i="6"/>
  <c r="B4274" i="6"/>
  <c r="B4282" i="6"/>
  <c r="B4290" i="6"/>
  <c r="B4298" i="6"/>
  <c r="B4306" i="6"/>
  <c r="B4314" i="6"/>
  <c r="B4322" i="6"/>
  <c r="B4330" i="6"/>
  <c r="B4338" i="6"/>
  <c r="B4346" i="6"/>
  <c r="B4354" i="6"/>
  <c r="B4362" i="6"/>
  <c r="B4370" i="6"/>
  <c r="B4378" i="6"/>
  <c r="B4386" i="6"/>
  <c r="B4394" i="6"/>
  <c r="B4402" i="6"/>
  <c r="B4410" i="6"/>
  <c r="B4418" i="6"/>
  <c r="B4426" i="6"/>
  <c r="B4434" i="6"/>
  <c r="B4442" i="6"/>
  <c r="B4450" i="6"/>
  <c r="B4458" i="6"/>
  <c r="B4466" i="6"/>
  <c r="B4474" i="6"/>
  <c r="B4482" i="6"/>
  <c r="B4490" i="6"/>
  <c r="B4498" i="6"/>
  <c r="B4506" i="6"/>
  <c r="B4514" i="6"/>
  <c r="B4522" i="6"/>
  <c r="B4538" i="6"/>
  <c r="B4546" i="6"/>
  <c r="B4554" i="6"/>
  <c r="B4562" i="6"/>
  <c r="B4578" i="6"/>
  <c r="B4586" i="6"/>
  <c r="B4594" i="6"/>
  <c r="B4602" i="6"/>
  <c r="B4610" i="6"/>
  <c r="B4618" i="6"/>
  <c r="B4626" i="6"/>
  <c r="B4634" i="6"/>
  <c r="B4642" i="6"/>
  <c r="B4658" i="6"/>
  <c r="B4666" i="6"/>
  <c r="B4682" i="6"/>
  <c r="B4690" i="6"/>
  <c r="B4698" i="6"/>
  <c r="B4706" i="6"/>
  <c r="B4714" i="6"/>
  <c r="B4722" i="6"/>
  <c r="B4730" i="6"/>
  <c r="B4738" i="6"/>
  <c r="B4746" i="6"/>
  <c r="B4754" i="6"/>
  <c r="B4762" i="6"/>
  <c r="B4770" i="6"/>
  <c r="B4778" i="6"/>
  <c r="B4786" i="6"/>
  <c r="B4794" i="6"/>
  <c r="B4802" i="6"/>
  <c r="B4818" i="6"/>
  <c r="B4826" i="6"/>
  <c r="B4834" i="6"/>
  <c r="B4842" i="6"/>
  <c r="B4850" i="6"/>
  <c r="B4858" i="6"/>
  <c r="B4866" i="6"/>
  <c r="B4874" i="6"/>
  <c r="B4882" i="6"/>
  <c r="B4890" i="6"/>
  <c r="B4898" i="6"/>
  <c r="B4906" i="6"/>
  <c r="B4914" i="6"/>
  <c r="B4922" i="6"/>
  <c r="B4930" i="6"/>
  <c r="B4938" i="6"/>
  <c r="B4946" i="6"/>
  <c r="B4954" i="6"/>
  <c r="B4962" i="6"/>
  <c r="B4970" i="6"/>
  <c r="B4978" i="6"/>
  <c r="B4986" i="6"/>
  <c r="B4994" i="6"/>
  <c r="B5002" i="6"/>
  <c r="B5010" i="6"/>
  <c r="B5018" i="6"/>
  <c r="B5026" i="6"/>
  <c r="B5034" i="6"/>
  <c r="B5042" i="6"/>
  <c r="B5050" i="6"/>
  <c r="B5058" i="6"/>
  <c r="B2737" i="6"/>
  <c r="B3071" i="6"/>
  <c r="B3255" i="6"/>
  <c r="B3349" i="6"/>
  <c r="B3410" i="6"/>
  <c r="B3444" i="6"/>
  <c r="B3476" i="6"/>
  <c r="B3508" i="6"/>
  <c r="B3540" i="6"/>
  <c r="B3572" i="6"/>
  <c r="B3604" i="6"/>
  <c r="B3636" i="6"/>
  <c r="B3668" i="6"/>
  <c r="B3700" i="6"/>
  <c r="B3723" i="6"/>
  <c r="B3746" i="6"/>
  <c r="B3764" i="6"/>
  <c r="B3787" i="6"/>
  <c r="B3810" i="6"/>
  <c r="B3828" i="6"/>
  <c r="B3851" i="6"/>
  <c r="B3869" i="6"/>
  <c r="B3881" i="6"/>
  <c r="B3891" i="6"/>
  <c r="B3899" i="6"/>
  <c r="B3907" i="6"/>
  <c r="B3915" i="6"/>
  <c r="B3923" i="6"/>
  <c r="B3931" i="6"/>
  <c r="B3939" i="6"/>
  <c r="B3947" i="6"/>
  <c r="B3955" i="6"/>
  <c r="B3963" i="6"/>
  <c r="B3971" i="6"/>
  <c r="B3979" i="6"/>
  <c r="B3987" i="6"/>
  <c r="B3995" i="6"/>
  <c r="B4003" i="6"/>
  <c r="B4011" i="6"/>
  <c r="B4019" i="6"/>
  <c r="B4027" i="6"/>
  <c r="B4035" i="6"/>
  <c r="B4043" i="6"/>
  <c r="B4051" i="6"/>
  <c r="B4059" i="6"/>
  <c r="B4067" i="6"/>
  <c r="B4075" i="6"/>
  <c r="B4083" i="6"/>
  <c r="B4091" i="6"/>
  <c r="B4099" i="6"/>
  <c r="B4107" i="6"/>
  <c r="B4115" i="6"/>
  <c r="B4123" i="6"/>
  <c r="B4131" i="6"/>
  <c r="B4139" i="6"/>
  <c r="B4147" i="6"/>
  <c r="B4155" i="6"/>
  <c r="B4163" i="6"/>
  <c r="B4171" i="6"/>
  <c r="B4179" i="6"/>
  <c r="B4187" i="6"/>
  <c r="B4195" i="6"/>
  <c r="B4203" i="6"/>
  <c r="B4211" i="6"/>
  <c r="B4219" i="6"/>
  <c r="B4227" i="6"/>
  <c r="B4235" i="6"/>
  <c r="B4243" i="6"/>
  <c r="B4251" i="6"/>
  <c r="B4259" i="6"/>
  <c r="B4267" i="6"/>
  <c r="B4275" i="6"/>
  <c r="B4283" i="6"/>
  <c r="B4291" i="6"/>
  <c r="B4299" i="6"/>
  <c r="B4307" i="6"/>
  <c r="B4315" i="6"/>
  <c r="B4323" i="6"/>
  <c r="B4331" i="6"/>
  <c r="B4339" i="6"/>
  <c r="B4347" i="6"/>
  <c r="B4355" i="6"/>
  <c r="B4363" i="6"/>
  <c r="B4371" i="6"/>
  <c r="B4379" i="6"/>
  <c r="B4387" i="6"/>
  <c r="B4395" i="6"/>
  <c r="B4403" i="6"/>
  <c r="B4411" i="6"/>
  <c r="B4419" i="6"/>
  <c r="B4427" i="6"/>
  <c r="B4435" i="6"/>
  <c r="B4443" i="6"/>
  <c r="B4451" i="6"/>
  <c r="B4459" i="6"/>
  <c r="B4467" i="6"/>
  <c r="B4475" i="6"/>
  <c r="B4483" i="6"/>
  <c r="B4491" i="6"/>
  <c r="B4499" i="6"/>
  <c r="B4507" i="6"/>
  <c r="B4515" i="6"/>
  <c r="B4523" i="6"/>
  <c r="B4531" i="6"/>
  <c r="B4539" i="6"/>
  <c r="B4547" i="6"/>
  <c r="B4555" i="6"/>
  <c r="B4563" i="6"/>
  <c r="B4571" i="6"/>
  <c r="B4579" i="6"/>
  <c r="B4587" i="6"/>
  <c r="B4595" i="6"/>
  <c r="B4603" i="6"/>
  <c r="B4611" i="6"/>
  <c r="B4619" i="6"/>
  <c r="B4627" i="6"/>
  <c r="B4635" i="6"/>
  <c r="B4643" i="6"/>
  <c r="B4651" i="6"/>
  <c r="B4659" i="6"/>
  <c r="B4667" i="6"/>
  <c r="B4675" i="6"/>
  <c r="B4683" i="6"/>
  <c r="B4691" i="6"/>
  <c r="B4699" i="6"/>
  <c r="B4707" i="6"/>
  <c r="B4715" i="6"/>
  <c r="B4723" i="6"/>
  <c r="B4731" i="6"/>
  <c r="B4739" i="6"/>
  <c r="B4747" i="6"/>
  <c r="B4755" i="6"/>
  <c r="B4763" i="6"/>
  <c r="B4771" i="6"/>
  <c r="B4779" i="6"/>
  <c r="B4787" i="6"/>
  <c r="B4795" i="6"/>
  <c r="B4803" i="6"/>
  <c r="B4811" i="6"/>
  <c r="B4819" i="6"/>
  <c r="B4827" i="6"/>
  <c r="B4835" i="6"/>
  <c r="B4843" i="6"/>
  <c r="B4859" i="6"/>
  <c r="B4867" i="6"/>
  <c r="B4875" i="6"/>
  <c r="B4883" i="6"/>
  <c r="B4891" i="6"/>
  <c r="B4899" i="6"/>
  <c r="B4907" i="6"/>
  <c r="B4915" i="6"/>
  <c r="B4923" i="6"/>
  <c r="B4931" i="6"/>
  <c r="B4939" i="6"/>
  <c r="B4947" i="6"/>
  <c r="B4955" i="6"/>
  <c r="B4963" i="6"/>
  <c r="B4971" i="6"/>
  <c r="B4979" i="6"/>
  <c r="B4987" i="6"/>
  <c r="B4995" i="6"/>
  <c r="B5003" i="6"/>
  <c r="B5011" i="6"/>
  <c r="B5019" i="6"/>
  <c r="B5027" i="6"/>
  <c r="B5035" i="6"/>
  <c r="B5043" i="6"/>
  <c r="B5051" i="6"/>
  <c r="B5059" i="6"/>
  <c r="B2824" i="6"/>
  <c r="B3103" i="6"/>
  <c r="B3278" i="6"/>
  <c r="B3362" i="6"/>
  <c r="B3419" i="6"/>
  <c r="B3451" i="6"/>
  <c r="B3483" i="6"/>
  <c r="B3515" i="6"/>
  <c r="B3547" i="6"/>
  <c r="B3579" i="6"/>
  <c r="B3611" i="6"/>
  <c r="B3643" i="6"/>
  <c r="B3675" i="6"/>
  <c r="B3706" i="6"/>
  <c r="B3724" i="6"/>
  <c r="B3747" i="6"/>
  <c r="B3770" i="6"/>
  <c r="B3788" i="6"/>
  <c r="B3811" i="6"/>
  <c r="B3834" i="6"/>
  <c r="B3852" i="6"/>
  <c r="B3872" i="6"/>
  <c r="B3882" i="6"/>
  <c r="B3892" i="6"/>
  <c r="B3900" i="6"/>
  <c r="B3908" i="6"/>
  <c r="B3916" i="6"/>
  <c r="B3924" i="6"/>
  <c r="B3932" i="6"/>
  <c r="B3940" i="6"/>
  <c r="B3948" i="6"/>
  <c r="B3956" i="6"/>
  <c r="B3964" i="6"/>
  <c r="B3972" i="6"/>
  <c r="B3980" i="6"/>
  <c r="B3988" i="6"/>
  <c r="B3996" i="6"/>
  <c r="B4004" i="6"/>
  <c r="B4012" i="6"/>
  <c r="B4020" i="6"/>
  <c r="B4028" i="6"/>
  <c r="B4036" i="6"/>
  <c r="B4044" i="6"/>
  <c r="B4052" i="6"/>
  <c r="B4060" i="6"/>
  <c r="B4068" i="6"/>
  <c r="B4076" i="6"/>
  <c r="B4084" i="6"/>
  <c r="B4092" i="6"/>
  <c r="B4108" i="6"/>
  <c r="B4116" i="6"/>
  <c r="B4124" i="6"/>
  <c r="B4132" i="6"/>
  <c r="B4140" i="6"/>
  <c r="B4148" i="6"/>
  <c r="B4156" i="6"/>
  <c r="B4164" i="6"/>
  <c r="B4172" i="6"/>
  <c r="B4180" i="6"/>
  <c r="B4188" i="6"/>
  <c r="B4196" i="6"/>
  <c r="B4204" i="6"/>
  <c r="B4212" i="6"/>
  <c r="B4220" i="6"/>
  <c r="B4228" i="6"/>
  <c r="B4236" i="6"/>
  <c r="B4244" i="6"/>
  <c r="B4252" i="6"/>
  <c r="B4260" i="6"/>
  <c r="B4268" i="6"/>
  <c r="B4276" i="6"/>
  <c r="B4284" i="6"/>
  <c r="B4292" i="6"/>
  <c r="B4300" i="6"/>
  <c r="B4308" i="6"/>
  <c r="B4316" i="6"/>
  <c r="B4324" i="6"/>
  <c r="B4332" i="6"/>
  <c r="B4340" i="6"/>
  <c r="B4348" i="6"/>
  <c r="B4356" i="6"/>
  <c r="B4364" i="6"/>
  <c r="B4372" i="6"/>
  <c r="B4380" i="6"/>
  <c r="B4388" i="6"/>
  <c r="B4396" i="6"/>
  <c r="B4404" i="6"/>
  <c r="B4412" i="6"/>
  <c r="B4420" i="6"/>
  <c r="B4428" i="6"/>
  <c r="B4436" i="6"/>
  <c r="B4444" i="6"/>
  <c r="B4452" i="6"/>
  <c r="B4460" i="6"/>
  <c r="B4468" i="6"/>
  <c r="B4476" i="6"/>
  <c r="B4484" i="6"/>
  <c r="B4492" i="6"/>
  <c r="B4500" i="6"/>
  <c r="B4508" i="6"/>
  <c r="B4516" i="6"/>
  <c r="B4524" i="6"/>
  <c r="B4532" i="6"/>
  <c r="B4540" i="6"/>
  <c r="B4548" i="6"/>
  <c r="B4556" i="6"/>
  <c r="B4564" i="6"/>
  <c r="B4572" i="6"/>
  <c r="B4580" i="6"/>
  <c r="B4588" i="6"/>
  <c r="B4596" i="6"/>
  <c r="B4604" i="6"/>
  <c r="B4612" i="6"/>
  <c r="B4620" i="6"/>
  <c r="B4628" i="6"/>
  <c r="B4636" i="6"/>
  <c r="B4644" i="6"/>
  <c r="B4652" i="6"/>
  <c r="B4660" i="6"/>
  <c r="B4668" i="6"/>
  <c r="B4684" i="6"/>
  <c r="B4692" i="6"/>
  <c r="B4700" i="6"/>
  <c r="B4708" i="6"/>
  <c r="B4716" i="6"/>
  <c r="B4724" i="6"/>
  <c r="B4732" i="6"/>
  <c r="B4740" i="6"/>
  <c r="B4748" i="6"/>
  <c r="B4756" i="6"/>
  <c r="B4764" i="6"/>
  <c r="B4772" i="6"/>
  <c r="B4780" i="6"/>
  <c r="B4788" i="6"/>
  <c r="B4796" i="6"/>
  <c r="B4804" i="6"/>
  <c r="B4812" i="6"/>
  <c r="B4820" i="6"/>
  <c r="B4828" i="6"/>
  <c r="B4836" i="6"/>
  <c r="B4844" i="6"/>
  <c r="B4852" i="6"/>
  <c r="B4860" i="6"/>
  <c r="B4868" i="6"/>
  <c r="B4876" i="6"/>
  <c r="B4884" i="6"/>
  <c r="B4892" i="6"/>
  <c r="B2879" i="6"/>
  <c r="B3127" i="6"/>
  <c r="B3298" i="6"/>
  <c r="B3365" i="6"/>
  <c r="B3420" i="6"/>
  <c r="B3452" i="6"/>
  <c r="B3484" i="6"/>
  <c r="B3516" i="6"/>
  <c r="B3548" i="6"/>
  <c r="B3580" i="6"/>
  <c r="B3612" i="6"/>
  <c r="B3644" i="6"/>
  <c r="B3676" i="6"/>
  <c r="B3707" i="6"/>
  <c r="B3730" i="6"/>
  <c r="B3748" i="6"/>
  <c r="B3771" i="6"/>
  <c r="B3794" i="6"/>
  <c r="B3812" i="6"/>
  <c r="B3835" i="6"/>
  <c r="B3858" i="6"/>
  <c r="B3873" i="6"/>
  <c r="B3883" i="6"/>
  <c r="B3893" i="6"/>
  <c r="B3901" i="6"/>
  <c r="B3909" i="6"/>
  <c r="B3917" i="6"/>
  <c r="B3925" i="6"/>
  <c r="B3933" i="6"/>
  <c r="B3941" i="6"/>
  <c r="B3949" i="6"/>
  <c r="B3957" i="6"/>
  <c r="B3965" i="6"/>
  <c r="B3973" i="6"/>
  <c r="B3981" i="6"/>
  <c r="B3989" i="6"/>
  <c r="B3997" i="6"/>
  <c r="B4005" i="6"/>
  <c r="B4013" i="6"/>
  <c r="B4021" i="6"/>
  <c r="B4029" i="6"/>
  <c r="B4037" i="6"/>
  <c r="B4045" i="6"/>
  <c r="B4053" i="6"/>
  <c r="B4061" i="6"/>
  <c r="B4069" i="6"/>
  <c r="B4077" i="6"/>
  <c r="B4085" i="6"/>
  <c r="B4093" i="6"/>
  <c r="B4101" i="6"/>
  <c r="B4109" i="6"/>
  <c r="B4117" i="6"/>
  <c r="B4125" i="6"/>
  <c r="B4133" i="6"/>
  <c r="B4141" i="6"/>
  <c r="B4149" i="6"/>
  <c r="B4157" i="6"/>
  <c r="B4165" i="6"/>
  <c r="B4173" i="6"/>
  <c r="B4181" i="6"/>
  <c r="B4189" i="6"/>
  <c r="B4197" i="6"/>
  <c r="B4205" i="6"/>
  <c r="B4213" i="6"/>
  <c r="B4221" i="6"/>
  <c r="B4229" i="6"/>
  <c r="B4237" i="6"/>
  <c r="B4245" i="6"/>
  <c r="B4253" i="6"/>
  <c r="B4261" i="6"/>
  <c r="B4269" i="6"/>
  <c r="B4277" i="6"/>
  <c r="B4285" i="6"/>
  <c r="B4293" i="6"/>
  <c r="B4301" i="6"/>
  <c r="B4309" i="6"/>
  <c r="B4317" i="6"/>
  <c r="B4325" i="6"/>
  <c r="B4333" i="6"/>
  <c r="B4341" i="6"/>
  <c r="B4349" i="6"/>
  <c r="B4357" i="6"/>
  <c r="B4365" i="6"/>
  <c r="B4373" i="6"/>
  <c r="B4381" i="6"/>
  <c r="B4389" i="6"/>
  <c r="B4397" i="6"/>
  <c r="B4405" i="6"/>
  <c r="B4413" i="6"/>
  <c r="B4421" i="6"/>
  <c r="B4429" i="6"/>
  <c r="B4437" i="6"/>
  <c r="B4445" i="6"/>
  <c r="B4453" i="6"/>
  <c r="B4461" i="6"/>
  <c r="B4469" i="6"/>
  <c r="B4477" i="6"/>
  <c r="B4485" i="6"/>
  <c r="B4493" i="6"/>
  <c r="B4501" i="6"/>
  <c r="B4509" i="6"/>
  <c r="B4517" i="6"/>
  <c r="B4525" i="6"/>
  <c r="B4533" i="6"/>
  <c r="B4541" i="6"/>
  <c r="B4549" i="6"/>
  <c r="B4557" i="6"/>
  <c r="B4565" i="6"/>
  <c r="B4573" i="6"/>
  <c r="B4581" i="6"/>
  <c r="B4589" i="6"/>
  <c r="B4597" i="6"/>
  <c r="B4605" i="6"/>
  <c r="B4613" i="6"/>
  <c r="B4621" i="6"/>
  <c r="B4629" i="6"/>
  <c r="B4637" i="6"/>
  <c r="B4645" i="6"/>
  <c r="B4653" i="6"/>
  <c r="B4661" i="6"/>
  <c r="B4669" i="6"/>
  <c r="B4677" i="6"/>
  <c r="B4685" i="6"/>
  <c r="B4693" i="6"/>
  <c r="B4701" i="6"/>
  <c r="B4709" i="6"/>
  <c r="B4717" i="6"/>
  <c r="B4725" i="6"/>
  <c r="B4733" i="6"/>
  <c r="B4741" i="6"/>
  <c r="B4749" i="6"/>
  <c r="B4757" i="6"/>
  <c r="B4765" i="6"/>
  <c r="B4773" i="6"/>
  <c r="B4781" i="6"/>
  <c r="B4789" i="6"/>
  <c r="B4797" i="6"/>
  <c r="B4805" i="6"/>
  <c r="B4813" i="6"/>
  <c r="B4821" i="6"/>
  <c r="B4829" i="6"/>
  <c r="B4837" i="6"/>
  <c r="B4845" i="6"/>
  <c r="B4853" i="6"/>
  <c r="B4861" i="6"/>
  <c r="B4869" i="6"/>
  <c r="B4877" i="6"/>
  <c r="B4885" i="6"/>
  <c r="B4893" i="6"/>
  <c r="B4901" i="6"/>
  <c r="B4909" i="6"/>
  <c r="B4917" i="6"/>
  <c r="B4925" i="6"/>
  <c r="B4933" i="6"/>
  <c r="B4941" i="6"/>
  <c r="B4949" i="6"/>
  <c r="B4957" i="6"/>
  <c r="B4965" i="6"/>
  <c r="B4973" i="6"/>
  <c r="B4981" i="6"/>
  <c r="B4989" i="6"/>
  <c r="B4997" i="6"/>
  <c r="B5005" i="6"/>
  <c r="B5013" i="6"/>
  <c r="B5021" i="6"/>
  <c r="B5029" i="6"/>
  <c r="B5037" i="6"/>
  <c r="B5045" i="6"/>
  <c r="B2911" i="6"/>
  <c r="B3150" i="6"/>
  <c r="B3314" i="6"/>
  <c r="B3378" i="6"/>
  <c r="B3427" i="6"/>
  <c r="B3459" i="6"/>
  <c r="B3491" i="6"/>
  <c r="B3523" i="6"/>
  <c r="B3555" i="6"/>
  <c r="B3587" i="6"/>
  <c r="B3619" i="6"/>
  <c r="B3651" i="6"/>
  <c r="B3683" i="6"/>
  <c r="B3708" i="6"/>
  <c r="B3731" i="6"/>
  <c r="B3754" i="6"/>
  <c r="B3772" i="6"/>
  <c r="B3795" i="6"/>
  <c r="B3818" i="6"/>
  <c r="B3836" i="6"/>
  <c r="B3859" i="6"/>
  <c r="B3874" i="6"/>
  <c r="B3884" i="6"/>
  <c r="B3894" i="6"/>
  <c r="B3902" i="6"/>
  <c r="B3910" i="6"/>
  <c r="B3918" i="6"/>
  <c r="B3926" i="6"/>
  <c r="B3934" i="6"/>
  <c r="B3942" i="6"/>
  <c r="B3950" i="6"/>
  <c r="B3958" i="6"/>
  <c r="B3966" i="6"/>
  <c r="B3974" i="6"/>
  <c r="B3982" i="6"/>
  <c r="B3990" i="6"/>
  <c r="B3998" i="6"/>
  <c r="B4006" i="6"/>
  <c r="B4014" i="6"/>
  <c r="B4022" i="6"/>
  <c r="B4030" i="6"/>
  <c r="B4038" i="6"/>
  <c r="B4046" i="6"/>
  <c r="B4054" i="6"/>
  <c r="B4062" i="6"/>
  <c r="B4070" i="6"/>
  <c r="B4078" i="6"/>
  <c r="B4086" i="6"/>
  <c r="B4094" i="6"/>
  <c r="B4102" i="6"/>
  <c r="B4110" i="6"/>
  <c r="B4118" i="6"/>
  <c r="B4126" i="6"/>
  <c r="B4134" i="6"/>
  <c r="B4142" i="6"/>
  <c r="B4150" i="6"/>
  <c r="B4158" i="6"/>
  <c r="B4166" i="6"/>
  <c r="B4174" i="6"/>
  <c r="B4182" i="6"/>
  <c r="B4190" i="6"/>
  <c r="B4198" i="6"/>
  <c r="B4206" i="6"/>
  <c r="B4214" i="6"/>
  <c r="B4222" i="6"/>
  <c r="B4230" i="6"/>
  <c r="B4238" i="6"/>
  <c r="B4246" i="6"/>
  <c r="B4254" i="6"/>
  <c r="B4262" i="6"/>
  <c r="B4270" i="6"/>
  <c r="B4278" i="6"/>
  <c r="B4286" i="6"/>
  <c r="B4294" i="6"/>
  <c r="B4302" i="6"/>
  <c r="B4310" i="6"/>
  <c r="B4318" i="6"/>
  <c r="B4326" i="6"/>
  <c r="B4334" i="6"/>
  <c r="B4342" i="6"/>
  <c r="B4350" i="6"/>
  <c r="B4358" i="6"/>
  <c r="B4366" i="6"/>
  <c r="B4374" i="6"/>
  <c r="B4382" i="6"/>
  <c r="B4390" i="6"/>
  <c r="B4398" i="6"/>
  <c r="B4406" i="6"/>
  <c r="B4414" i="6"/>
  <c r="B4422" i="6"/>
  <c r="B4430" i="6"/>
  <c r="B4438" i="6"/>
  <c r="B4446" i="6"/>
  <c r="B4454" i="6"/>
  <c r="B4462" i="6"/>
  <c r="B4470" i="6"/>
  <c r="B4478" i="6"/>
  <c r="B4486" i="6"/>
  <c r="B4494" i="6"/>
  <c r="B4502" i="6"/>
  <c r="B4518" i="6"/>
  <c r="B4526" i="6"/>
  <c r="B4534" i="6"/>
  <c r="B4542" i="6"/>
  <c r="B4550" i="6"/>
  <c r="B4558" i="6"/>
  <c r="B4566" i="6"/>
  <c r="B4574" i="6"/>
  <c r="B4582" i="6"/>
  <c r="B4598" i="6"/>
  <c r="B4606" i="6"/>
  <c r="B4614" i="6"/>
  <c r="B4622" i="6"/>
  <c r="B4638" i="6"/>
  <c r="B4646" i="6"/>
  <c r="B4654" i="6"/>
  <c r="B4662" i="6"/>
  <c r="B4670" i="6"/>
  <c r="B4678" i="6"/>
  <c r="B4686" i="6"/>
  <c r="B4694" i="6"/>
  <c r="B4702" i="6"/>
  <c r="B4710" i="6"/>
  <c r="B4718" i="6"/>
  <c r="B4726" i="6"/>
  <c r="B4734" i="6"/>
  <c r="B4742" i="6"/>
  <c r="B4750" i="6"/>
  <c r="B4758" i="6"/>
  <c r="B4766" i="6"/>
  <c r="B4774" i="6"/>
  <c r="B4782" i="6"/>
  <c r="B4790" i="6"/>
  <c r="B4798" i="6"/>
  <c r="B4806" i="6"/>
  <c r="B4814" i="6"/>
  <c r="B4822" i="6"/>
  <c r="B4838" i="6"/>
  <c r="B4846" i="6"/>
  <c r="B4854" i="6"/>
  <c r="B4870" i="6"/>
  <c r="B4878" i="6"/>
  <c r="B4886" i="6"/>
  <c r="B4894" i="6"/>
  <c r="B4902" i="6"/>
  <c r="B4910" i="6"/>
  <c r="B4918" i="6"/>
  <c r="B4926" i="6"/>
  <c r="B4934" i="6"/>
  <c r="B4942" i="6"/>
  <c r="B4958" i="6"/>
  <c r="B4966" i="6"/>
  <c r="B4974" i="6"/>
  <c r="B4982" i="6"/>
  <c r="B4990" i="6"/>
  <c r="B4998" i="6"/>
  <c r="B5006" i="6"/>
  <c r="B5014" i="6"/>
  <c r="B5022" i="6"/>
  <c r="B5030" i="6"/>
  <c r="B5038" i="6"/>
  <c r="B5046" i="6"/>
  <c r="B5054" i="6"/>
  <c r="B2975" i="6"/>
  <c r="B3191" i="6"/>
  <c r="B3330" i="6"/>
  <c r="B3394" i="6"/>
  <c r="B3435" i="6"/>
  <c r="B3467" i="6"/>
  <c r="B3499" i="6"/>
  <c r="B3531" i="6"/>
  <c r="B3563" i="6"/>
  <c r="B3595" i="6"/>
  <c r="B3627" i="6"/>
  <c r="B3659" i="6"/>
  <c r="B3691" i="6"/>
  <c r="B3715" i="6"/>
  <c r="B3738" i="6"/>
  <c r="B3756" i="6"/>
  <c r="B3779" i="6"/>
  <c r="B3802" i="6"/>
  <c r="B3820" i="6"/>
  <c r="B3843" i="6"/>
  <c r="B3866" i="6"/>
  <c r="B3876" i="6"/>
  <c r="B3888" i="6"/>
  <c r="B3896" i="6"/>
  <c r="B3904" i="6"/>
  <c r="B3912" i="6"/>
  <c r="B3920" i="6"/>
  <c r="B3928" i="6"/>
  <c r="B3936" i="6"/>
  <c r="B3944" i="6"/>
  <c r="B3952" i="6"/>
  <c r="B3960" i="6"/>
  <c r="B3968" i="6"/>
  <c r="B3976" i="6"/>
  <c r="B3984" i="6"/>
  <c r="B3992" i="6"/>
  <c r="B4000" i="6"/>
  <c r="B4008" i="6"/>
  <c r="B4016" i="6"/>
  <c r="B4024" i="6"/>
  <c r="B4032" i="6"/>
  <c r="B4040" i="6"/>
  <c r="B4048" i="6"/>
  <c r="B4056" i="6"/>
  <c r="B4064" i="6"/>
  <c r="B4072" i="6"/>
  <c r="B4080" i="6"/>
  <c r="B4088" i="6"/>
  <c r="B4096" i="6"/>
  <c r="B4104" i="6"/>
  <c r="B4112" i="6"/>
  <c r="B4120" i="6"/>
  <c r="B4128" i="6"/>
  <c r="B4136" i="6"/>
  <c r="B4144" i="6"/>
  <c r="B4152" i="6"/>
  <c r="B4160" i="6"/>
  <c r="B4168" i="6"/>
  <c r="B2943" i="6"/>
  <c r="B3556" i="6"/>
  <c r="B3778" i="6"/>
  <c r="B3903" i="6"/>
  <c r="B3967" i="6"/>
  <c r="B4031" i="6"/>
  <c r="B4095" i="6"/>
  <c r="B4159" i="6"/>
  <c r="B4199" i="6"/>
  <c r="B4231" i="6"/>
  <c r="B4263" i="6"/>
  <c r="B4295" i="6"/>
  <c r="B4327" i="6"/>
  <c r="B4359" i="6"/>
  <c r="B4391" i="6"/>
  <c r="B4423" i="6"/>
  <c r="B4455" i="6"/>
  <c r="B4487" i="6"/>
  <c r="B4519" i="6"/>
  <c r="B4551" i="6"/>
  <c r="B4583" i="6"/>
  <c r="B4615" i="6"/>
  <c r="B4647" i="6"/>
  <c r="B4679" i="6"/>
  <c r="D76" i="1" s="1"/>
  <c r="B4711" i="6"/>
  <c r="B4743" i="6"/>
  <c r="B4775" i="6"/>
  <c r="B4807" i="6"/>
  <c r="B4839" i="6"/>
  <c r="B4871" i="6"/>
  <c r="B4900" i="6"/>
  <c r="B4943" i="6"/>
  <c r="B4964" i="6"/>
  <c r="B4984" i="6"/>
  <c r="B5007" i="6"/>
  <c r="B5028" i="6"/>
  <c r="B5048" i="6"/>
  <c r="B5063" i="6"/>
  <c r="B5071" i="6"/>
  <c r="B5079" i="6"/>
  <c r="B5087" i="6"/>
  <c r="B5095" i="6"/>
  <c r="B5103" i="6"/>
  <c r="B5111" i="6"/>
  <c r="B5119" i="6"/>
  <c r="B5127" i="6"/>
  <c r="B5135" i="6"/>
  <c r="B5143" i="6"/>
  <c r="B5151" i="6"/>
  <c r="B5159" i="6"/>
  <c r="B5167" i="6"/>
  <c r="B5175" i="6"/>
  <c r="B5183" i="6"/>
  <c r="B5191" i="6"/>
  <c r="B5199" i="6"/>
  <c r="B5207" i="6"/>
  <c r="B5215" i="6"/>
  <c r="B5223" i="6"/>
  <c r="B5231" i="6"/>
  <c r="B5239" i="6"/>
  <c r="B5247" i="6"/>
  <c r="B5255" i="6"/>
  <c r="B5263" i="6"/>
  <c r="B5271" i="6"/>
  <c r="B5279" i="6"/>
  <c r="B5287" i="6"/>
  <c r="B5295" i="6"/>
  <c r="B5303" i="6"/>
  <c r="B5311" i="6"/>
  <c r="B5319" i="6"/>
  <c r="B5327" i="6"/>
  <c r="B5335" i="6"/>
  <c r="B5343" i="6"/>
  <c r="B5351" i="6"/>
  <c r="B5359" i="6"/>
  <c r="B5367" i="6"/>
  <c r="B5375" i="6"/>
  <c r="B5383" i="6"/>
  <c r="B5391" i="6"/>
  <c r="B5399" i="6"/>
  <c r="B5407" i="6"/>
  <c r="B5415" i="6"/>
  <c r="B5423" i="6"/>
  <c r="B5431" i="6"/>
  <c r="B5439" i="6"/>
  <c r="B5447" i="6"/>
  <c r="B5455" i="6"/>
  <c r="B5463" i="6"/>
  <c r="B5471" i="6"/>
  <c r="B5479" i="6"/>
  <c r="B5487" i="6"/>
  <c r="B5495" i="6"/>
  <c r="B5503" i="6"/>
  <c r="B5511" i="6"/>
  <c r="B5519" i="6"/>
  <c r="B5527" i="6"/>
  <c r="B5535" i="6"/>
  <c r="B5543" i="6"/>
  <c r="B5551" i="6"/>
  <c r="B5559" i="6"/>
  <c r="B5567" i="6"/>
  <c r="B5575" i="6"/>
  <c r="B5583" i="6"/>
  <c r="B5591" i="6"/>
  <c r="B5599" i="6"/>
  <c r="B5607" i="6"/>
  <c r="B5615" i="6"/>
  <c r="B5623" i="6"/>
  <c r="B5631" i="6"/>
  <c r="B5639" i="6"/>
  <c r="B5647" i="6"/>
  <c r="B5655" i="6"/>
  <c r="B5663" i="6"/>
  <c r="B5671" i="6"/>
  <c r="B5679" i="6"/>
  <c r="B5687" i="6"/>
  <c r="B5695" i="6"/>
  <c r="B5703" i="6"/>
  <c r="B5711" i="6"/>
  <c r="B5719" i="6"/>
  <c r="B5727" i="6"/>
  <c r="B5735" i="6"/>
  <c r="B5743" i="6"/>
  <c r="B5751" i="6"/>
  <c r="B5759" i="6"/>
  <c r="B5767" i="6"/>
  <c r="B5775" i="6"/>
  <c r="B5783" i="6"/>
  <c r="B5791" i="6"/>
  <c r="B5799" i="6"/>
  <c r="B5807" i="6"/>
  <c r="B5815" i="6"/>
  <c r="B5823" i="6"/>
  <c r="B5831" i="6"/>
  <c r="B5839" i="6"/>
  <c r="B5847" i="6"/>
  <c r="B5855" i="6"/>
  <c r="B5863" i="6"/>
  <c r="B5871" i="6"/>
  <c r="B5879" i="6"/>
  <c r="B5887" i="6"/>
  <c r="B5895" i="6"/>
  <c r="B5903" i="6"/>
  <c r="B5911" i="6"/>
  <c r="B5919" i="6"/>
  <c r="B5927" i="6"/>
  <c r="B5935" i="6"/>
  <c r="B5943" i="6"/>
  <c r="B5951" i="6"/>
  <c r="B5959" i="6"/>
  <c r="B5967" i="6"/>
  <c r="B5975" i="6"/>
  <c r="B3170" i="6"/>
  <c r="B3588" i="6"/>
  <c r="B3796" i="6"/>
  <c r="B3911" i="6"/>
  <c r="B3975" i="6"/>
  <c r="B4039" i="6"/>
  <c r="B4103" i="6"/>
  <c r="B4167" i="6"/>
  <c r="B4232" i="6"/>
  <c r="B4264" i="6"/>
  <c r="B4296" i="6"/>
  <c r="B4328" i="6"/>
  <c r="B4392" i="6"/>
  <c r="B4424" i="6"/>
  <c r="B4456" i="6"/>
  <c r="B4488" i="6"/>
  <c r="B4520" i="6"/>
  <c r="B4552" i="6"/>
  <c r="B4584" i="6"/>
  <c r="B4616" i="6"/>
  <c r="B4648" i="6"/>
  <c r="B4712" i="6"/>
  <c r="B4744" i="6"/>
  <c r="B4776" i="6"/>
  <c r="B4808" i="6"/>
  <c r="B4840" i="6"/>
  <c r="B4903" i="6"/>
  <c r="B4924" i="6"/>
  <c r="B4944" i="6"/>
  <c r="B4967" i="6"/>
  <c r="B4988" i="6"/>
  <c r="B5008" i="6"/>
  <c r="B5031" i="6"/>
  <c r="B5052" i="6"/>
  <c r="B5064" i="6"/>
  <c r="B5072" i="6"/>
  <c r="B5080" i="6"/>
  <c r="B5088" i="6"/>
  <c r="B5096" i="6"/>
  <c r="B5104" i="6"/>
  <c r="B5112" i="6"/>
  <c r="B5120" i="6"/>
  <c r="B5128" i="6"/>
  <c r="B5136" i="6"/>
  <c r="B5144" i="6"/>
  <c r="B5152" i="6"/>
  <c r="B5160" i="6"/>
  <c r="B5168" i="6"/>
  <c r="B5176" i="6"/>
  <c r="B5184" i="6"/>
  <c r="B5192" i="6"/>
  <c r="B5200" i="6"/>
  <c r="B5208" i="6"/>
  <c r="B5216" i="6"/>
  <c r="B5224" i="6"/>
  <c r="B5232" i="6"/>
  <c r="B5240" i="6"/>
  <c r="B5248" i="6"/>
  <c r="B5256" i="6"/>
  <c r="B5264" i="6"/>
  <c r="B5272" i="6"/>
  <c r="B5280" i="6"/>
  <c r="B5288" i="6"/>
  <c r="B5296" i="6"/>
  <c r="B5304" i="6"/>
  <c r="B5312" i="6"/>
  <c r="B5320" i="6"/>
  <c r="B5328" i="6"/>
  <c r="B5336" i="6"/>
  <c r="B5344" i="6"/>
  <c r="B5352" i="6"/>
  <c r="B5360" i="6"/>
  <c r="B5368" i="6"/>
  <c r="B5376" i="6"/>
  <c r="B5384" i="6"/>
  <c r="B5392" i="6"/>
  <c r="B5400" i="6"/>
  <c r="B5408" i="6"/>
  <c r="B5416" i="6"/>
  <c r="B5424" i="6"/>
  <c r="B5432" i="6"/>
  <c r="B5440" i="6"/>
  <c r="B5448" i="6"/>
  <c r="B5456" i="6"/>
  <c r="B5464" i="6"/>
  <c r="B5472" i="6"/>
  <c r="B5480" i="6"/>
  <c r="B5488" i="6"/>
  <c r="B5496" i="6"/>
  <c r="B5504" i="6"/>
  <c r="B5512" i="6"/>
  <c r="B5520" i="6"/>
  <c r="B5528" i="6"/>
  <c r="B5536" i="6"/>
  <c r="B5544" i="6"/>
  <c r="B5552" i="6"/>
  <c r="B5560" i="6"/>
  <c r="B5568" i="6"/>
  <c r="B5576" i="6"/>
  <c r="B5584" i="6"/>
  <c r="B5592" i="6"/>
  <c r="B5600" i="6"/>
  <c r="B5608" i="6"/>
  <c r="B5616" i="6"/>
  <c r="B5624" i="6"/>
  <c r="B5632" i="6"/>
  <c r="B5640" i="6"/>
  <c r="B5648" i="6"/>
  <c r="B5656" i="6"/>
  <c r="B5664" i="6"/>
  <c r="B5672" i="6"/>
  <c r="B5680" i="6"/>
  <c r="B5688" i="6"/>
  <c r="B5696" i="6"/>
  <c r="B5704" i="6"/>
  <c r="B5712" i="6"/>
  <c r="B5720" i="6"/>
  <c r="B5728" i="6"/>
  <c r="B5736" i="6"/>
  <c r="B5744" i="6"/>
  <c r="B5752" i="6"/>
  <c r="B5760" i="6"/>
  <c r="B5768" i="6"/>
  <c r="B5776" i="6"/>
  <c r="B5784" i="6"/>
  <c r="B5792" i="6"/>
  <c r="B5800" i="6"/>
  <c r="B5808" i="6"/>
  <c r="B5816" i="6"/>
  <c r="B5824" i="6"/>
  <c r="B5832" i="6"/>
  <c r="B5840" i="6"/>
  <c r="B5848" i="6"/>
  <c r="B5856" i="6"/>
  <c r="B5864" i="6"/>
  <c r="B5872" i="6"/>
  <c r="B3317" i="6"/>
  <c r="B3620" i="6"/>
  <c r="B3819" i="6"/>
  <c r="B3919" i="6"/>
  <c r="B3983" i="6"/>
  <c r="B4047" i="6"/>
  <c r="B4111" i="6"/>
  <c r="B4175" i="6"/>
  <c r="B4207" i="6"/>
  <c r="B4239" i="6"/>
  <c r="B4271" i="6"/>
  <c r="B4303" i="6"/>
  <c r="B4335" i="6"/>
  <c r="B4367" i="6"/>
  <c r="B4399" i="6"/>
  <c r="B4431" i="6"/>
  <c r="B4463" i="6"/>
  <c r="B4495" i="6"/>
  <c r="B4527" i="6"/>
  <c r="B4559" i="6"/>
  <c r="B4591" i="6"/>
  <c r="B4623" i="6"/>
  <c r="B4655" i="6"/>
  <c r="B4687" i="6"/>
  <c r="B4719" i="6"/>
  <c r="B4751" i="6"/>
  <c r="B4783" i="6"/>
  <c r="B4815" i="6"/>
  <c r="B4847" i="6"/>
  <c r="B4879" i="6"/>
  <c r="B4904" i="6"/>
  <c r="B4927" i="6"/>
  <c r="B4948" i="6"/>
  <c r="B4968" i="6"/>
  <c r="B4991" i="6"/>
  <c r="B5012" i="6"/>
  <c r="B5032" i="6"/>
  <c r="B5053" i="6"/>
  <c r="B5065" i="6"/>
  <c r="B5073" i="6"/>
  <c r="B5081" i="6"/>
  <c r="B5089" i="6"/>
  <c r="B5097" i="6"/>
  <c r="B5105" i="6"/>
  <c r="B5113" i="6"/>
  <c r="B5121" i="6"/>
  <c r="B5129" i="6"/>
  <c r="B5137" i="6"/>
  <c r="B5145" i="6"/>
  <c r="B5153" i="6"/>
  <c r="B5161" i="6"/>
  <c r="B5169" i="6"/>
  <c r="B5177" i="6"/>
  <c r="B5185" i="6"/>
  <c r="B5193" i="6"/>
  <c r="B5201" i="6"/>
  <c r="B5209" i="6"/>
  <c r="B5217" i="6"/>
  <c r="B5225" i="6"/>
  <c r="B5233" i="6"/>
  <c r="B5241" i="6"/>
  <c r="B5249" i="6"/>
  <c r="B5257" i="6"/>
  <c r="B5265" i="6"/>
  <c r="B5273" i="6"/>
  <c r="B5281" i="6"/>
  <c r="B5289" i="6"/>
  <c r="B5297" i="6"/>
  <c r="B5305" i="6"/>
  <c r="B5313" i="6"/>
  <c r="B5321" i="6"/>
  <c r="B5329" i="6"/>
  <c r="B5337" i="6"/>
  <c r="B5345" i="6"/>
  <c r="B5353" i="6"/>
  <c r="B5361" i="6"/>
  <c r="B5369" i="6"/>
  <c r="B5377" i="6"/>
  <c r="B5385" i="6"/>
  <c r="B5393" i="6"/>
  <c r="B5401" i="6"/>
  <c r="B5409" i="6"/>
  <c r="B5417" i="6"/>
  <c r="B5425" i="6"/>
  <c r="B5433" i="6"/>
  <c r="B5441" i="6"/>
  <c r="B5449" i="6"/>
  <c r="B5457" i="6"/>
  <c r="B5465" i="6"/>
  <c r="B5473" i="6"/>
  <c r="B5481" i="6"/>
  <c r="B5489" i="6"/>
  <c r="B5497" i="6"/>
  <c r="B5505" i="6"/>
  <c r="B5513" i="6"/>
  <c r="B5521" i="6"/>
  <c r="B5529" i="6"/>
  <c r="B5537" i="6"/>
  <c r="B5545" i="6"/>
  <c r="B5553" i="6"/>
  <c r="B5561" i="6"/>
  <c r="B5569" i="6"/>
  <c r="B5577" i="6"/>
  <c r="B5585" i="6"/>
  <c r="B5593" i="6"/>
  <c r="B5601" i="6"/>
  <c r="B5609" i="6"/>
  <c r="B5617" i="6"/>
  <c r="B5625" i="6"/>
  <c r="B5633" i="6"/>
  <c r="B5641" i="6"/>
  <c r="B5649" i="6"/>
  <c r="B5657" i="6"/>
  <c r="B5665" i="6"/>
  <c r="B5673" i="6"/>
  <c r="B5681" i="6"/>
  <c r="B5689" i="6"/>
  <c r="B5697" i="6"/>
  <c r="B5705" i="6"/>
  <c r="B5713" i="6"/>
  <c r="B5721" i="6"/>
  <c r="B5729" i="6"/>
  <c r="B5737" i="6"/>
  <c r="B5745" i="6"/>
  <c r="B5753" i="6"/>
  <c r="B5761" i="6"/>
  <c r="B5769" i="6"/>
  <c r="B5777" i="6"/>
  <c r="B5785" i="6"/>
  <c r="B5793" i="6"/>
  <c r="B5801" i="6"/>
  <c r="B5809" i="6"/>
  <c r="B5817" i="6"/>
  <c r="B5825" i="6"/>
  <c r="B5833" i="6"/>
  <c r="B5841" i="6"/>
  <c r="B5849" i="6"/>
  <c r="B5857" i="6"/>
  <c r="B5865" i="6"/>
  <c r="B5873" i="6"/>
  <c r="B5881" i="6"/>
  <c r="B5889" i="6"/>
  <c r="B5897" i="6"/>
  <c r="B5905" i="6"/>
  <c r="B5913" i="6"/>
  <c r="B5921" i="6"/>
  <c r="B5929" i="6"/>
  <c r="B5937" i="6"/>
  <c r="B5945" i="6"/>
  <c r="B5953" i="6"/>
  <c r="B5961" i="6"/>
  <c r="B5969" i="6"/>
  <c r="B3381" i="6"/>
  <c r="B3652" i="6"/>
  <c r="B3842" i="6"/>
  <c r="B3927" i="6"/>
  <c r="B3991" i="6"/>
  <c r="B4055" i="6"/>
  <c r="B4119" i="6"/>
  <c r="B4176" i="6"/>
  <c r="B4208" i="6"/>
  <c r="B4240" i="6"/>
  <c r="B4272" i="6"/>
  <c r="B4304" i="6"/>
  <c r="B4336" i="6"/>
  <c r="B4368" i="6"/>
  <c r="B4400" i="6"/>
  <c r="B4432" i="6"/>
  <c r="B4464" i="6"/>
  <c r="B4496" i="6"/>
  <c r="B4528" i="6"/>
  <c r="B4560" i="6"/>
  <c r="B4592" i="6"/>
  <c r="B4624" i="6"/>
  <c r="B4656" i="6"/>
  <c r="B4688" i="6"/>
  <c r="B4720" i="6"/>
  <c r="B4752" i="6"/>
  <c r="B4784" i="6"/>
  <c r="B4816" i="6"/>
  <c r="B4848" i="6"/>
  <c r="B4880" i="6"/>
  <c r="B4908" i="6"/>
  <c r="B4928" i="6"/>
  <c r="B4951" i="6"/>
  <c r="B4972" i="6"/>
  <c r="B4992" i="6"/>
  <c r="B5015" i="6"/>
  <c r="B5036" i="6"/>
  <c r="B5055" i="6"/>
  <c r="B5066" i="6"/>
  <c r="B5074" i="6"/>
  <c r="B5082" i="6"/>
  <c r="B5090" i="6"/>
  <c r="B5098" i="6"/>
  <c r="B5106" i="6"/>
  <c r="B5114" i="6"/>
  <c r="B5122" i="6"/>
  <c r="B5130" i="6"/>
  <c r="B5138" i="6"/>
  <c r="B5146" i="6"/>
  <c r="B5154" i="6"/>
  <c r="B5162" i="6"/>
  <c r="B5170" i="6"/>
  <c r="B5178" i="6"/>
  <c r="B5186" i="6"/>
  <c r="B5194" i="6"/>
  <c r="B5202" i="6"/>
  <c r="B5210" i="6"/>
  <c r="B5218" i="6"/>
  <c r="B5226" i="6"/>
  <c r="B5234" i="6"/>
  <c r="B5242" i="6"/>
  <c r="B5250" i="6"/>
  <c r="B5258" i="6"/>
  <c r="B5266" i="6"/>
  <c r="B5274" i="6"/>
  <c r="B5282" i="6"/>
  <c r="B5290" i="6"/>
  <c r="B5298" i="6"/>
  <c r="B5306" i="6"/>
  <c r="B5314" i="6"/>
  <c r="B5322" i="6"/>
  <c r="B5330" i="6"/>
  <c r="B5338" i="6"/>
  <c r="B5346" i="6"/>
  <c r="B5354" i="6"/>
  <c r="B5362" i="6"/>
  <c r="B5370" i="6"/>
  <c r="B5378" i="6"/>
  <c r="B5386" i="6"/>
  <c r="B5394" i="6"/>
  <c r="B5402" i="6"/>
  <c r="B5410" i="6"/>
  <c r="B5418" i="6"/>
  <c r="B5426" i="6"/>
  <c r="B5434" i="6"/>
  <c r="B5442" i="6"/>
  <c r="B5450" i="6"/>
  <c r="B5458" i="6"/>
  <c r="B5466" i="6"/>
  <c r="B5474" i="6"/>
  <c r="B5482" i="6"/>
  <c r="B5490" i="6"/>
  <c r="B5498" i="6"/>
  <c r="B5506" i="6"/>
  <c r="B5514" i="6"/>
  <c r="B5522" i="6"/>
  <c r="B5530" i="6"/>
  <c r="B5538" i="6"/>
  <c r="B5546" i="6"/>
  <c r="B5554" i="6"/>
  <c r="B5562" i="6"/>
  <c r="B5570" i="6"/>
  <c r="B5578" i="6"/>
  <c r="B5586" i="6"/>
  <c r="B5594" i="6"/>
  <c r="B5602" i="6"/>
  <c r="B5610" i="6"/>
  <c r="B5618" i="6"/>
  <c r="B5626" i="6"/>
  <c r="B5634" i="6"/>
  <c r="B5642" i="6"/>
  <c r="B5650" i="6"/>
  <c r="B5658" i="6"/>
  <c r="B5666" i="6"/>
  <c r="B5674" i="6"/>
  <c r="B5682" i="6"/>
  <c r="B5690" i="6"/>
  <c r="B5698" i="6"/>
  <c r="B5706" i="6"/>
  <c r="B5714" i="6"/>
  <c r="B5722" i="6"/>
  <c r="B5730" i="6"/>
  <c r="B5738" i="6"/>
  <c r="B5746" i="6"/>
  <c r="B5754" i="6"/>
  <c r="B5762" i="6"/>
  <c r="B5770" i="6"/>
  <c r="B5778" i="6"/>
  <c r="B5786" i="6"/>
  <c r="B5794" i="6"/>
  <c r="B5802" i="6"/>
  <c r="B5810" i="6"/>
  <c r="B5818" i="6"/>
  <c r="B5826" i="6"/>
  <c r="B5834" i="6"/>
  <c r="B5842" i="6"/>
  <c r="B5850" i="6"/>
  <c r="B5858" i="6"/>
  <c r="B5866" i="6"/>
  <c r="B5874" i="6"/>
  <c r="B5882" i="6"/>
  <c r="B5890" i="6"/>
  <c r="B5898" i="6"/>
  <c r="B5906" i="6"/>
  <c r="B5914" i="6"/>
  <c r="B5922" i="6"/>
  <c r="B5930" i="6"/>
  <c r="B5938" i="6"/>
  <c r="B5946" i="6"/>
  <c r="B5954" i="6"/>
  <c r="B5962" i="6"/>
  <c r="B3428" i="6"/>
  <c r="B3684" i="6"/>
  <c r="B3860" i="6"/>
  <c r="B3935" i="6"/>
  <c r="B3999" i="6"/>
  <c r="B4063" i="6"/>
  <c r="B4127" i="6"/>
  <c r="B4183" i="6"/>
  <c r="B4215" i="6"/>
  <c r="B4247" i="6"/>
  <c r="B4279" i="6"/>
  <c r="B4311" i="6"/>
  <c r="B4343" i="6"/>
  <c r="B4375" i="6"/>
  <c r="B4407" i="6"/>
  <c r="B4439" i="6"/>
  <c r="B4471" i="6"/>
  <c r="B4503" i="6"/>
  <c r="B4535" i="6"/>
  <c r="B4567" i="6"/>
  <c r="B4599" i="6"/>
  <c r="B4631" i="6"/>
  <c r="B4663" i="6"/>
  <c r="B4695" i="6"/>
  <c r="B4727" i="6"/>
  <c r="B4759" i="6"/>
  <c r="B4791" i="6"/>
  <c r="B4823" i="6"/>
  <c r="B4887" i="6"/>
  <c r="B4911" i="6"/>
  <c r="B4932" i="6"/>
  <c r="B4952" i="6"/>
  <c r="B4975" i="6"/>
  <c r="B4996" i="6"/>
  <c r="B5016" i="6"/>
  <c r="B5039" i="6"/>
  <c r="B5056" i="6"/>
  <c r="B5067" i="6"/>
  <c r="B5075" i="6"/>
  <c r="B5083" i="6"/>
  <c r="B5091" i="6"/>
  <c r="B5099" i="6"/>
  <c r="B5107" i="6"/>
  <c r="B5115" i="6"/>
  <c r="B5123" i="6"/>
  <c r="B5131" i="6"/>
  <c r="B5139" i="6"/>
  <c r="B5147" i="6"/>
  <c r="B5155" i="6"/>
  <c r="B5163" i="6"/>
  <c r="B5171" i="6"/>
  <c r="B5179" i="6"/>
  <c r="B5187" i="6"/>
  <c r="B5195" i="6"/>
  <c r="B5203" i="6"/>
  <c r="B5211" i="6"/>
  <c r="B5219" i="6"/>
  <c r="B5227" i="6"/>
  <c r="B5235" i="6"/>
  <c r="B5243" i="6"/>
  <c r="B5251" i="6"/>
  <c r="B5259" i="6"/>
  <c r="B5267" i="6"/>
  <c r="B5275" i="6"/>
  <c r="B5283" i="6"/>
  <c r="B5291" i="6"/>
  <c r="B5299" i="6"/>
  <c r="B5307" i="6"/>
  <c r="B5315" i="6"/>
  <c r="B5323" i="6"/>
  <c r="B5331" i="6"/>
  <c r="B5339" i="6"/>
  <c r="B5347" i="6"/>
  <c r="B5355" i="6"/>
  <c r="B5363" i="6"/>
  <c r="B5371" i="6"/>
  <c r="B5379" i="6"/>
  <c r="B5387" i="6"/>
  <c r="B5395" i="6"/>
  <c r="B5403" i="6"/>
  <c r="B5411" i="6"/>
  <c r="B5419" i="6"/>
  <c r="B5427" i="6"/>
  <c r="B5435" i="6"/>
  <c r="B5443" i="6"/>
  <c r="B5451" i="6"/>
  <c r="B5459" i="6"/>
  <c r="B5467" i="6"/>
  <c r="B5475" i="6"/>
  <c r="B5483" i="6"/>
  <c r="B5491" i="6"/>
  <c r="B5499" i="6"/>
  <c r="B5507" i="6"/>
  <c r="B5515" i="6"/>
  <c r="B5523" i="6"/>
  <c r="B5531" i="6"/>
  <c r="B5539" i="6"/>
  <c r="B5547" i="6"/>
  <c r="B5555" i="6"/>
  <c r="B5563" i="6"/>
  <c r="B5571" i="6"/>
  <c r="B5579" i="6"/>
  <c r="B5587" i="6"/>
  <c r="B5595" i="6"/>
  <c r="B5603" i="6"/>
  <c r="B5611" i="6"/>
  <c r="B5619" i="6"/>
  <c r="B5627" i="6"/>
  <c r="B5635" i="6"/>
  <c r="B5643" i="6"/>
  <c r="B5651" i="6"/>
  <c r="B5659" i="6"/>
  <c r="B5667" i="6"/>
  <c r="B5675" i="6"/>
  <c r="B5683" i="6"/>
  <c r="B5691" i="6"/>
  <c r="B5699" i="6"/>
  <c r="B5707" i="6"/>
  <c r="B5715" i="6"/>
  <c r="B5723" i="6"/>
  <c r="B5731" i="6"/>
  <c r="B5739" i="6"/>
  <c r="B5747" i="6"/>
  <c r="B5755" i="6"/>
  <c r="B5763" i="6"/>
  <c r="B5771" i="6"/>
  <c r="B5779" i="6"/>
  <c r="B5787" i="6"/>
  <c r="B5795" i="6"/>
  <c r="B5803" i="6"/>
  <c r="B5811" i="6"/>
  <c r="B5819" i="6"/>
  <c r="B5827" i="6"/>
  <c r="B5835" i="6"/>
  <c r="B5843" i="6"/>
  <c r="B5851" i="6"/>
  <c r="B5859" i="6"/>
  <c r="B5867" i="6"/>
  <c r="B5875" i="6"/>
  <c r="B5883" i="6"/>
  <c r="B5891" i="6"/>
  <c r="B5899" i="6"/>
  <c r="B5907" i="6"/>
  <c r="B5915" i="6"/>
  <c r="B5923" i="6"/>
  <c r="B5931" i="6"/>
  <c r="B5939" i="6"/>
  <c r="B5947" i="6"/>
  <c r="B3460" i="6"/>
  <c r="B3714" i="6"/>
  <c r="B3875" i="6"/>
  <c r="B3943" i="6"/>
  <c r="B4007" i="6"/>
  <c r="B4071" i="6"/>
  <c r="B4135" i="6"/>
  <c r="B4184" i="6"/>
  <c r="B4216" i="6"/>
  <c r="B4248" i="6"/>
  <c r="B4280" i="6"/>
  <c r="B4312" i="6"/>
  <c r="B4344" i="6"/>
  <c r="B4376" i="6"/>
  <c r="B4408" i="6"/>
  <c r="B4440" i="6"/>
  <c r="B4472" i="6"/>
  <c r="B4504" i="6"/>
  <c r="B4536" i="6"/>
  <c r="B4568" i="6"/>
  <c r="B4632" i="6"/>
  <c r="B4664" i="6"/>
  <c r="B4696" i="6"/>
  <c r="B4728" i="6"/>
  <c r="B4760" i="6"/>
  <c r="B4792" i="6"/>
  <c r="B4824" i="6"/>
  <c r="B4856" i="6"/>
  <c r="B4888" i="6"/>
  <c r="B4912" i="6"/>
  <c r="B4935" i="6"/>
  <c r="B4956" i="6"/>
  <c r="B4976" i="6"/>
  <c r="B4999" i="6"/>
  <c r="B5020" i="6"/>
  <c r="B5040" i="6"/>
  <c r="B5060" i="6"/>
  <c r="B5068" i="6"/>
  <c r="B5076" i="6"/>
  <c r="B5084" i="6"/>
  <c r="B5092" i="6"/>
  <c r="B5100" i="6"/>
  <c r="B5108" i="6"/>
  <c r="B5116" i="6"/>
  <c r="B5124" i="6"/>
  <c r="B5132" i="6"/>
  <c r="B5140" i="6"/>
  <c r="B5148" i="6"/>
  <c r="B5156" i="6"/>
  <c r="B5164" i="6"/>
  <c r="B5172" i="6"/>
  <c r="B5180" i="6"/>
  <c r="B5188" i="6"/>
  <c r="B5196" i="6"/>
  <c r="B5204" i="6"/>
  <c r="B5212" i="6"/>
  <c r="B5220" i="6"/>
  <c r="B5228" i="6"/>
  <c r="B5236" i="6"/>
  <c r="B5244" i="6"/>
  <c r="B5252" i="6"/>
  <c r="B5260" i="6"/>
  <c r="B5268" i="6"/>
  <c r="B5276" i="6"/>
  <c r="B5284" i="6"/>
  <c r="B5292" i="6"/>
  <c r="B5300" i="6"/>
  <c r="B5308" i="6"/>
  <c r="B5316" i="6"/>
  <c r="B5324" i="6"/>
  <c r="B5332" i="6"/>
  <c r="B5340" i="6"/>
  <c r="B5348" i="6"/>
  <c r="B5356" i="6"/>
  <c r="B5364" i="6"/>
  <c r="B5372" i="6"/>
  <c r="B5380" i="6"/>
  <c r="B5388" i="6"/>
  <c r="B5396" i="6"/>
  <c r="B5404" i="6"/>
  <c r="B5412" i="6"/>
  <c r="B5420" i="6"/>
  <c r="B5428" i="6"/>
  <c r="B5436" i="6"/>
  <c r="B5444" i="6"/>
  <c r="B5452" i="6"/>
  <c r="B5460" i="6"/>
  <c r="B5468" i="6"/>
  <c r="B5476" i="6"/>
  <c r="B5484" i="6"/>
  <c r="B5492" i="6"/>
  <c r="B5500" i="6"/>
  <c r="B5508" i="6"/>
  <c r="B5516" i="6"/>
  <c r="B5524" i="6"/>
  <c r="B5532" i="6"/>
  <c r="B5540" i="6"/>
  <c r="B5548" i="6"/>
  <c r="B5556" i="6"/>
  <c r="B5564" i="6"/>
  <c r="B5572" i="6"/>
  <c r="B5580" i="6"/>
  <c r="B5588" i="6"/>
  <c r="B5596" i="6"/>
  <c r="B5604" i="6"/>
  <c r="B5612" i="6"/>
  <c r="B5620" i="6"/>
  <c r="B5628" i="6"/>
  <c r="B5636" i="6"/>
  <c r="B5644" i="6"/>
  <c r="B5652" i="6"/>
  <c r="B5660" i="6"/>
  <c r="B5668" i="6"/>
  <c r="B5676" i="6"/>
  <c r="B5684" i="6"/>
  <c r="B5692" i="6"/>
  <c r="B5700" i="6"/>
  <c r="B5708" i="6"/>
  <c r="B5716" i="6"/>
  <c r="B5724" i="6"/>
  <c r="B5732" i="6"/>
  <c r="B5740" i="6"/>
  <c r="B5748" i="6"/>
  <c r="B5756" i="6"/>
  <c r="B5764" i="6"/>
  <c r="B5772" i="6"/>
  <c r="B5780" i="6"/>
  <c r="B5788" i="6"/>
  <c r="B5796" i="6"/>
  <c r="B5804" i="6"/>
  <c r="B5812" i="6"/>
  <c r="B5820" i="6"/>
  <c r="B5828" i="6"/>
  <c r="B5836" i="6"/>
  <c r="B5844" i="6"/>
  <c r="B5852" i="6"/>
  <c r="B5860" i="6"/>
  <c r="B5868" i="6"/>
  <c r="B5876" i="6"/>
  <c r="B5884" i="6"/>
  <c r="B5892" i="6"/>
  <c r="B5900" i="6"/>
  <c r="B5908" i="6"/>
  <c r="B5916" i="6"/>
  <c r="B5924" i="6"/>
  <c r="B5932" i="6"/>
  <c r="B5940" i="6"/>
  <c r="B5948" i="6"/>
  <c r="B5956" i="6"/>
  <c r="B5964" i="6"/>
  <c r="B5972" i="6"/>
  <c r="B3524" i="6"/>
  <c r="B3755" i="6"/>
  <c r="B3895" i="6"/>
  <c r="B3959" i="6"/>
  <c r="B4023" i="6"/>
  <c r="B4087" i="6"/>
  <c r="B4151" i="6"/>
  <c r="B4192" i="6"/>
  <c r="B4224" i="6"/>
  <c r="B4256" i="6"/>
  <c r="B4288" i="6"/>
  <c r="B4320" i="6"/>
  <c r="B4352" i="6"/>
  <c r="B4384" i="6"/>
  <c r="B4416" i="6"/>
  <c r="B4448" i="6"/>
  <c r="B4480" i="6"/>
  <c r="B4512" i="6"/>
  <c r="B4544" i="6"/>
  <c r="B4576" i="6"/>
  <c r="B4608" i="6"/>
  <c r="B4640" i="6"/>
  <c r="B4672" i="6"/>
  <c r="B4704" i="6"/>
  <c r="B4736" i="6"/>
  <c r="B4768" i="6"/>
  <c r="B4800" i="6"/>
  <c r="B4832" i="6"/>
  <c r="B4864" i="6"/>
  <c r="B4896" i="6"/>
  <c r="B4919" i="6"/>
  <c r="B4960" i="6"/>
  <c r="B4983" i="6"/>
  <c r="B5004" i="6"/>
  <c r="B5024" i="6"/>
  <c r="B5047" i="6"/>
  <c r="B5062" i="6"/>
  <c r="B5070" i="6"/>
  <c r="B5078" i="6"/>
  <c r="B5086" i="6"/>
  <c r="B5094" i="6"/>
  <c r="B5102" i="6"/>
  <c r="B5110" i="6"/>
  <c r="B5118" i="6"/>
  <c r="B5126" i="6"/>
  <c r="B5134" i="6"/>
  <c r="B5142" i="6"/>
  <c r="B5150" i="6"/>
  <c r="B5158" i="6"/>
  <c r="B5166" i="6"/>
  <c r="B5174" i="6"/>
  <c r="B5182" i="6"/>
  <c r="B5190" i="6"/>
  <c r="B5198" i="6"/>
  <c r="B5206" i="6"/>
  <c r="B5214" i="6"/>
  <c r="B5222" i="6"/>
  <c r="B5230" i="6"/>
  <c r="B5238" i="6"/>
  <c r="B5246" i="6"/>
  <c r="B5254" i="6"/>
  <c r="B5262" i="6"/>
  <c r="B5270" i="6"/>
  <c r="B5278" i="6"/>
  <c r="B5286" i="6"/>
  <c r="B5294" i="6"/>
  <c r="B5302" i="6"/>
  <c r="B5310" i="6"/>
  <c r="B5318" i="6"/>
  <c r="B5326" i="6"/>
  <c r="B5334" i="6"/>
  <c r="B5342" i="6"/>
  <c r="B5350" i="6"/>
  <c r="B5358" i="6"/>
  <c r="B5366" i="6"/>
  <c r="B5374" i="6"/>
  <c r="B5382" i="6"/>
  <c r="B5390" i="6"/>
  <c r="B5398" i="6"/>
  <c r="B5406" i="6"/>
  <c r="B5414" i="6"/>
  <c r="B5422" i="6"/>
  <c r="B5430" i="6"/>
  <c r="B5438" i="6"/>
  <c r="B3492" i="6"/>
  <c r="B4223" i="6"/>
  <c r="B4479" i="6"/>
  <c r="B4735" i="6"/>
  <c r="B4959" i="6"/>
  <c r="B5085" i="6"/>
  <c r="B5149" i="6"/>
  <c r="B5213" i="6"/>
  <c r="B5277" i="6"/>
  <c r="B5341" i="6"/>
  <c r="B5405" i="6"/>
  <c r="B5454" i="6"/>
  <c r="B5486" i="6"/>
  <c r="B5518" i="6"/>
  <c r="B5550" i="6"/>
  <c r="B5582" i="6"/>
  <c r="B5614" i="6"/>
  <c r="B5646" i="6"/>
  <c r="B5678" i="6"/>
  <c r="B5710" i="6"/>
  <c r="B5742" i="6"/>
  <c r="B5774" i="6"/>
  <c r="B5806" i="6"/>
  <c r="B5838" i="6"/>
  <c r="B5870" i="6"/>
  <c r="B5894" i="6"/>
  <c r="B5917" i="6"/>
  <c r="B5936" i="6"/>
  <c r="B5957" i="6"/>
  <c r="B5971" i="6"/>
  <c r="B5981" i="6"/>
  <c r="B5989" i="6"/>
  <c r="B5997" i="6"/>
  <c r="B6005" i="6"/>
  <c r="B6013" i="6"/>
  <c r="B6021" i="6"/>
  <c r="B6029" i="6"/>
  <c r="B6037" i="6"/>
  <c r="B6045" i="6"/>
  <c r="B6053" i="6"/>
  <c r="B6061" i="6"/>
  <c r="B6069" i="6"/>
  <c r="B6077" i="6"/>
  <c r="B6085" i="6"/>
  <c r="B6093" i="6"/>
  <c r="B6101" i="6"/>
  <c r="B6109" i="6"/>
  <c r="B6117" i="6"/>
  <c r="B6125" i="6"/>
  <c r="B6133" i="6"/>
  <c r="B6141" i="6"/>
  <c r="B6149" i="6"/>
  <c r="B6157" i="6"/>
  <c r="B6165" i="6"/>
  <c r="B6173" i="6"/>
  <c r="B6181" i="6"/>
  <c r="B6189" i="6"/>
  <c r="B6197" i="6"/>
  <c r="B6205" i="6"/>
  <c r="B6213" i="6"/>
  <c r="B6221" i="6"/>
  <c r="B6229" i="6"/>
  <c r="B6237" i="6"/>
  <c r="B6245" i="6"/>
  <c r="B6253" i="6"/>
  <c r="B6261" i="6"/>
  <c r="B6269" i="6"/>
  <c r="B6277" i="6"/>
  <c r="B6285" i="6"/>
  <c r="B6293" i="6"/>
  <c r="B6301" i="6"/>
  <c r="B6309" i="6"/>
  <c r="B6317" i="6"/>
  <c r="B6325" i="6"/>
  <c r="B6333" i="6"/>
  <c r="B6341" i="6"/>
  <c r="B6349" i="6"/>
  <c r="B6357" i="6"/>
  <c r="B6365" i="6"/>
  <c r="B6373" i="6"/>
  <c r="B6381" i="6"/>
  <c r="B6389" i="6"/>
  <c r="B6397" i="6"/>
  <c r="B6405" i="6"/>
  <c r="B6413" i="6"/>
  <c r="B6421" i="6"/>
  <c r="B6429" i="6"/>
  <c r="B6437" i="6"/>
  <c r="B6445" i="6"/>
  <c r="B6453" i="6"/>
  <c r="B6461" i="6"/>
  <c r="B6469" i="6"/>
  <c r="B6477" i="6"/>
  <c r="B6485" i="6"/>
  <c r="B6493" i="6"/>
  <c r="B6501" i="6"/>
  <c r="B6509" i="6"/>
  <c r="B6517" i="6"/>
  <c r="B6525" i="6"/>
  <c r="B6533" i="6"/>
  <c r="B6541" i="6"/>
  <c r="B6549" i="6"/>
  <c r="B6557" i="6"/>
  <c r="B6565" i="6"/>
  <c r="B6573" i="6"/>
  <c r="B6581" i="6"/>
  <c r="B6589" i="6"/>
  <c r="B6597" i="6"/>
  <c r="B6605" i="6"/>
  <c r="B6613" i="6"/>
  <c r="B6621" i="6"/>
  <c r="B6629" i="6"/>
  <c r="B6637" i="6"/>
  <c r="B6645" i="6"/>
  <c r="B6653" i="6"/>
  <c r="B6661" i="6"/>
  <c r="B6669" i="6"/>
  <c r="B6677" i="6"/>
  <c r="B6685" i="6"/>
  <c r="B6693" i="6"/>
  <c r="B6701" i="6"/>
  <c r="B6709" i="6"/>
  <c r="B6717" i="6"/>
  <c r="B6725" i="6"/>
  <c r="B6733" i="6"/>
  <c r="B6741" i="6"/>
  <c r="B6749" i="6"/>
  <c r="B6757" i="6"/>
  <c r="B6765" i="6"/>
  <c r="B6773" i="6"/>
  <c r="B6781" i="6"/>
  <c r="B6789" i="6"/>
  <c r="B6797" i="6"/>
  <c r="B6805" i="6"/>
  <c r="B6813" i="6"/>
  <c r="B6821" i="6"/>
  <c r="B6829" i="6"/>
  <c r="B6837" i="6"/>
  <c r="B6845" i="6"/>
  <c r="B6853" i="6"/>
  <c r="B6861" i="6"/>
  <c r="B6869" i="6"/>
  <c r="B6877" i="6"/>
  <c r="B6885" i="6"/>
  <c r="B6893" i="6"/>
  <c r="B6901" i="6"/>
  <c r="B6909" i="6"/>
  <c r="B6917" i="6"/>
  <c r="B6925" i="6"/>
  <c r="B6933" i="6"/>
  <c r="B6941" i="6"/>
  <c r="B6949" i="6"/>
  <c r="B6957" i="6"/>
  <c r="B6965" i="6"/>
  <c r="B6973" i="6"/>
  <c r="B6981" i="6"/>
  <c r="B6989" i="6"/>
  <c r="B6997" i="6"/>
  <c r="B7005" i="6"/>
  <c r="B7013" i="6"/>
  <c r="B7021" i="6"/>
  <c r="B7029" i="6"/>
  <c r="B7037" i="6"/>
  <c r="B7045" i="6"/>
  <c r="B7053" i="6"/>
  <c r="B7061" i="6"/>
  <c r="B7069" i="6"/>
  <c r="B7077" i="6"/>
  <c r="B7085" i="6"/>
  <c r="B7093" i="6"/>
  <c r="B3732" i="6"/>
  <c r="B4255" i="6"/>
  <c r="B4511" i="6"/>
  <c r="B4767" i="6"/>
  <c r="B5093" i="6"/>
  <c r="B5157" i="6"/>
  <c r="B5221" i="6"/>
  <c r="B5285" i="6"/>
  <c r="B5349" i="6"/>
  <c r="B5413" i="6"/>
  <c r="B5461" i="6"/>
  <c r="B5493" i="6"/>
  <c r="B5525" i="6"/>
  <c r="B5557" i="6"/>
  <c r="B5589" i="6"/>
  <c r="B5621" i="6"/>
  <c r="B5653" i="6"/>
  <c r="B5685" i="6"/>
  <c r="B5717" i="6"/>
  <c r="B5749" i="6"/>
  <c r="B5781" i="6"/>
  <c r="B5813" i="6"/>
  <c r="B5845" i="6"/>
  <c r="B5877" i="6"/>
  <c r="B5896" i="6"/>
  <c r="B5918" i="6"/>
  <c r="B5941" i="6"/>
  <c r="B5958" i="6"/>
  <c r="B5973" i="6"/>
  <c r="B5982" i="6"/>
  <c r="B5990" i="6"/>
  <c r="B5998" i="6"/>
  <c r="B6006" i="6"/>
  <c r="B6014" i="6"/>
  <c r="B6022" i="6"/>
  <c r="B6030" i="6"/>
  <c r="B6038" i="6"/>
  <c r="B6046" i="6"/>
  <c r="B6054" i="6"/>
  <c r="B6062" i="6"/>
  <c r="B6070" i="6"/>
  <c r="B6078" i="6"/>
  <c r="B6086" i="6"/>
  <c r="B6094" i="6"/>
  <c r="B6102" i="6"/>
  <c r="B6110" i="6"/>
  <c r="B6118" i="6"/>
  <c r="B6126" i="6"/>
  <c r="B6134" i="6"/>
  <c r="B6142" i="6"/>
  <c r="B6150" i="6"/>
  <c r="B6158" i="6"/>
  <c r="B6166" i="6"/>
  <c r="B6174" i="6"/>
  <c r="B6182" i="6"/>
  <c r="B6190" i="6"/>
  <c r="B6198" i="6"/>
  <c r="B6206" i="6"/>
  <c r="B6214" i="6"/>
  <c r="B6222" i="6"/>
  <c r="B6230" i="6"/>
  <c r="B6238" i="6"/>
  <c r="B6246" i="6"/>
  <c r="B6254" i="6"/>
  <c r="B6262" i="6"/>
  <c r="B6270" i="6"/>
  <c r="B6278" i="6"/>
  <c r="B6286" i="6"/>
  <c r="B6294" i="6"/>
  <c r="B6302" i="6"/>
  <c r="B6310" i="6"/>
  <c r="B6318" i="6"/>
  <c r="B6326" i="6"/>
  <c r="B6334" i="6"/>
  <c r="B6342" i="6"/>
  <c r="B6350" i="6"/>
  <c r="B6358" i="6"/>
  <c r="B6366" i="6"/>
  <c r="B6374" i="6"/>
  <c r="B6382" i="6"/>
  <c r="B6390" i="6"/>
  <c r="B6398" i="6"/>
  <c r="B6406" i="6"/>
  <c r="B6414" i="6"/>
  <c r="B6422" i="6"/>
  <c r="B6430" i="6"/>
  <c r="B6438" i="6"/>
  <c r="B6446" i="6"/>
  <c r="B6454" i="6"/>
  <c r="B6462" i="6"/>
  <c r="B6470" i="6"/>
  <c r="B6478" i="6"/>
  <c r="B6486" i="6"/>
  <c r="B6494" i="6"/>
  <c r="B6502" i="6"/>
  <c r="B6510" i="6"/>
  <c r="B6518" i="6"/>
  <c r="B6526" i="6"/>
  <c r="B6534" i="6"/>
  <c r="B6542" i="6"/>
  <c r="B6550" i="6"/>
  <c r="B6558" i="6"/>
  <c r="B6566" i="6"/>
  <c r="B6574" i="6"/>
  <c r="B6582" i="6"/>
  <c r="B6590" i="6"/>
  <c r="B6598" i="6"/>
  <c r="B6606" i="6"/>
  <c r="B6614" i="6"/>
  <c r="B6622" i="6"/>
  <c r="B6630" i="6"/>
  <c r="B6638" i="6"/>
  <c r="B6646" i="6"/>
  <c r="B6654" i="6"/>
  <c r="B6662" i="6"/>
  <c r="B6670" i="6"/>
  <c r="B6678" i="6"/>
  <c r="B6686" i="6"/>
  <c r="B6694" i="6"/>
  <c r="B6702" i="6"/>
  <c r="B6710" i="6"/>
  <c r="B6718" i="6"/>
  <c r="B6726" i="6"/>
  <c r="B6734" i="6"/>
  <c r="B6742" i="6"/>
  <c r="B6750" i="6"/>
  <c r="B6758" i="6"/>
  <c r="B6766" i="6"/>
  <c r="B6774" i="6"/>
  <c r="B6782" i="6"/>
  <c r="B6790" i="6"/>
  <c r="B6798" i="6"/>
  <c r="B6806" i="6"/>
  <c r="B6814" i="6"/>
  <c r="B6822" i="6"/>
  <c r="B6830" i="6"/>
  <c r="B6838" i="6"/>
  <c r="B6846" i="6"/>
  <c r="B6854" i="6"/>
  <c r="B6862" i="6"/>
  <c r="B6870" i="6"/>
  <c r="B6878" i="6"/>
  <c r="B6886" i="6"/>
  <c r="B6894" i="6"/>
  <c r="B6902" i="6"/>
  <c r="B6910" i="6"/>
  <c r="B6918" i="6"/>
  <c r="B6926" i="6"/>
  <c r="B6934" i="6"/>
  <c r="B6942" i="6"/>
  <c r="B6950" i="6"/>
  <c r="B6958" i="6"/>
  <c r="B6966" i="6"/>
  <c r="B6974" i="6"/>
  <c r="B6982" i="6"/>
  <c r="B6990" i="6"/>
  <c r="B6998" i="6"/>
  <c r="B7006" i="6"/>
  <c r="B7014" i="6"/>
  <c r="B7022" i="6"/>
  <c r="B7030" i="6"/>
  <c r="B7038" i="6"/>
  <c r="B7046" i="6"/>
  <c r="B7054" i="6"/>
  <c r="B7062" i="6"/>
  <c r="B7070" i="6"/>
  <c r="B7078" i="6"/>
  <c r="B7086" i="6"/>
  <c r="B3885" i="6"/>
  <c r="B4287" i="6"/>
  <c r="B4543" i="6"/>
  <c r="B4799" i="6"/>
  <c r="B5000" i="6"/>
  <c r="B5101" i="6"/>
  <c r="B5165" i="6"/>
  <c r="B5229" i="6"/>
  <c r="B5293" i="6"/>
  <c r="B5357" i="6"/>
  <c r="B5421" i="6"/>
  <c r="B5462" i="6"/>
  <c r="B5494" i="6"/>
  <c r="B5526" i="6"/>
  <c r="B5558" i="6"/>
  <c r="B5590" i="6"/>
  <c r="B5622" i="6"/>
  <c r="B5654" i="6"/>
  <c r="B5686" i="6"/>
  <c r="B5718" i="6"/>
  <c r="B5750" i="6"/>
  <c r="B5782" i="6"/>
  <c r="B5814" i="6"/>
  <c r="B5846" i="6"/>
  <c r="B5878" i="6"/>
  <c r="B5901" i="6"/>
  <c r="B5920" i="6"/>
  <c r="B5942" i="6"/>
  <c r="B5960" i="6"/>
  <c r="B5974" i="6"/>
  <c r="B5983" i="6"/>
  <c r="B5991" i="6"/>
  <c r="B5999" i="6"/>
  <c r="B6007" i="6"/>
  <c r="B6015" i="6"/>
  <c r="B6023" i="6"/>
  <c r="B6031" i="6"/>
  <c r="B6039" i="6"/>
  <c r="B6047" i="6"/>
  <c r="B6055" i="6"/>
  <c r="B6063" i="6"/>
  <c r="B6071" i="6"/>
  <c r="B6079" i="6"/>
  <c r="B6087" i="6"/>
  <c r="B6095" i="6"/>
  <c r="B6103" i="6"/>
  <c r="B6111" i="6"/>
  <c r="B6119" i="6"/>
  <c r="B6127" i="6"/>
  <c r="B6135" i="6"/>
  <c r="B6143" i="6"/>
  <c r="B6151" i="6"/>
  <c r="B6159" i="6"/>
  <c r="B6167" i="6"/>
  <c r="B6175" i="6"/>
  <c r="B6183" i="6"/>
  <c r="B6191" i="6"/>
  <c r="B6199" i="6"/>
  <c r="B6207" i="6"/>
  <c r="B6215" i="6"/>
  <c r="B6223" i="6"/>
  <c r="B6231" i="6"/>
  <c r="B6239" i="6"/>
  <c r="B6247" i="6"/>
  <c r="B6255" i="6"/>
  <c r="B6263" i="6"/>
  <c r="B6271" i="6"/>
  <c r="B6279" i="6"/>
  <c r="B6287" i="6"/>
  <c r="B6295" i="6"/>
  <c r="B6303" i="6"/>
  <c r="B6311" i="6"/>
  <c r="B6319" i="6"/>
  <c r="B6327" i="6"/>
  <c r="B6335" i="6"/>
  <c r="B6343" i="6"/>
  <c r="B6351" i="6"/>
  <c r="B6359" i="6"/>
  <c r="B6367" i="6"/>
  <c r="B6375" i="6"/>
  <c r="B6383" i="6"/>
  <c r="B6391" i="6"/>
  <c r="B6399" i="6"/>
  <c r="B6407" i="6"/>
  <c r="B6415" i="6"/>
  <c r="B6423" i="6"/>
  <c r="B6431" i="6"/>
  <c r="B6439" i="6"/>
  <c r="B6447" i="6"/>
  <c r="B6455" i="6"/>
  <c r="B6463" i="6"/>
  <c r="B6471" i="6"/>
  <c r="B6479" i="6"/>
  <c r="B6487" i="6"/>
  <c r="B6495" i="6"/>
  <c r="B6503" i="6"/>
  <c r="B6511" i="6"/>
  <c r="B6519" i="6"/>
  <c r="B6527" i="6"/>
  <c r="B6535" i="6"/>
  <c r="B6543" i="6"/>
  <c r="B6551" i="6"/>
  <c r="B6559" i="6"/>
  <c r="B6567" i="6"/>
  <c r="B6575" i="6"/>
  <c r="B6583" i="6"/>
  <c r="B6591" i="6"/>
  <c r="B6599" i="6"/>
  <c r="B6607" i="6"/>
  <c r="B6615" i="6"/>
  <c r="B6623" i="6"/>
  <c r="B6631" i="6"/>
  <c r="B6639" i="6"/>
  <c r="B6647" i="6"/>
  <c r="B6655" i="6"/>
  <c r="B6663" i="6"/>
  <c r="B6671" i="6"/>
  <c r="B6679" i="6"/>
  <c r="B6687" i="6"/>
  <c r="B6695" i="6"/>
  <c r="B6703" i="6"/>
  <c r="B6711" i="6"/>
  <c r="B6719" i="6"/>
  <c r="B6727" i="6"/>
  <c r="B6735" i="6"/>
  <c r="B6743" i="6"/>
  <c r="B6751" i="6"/>
  <c r="B6759" i="6"/>
  <c r="B6767" i="6"/>
  <c r="B6775" i="6"/>
  <c r="B6783" i="6"/>
  <c r="B6791" i="6"/>
  <c r="B6799" i="6"/>
  <c r="B6807" i="6"/>
  <c r="B6815" i="6"/>
  <c r="B6823" i="6"/>
  <c r="B6831" i="6"/>
  <c r="B6839" i="6"/>
  <c r="B6847" i="6"/>
  <c r="B6855" i="6"/>
  <c r="B6863" i="6"/>
  <c r="B6871" i="6"/>
  <c r="B6879" i="6"/>
  <c r="B6887" i="6"/>
  <c r="B6895" i="6"/>
  <c r="B6903" i="6"/>
  <c r="B6911" i="6"/>
  <c r="B6919" i="6"/>
  <c r="B6927" i="6"/>
  <c r="B6935" i="6"/>
  <c r="B6943" i="6"/>
  <c r="B6951" i="6"/>
  <c r="B6959" i="6"/>
  <c r="B6967" i="6"/>
  <c r="B6975" i="6"/>
  <c r="B6983" i="6"/>
  <c r="B6991" i="6"/>
  <c r="B6999" i="6"/>
  <c r="B7007" i="6"/>
  <c r="B7015" i="6"/>
  <c r="B7023" i="6"/>
  <c r="B7031" i="6"/>
  <c r="B7039" i="6"/>
  <c r="B7047" i="6"/>
  <c r="B7055" i="6"/>
  <c r="B3951" i="6"/>
  <c r="B4319" i="6"/>
  <c r="B4575" i="6"/>
  <c r="B4831" i="6"/>
  <c r="E29" i="2" s="1"/>
  <c r="B5023" i="6"/>
  <c r="B5109" i="6"/>
  <c r="B5173" i="6"/>
  <c r="B5237" i="6"/>
  <c r="B5301" i="6"/>
  <c r="B5365" i="6"/>
  <c r="B5429" i="6"/>
  <c r="B5469" i="6"/>
  <c r="B5501" i="6"/>
  <c r="B5533" i="6"/>
  <c r="B5565" i="6"/>
  <c r="B5597" i="6"/>
  <c r="B5629" i="6"/>
  <c r="B5661" i="6"/>
  <c r="B5693" i="6"/>
  <c r="B5725" i="6"/>
  <c r="B5757" i="6"/>
  <c r="B5789" i="6"/>
  <c r="B5821" i="6"/>
  <c r="B5853" i="6"/>
  <c r="B5880" i="6"/>
  <c r="B5902" i="6"/>
  <c r="B5925" i="6"/>
  <c r="B5944" i="6"/>
  <c r="B5963" i="6"/>
  <c r="B5976" i="6"/>
  <c r="B5984" i="6"/>
  <c r="B5992" i="6"/>
  <c r="B6000" i="6"/>
  <c r="B6008" i="6"/>
  <c r="B6016" i="6"/>
  <c r="B6024" i="6"/>
  <c r="B6032" i="6"/>
  <c r="B6040" i="6"/>
  <c r="B6048" i="6"/>
  <c r="B6056" i="6"/>
  <c r="B6064" i="6"/>
  <c r="B6072" i="6"/>
  <c r="B6080" i="6"/>
  <c r="B6088" i="6"/>
  <c r="B6096" i="6"/>
  <c r="B6104" i="6"/>
  <c r="B6112" i="6"/>
  <c r="B6120" i="6"/>
  <c r="B6128" i="6"/>
  <c r="B6136" i="6"/>
  <c r="B6144" i="6"/>
  <c r="B6152" i="6"/>
  <c r="B6160" i="6"/>
  <c r="B6168" i="6"/>
  <c r="B6176" i="6"/>
  <c r="B6184" i="6"/>
  <c r="B6192" i="6"/>
  <c r="B6200" i="6"/>
  <c r="B6208" i="6"/>
  <c r="B6216" i="6"/>
  <c r="B6224" i="6"/>
  <c r="B6232" i="6"/>
  <c r="B6240" i="6"/>
  <c r="B6248" i="6"/>
  <c r="B6256" i="6"/>
  <c r="B6264" i="6"/>
  <c r="B6272" i="6"/>
  <c r="B6280" i="6"/>
  <c r="B6288" i="6"/>
  <c r="B6296" i="6"/>
  <c r="B6304" i="6"/>
  <c r="B6312" i="6"/>
  <c r="B6320" i="6"/>
  <c r="B6328" i="6"/>
  <c r="B6336" i="6"/>
  <c r="B6344" i="6"/>
  <c r="B6352" i="6"/>
  <c r="B6360" i="6"/>
  <c r="B6368" i="6"/>
  <c r="B6376" i="6"/>
  <c r="B6384" i="6"/>
  <c r="B6392" i="6"/>
  <c r="B6400" i="6"/>
  <c r="B6408" i="6"/>
  <c r="B6416" i="6"/>
  <c r="B6424" i="6"/>
  <c r="B6432" i="6"/>
  <c r="B6440" i="6"/>
  <c r="B6448" i="6"/>
  <c r="B6456" i="6"/>
  <c r="B6464" i="6"/>
  <c r="B6472" i="6"/>
  <c r="B6480" i="6"/>
  <c r="B6488" i="6"/>
  <c r="B6496" i="6"/>
  <c r="B6504" i="6"/>
  <c r="B6512" i="6"/>
  <c r="B6520" i="6"/>
  <c r="B6528" i="6"/>
  <c r="B6536" i="6"/>
  <c r="B6544" i="6"/>
  <c r="B6552" i="6"/>
  <c r="B6560" i="6"/>
  <c r="B6568" i="6"/>
  <c r="B6576" i="6"/>
  <c r="B6584" i="6"/>
  <c r="B6592" i="6"/>
  <c r="B6600" i="6"/>
  <c r="B6608" i="6"/>
  <c r="B6616" i="6"/>
  <c r="B6624" i="6"/>
  <c r="B6632" i="6"/>
  <c r="B6640" i="6"/>
  <c r="B6648" i="6"/>
  <c r="B6656" i="6"/>
  <c r="B6664" i="6"/>
  <c r="B6672" i="6"/>
  <c r="B6680" i="6"/>
  <c r="B6688" i="6"/>
  <c r="B6696" i="6"/>
  <c r="B6704" i="6"/>
  <c r="B6712" i="6"/>
  <c r="B6720" i="6"/>
  <c r="B6728" i="6"/>
  <c r="B6736" i="6"/>
  <c r="B6744" i="6"/>
  <c r="B6752" i="6"/>
  <c r="B6760" i="6"/>
  <c r="B6768" i="6"/>
  <c r="B6776" i="6"/>
  <c r="B6784" i="6"/>
  <c r="B6792" i="6"/>
  <c r="B6800" i="6"/>
  <c r="B6808" i="6"/>
  <c r="B6816" i="6"/>
  <c r="B6824" i="6"/>
  <c r="B6832" i="6"/>
  <c r="B6840" i="6"/>
  <c r="B6848" i="6"/>
  <c r="B6856" i="6"/>
  <c r="B6864" i="6"/>
  <c r="B6872" i="6"/>
  <c r="B6880" i="6"/>
  <c r="B6888" i="6"/>
  <c r="B6896" i="6"/>
  <c r="B6904" i="6"/>
  <c r="B6912" i="6"/>
  <c r="B6920" i="6"/>
  <c r="B6928" i="6"/>
  <c r="B6936" i="6"/>
  <c r="B6944" i="6"/>
  <c r="B6952" i="6"/>
  <c r="B6960" i="6"/>
  <c r="B6968" i="6"/>
  <c r="B6976" i="6"/>
  <c r="B6984" i="6"/>
  <c r="B6992" i="6"/>
  <c r="B7000" i="6"/>
  <c r="B7008" i="6"/>
  <c r="B7016" i="6"/>
  <c r="B7024" i="6"/>
  <c r="B7032" i="6"/>
  <c r="B7040" i="6"/>
  <c r="B7048" i="6"/>
  <c r="B7056" i="6"/>
  <c r="B7064" i="6"/>
  <c r="B7072" i="6"/>
  <c r="B7080" i="6"/>
  <c r="B7088" i="6"/>
  <c r="B7096" i="6"/>
  <c r="B4015" i="6"/>
  <c r="B4351" i="6"/>
  <c r="B4607" i="6"/>
  <c r="B4863" i="6"/>
  <c r="B5044" i="6"/>
  <c r="B5117" i="6"/>
  <c r="B5181" i="6"/>
  <c r="B5245" i="6"/>
  <c r="B5309" i="6"/>
  <c r="B5373" i="6"/>
  <c r="B5437" i="6"/>
  <c r="B5470" i="6"/>
  <c r="B5502" i="6"/>
  <c r="B5534" i="6"/>
  <c r="B5566" i="6"/>
  <c r="B5598" i="6"/>
  <c r="B5630" i="6"/>
  <c r="B5662" i="6"/>
  <c r="B5694" i="6"/>
  <c r="B5726" i="6"/>
  <c r="B5758" i="6"/>
  <c r="B5790" i="6"/>
  <c r="B5822" i="6"/>
  <c r="B5854" i="6"/>
  <c r="B5885" i="6"/>
  <c r="B5904" i="6"/>
  <c r="B5926" i="6"/>
  <c r="B5949" i="6"/>
  <c r="B5965" i="6"/>
  <c r="B5977" i="6"/>
  <c r="B5985" i="6"/>
  <c r="B5993" i="6"/>
  <c r="B6001" i="6"/>
  <c r="B6009" i="6"/>
  <c r="B6017" i="6"/>
  <c r="B6025" i="6"/>
  <c r="B6033" i="6"/>
  <c r="B6041" i="6"/>
  <c r="B6049" i="6"/>
  <c r="B6057" i="6"/>
  <c r="B6065" i="6"/>
  <c r="B6073" i="6"/>
  <c r="B6081" i="6"/>
  <c r="B6089" i="6"/>
  <c r="B6097" i="6"/>
  <c r="B6105" i="6"/>
  <c r="B6113" i="6"/>
  <c r="B6121" i="6"/>
  <c r="B6129" i="6"/>
  <c r="B6137" i="6"/>
  <c r="B6145" i="6"/>
  <c r="B6153" i="6"/>
  <c r="B6161" i="6"/>
  <c r="B6169" i="6"/>
  <c r="B6177" i="6"/>
  <c r="B6185" i="6"/>
  <c r="B6193" i="6"/>
  <c r="B6201" i="6"/>
  <c r="B6209" i="6"/>
  <c r="B6217" i="6"/>
  <c r="B6225" i="6"/>
  <c r="B6233" i="6"/>
  <c r="B6241" i="6"/>
  <c r="B6249" i="6"/>
  <c r="B6257" i="6"/>
  <c r="B6265" i="6"/>
  <c r="B6273" i="6"/>
  <c r="B6281" i="6"/>
  <c r="B6289" i="6"/>
  <c r="B6297" i="6"/>
  <c r="B6305" i="6"/>
  <c r="B6313" i="6"/>
  <c r="B6321" i="6"/>
  <c r="B6329" i="6"/>
  <c r="B6337" i="6"/>
  <c r="B6345" i="6"/>
  <c r="B6353" i="6"/>
  <c r="B6361" i="6"/>
  <c r="B6369" i="6"/>
  <c r="B6377" i="6"/>
  <c r="B6385" i="6"/>
  <c r="B6393" i="6"/>
  <c r="B6401" i="6"/>
  <c r="B6409" i="6"/>
  <c r="B6417" i="6"/>
  <c r="B6425" i="6"/>
  <c r="B6433" i="6"/>
  <c r="B6441" i="6"/>
  <c r="B6449" i="6"/>
  <c r="B6457" i="6"/>
  <c r="B6465" i="6"/>
  <c r="B6473" i="6"/>
  <c r="B6481" i="6"/>
  <c r="B6489" i="6"/>
  <c r="B6497" i="6"/>
  <c r="B6505" i="6"/>
  <c r="B6513" i="6"/>
  <c r="B6521" i="6"/>
  <c r="B6529" i="6"/>
  <c r="B6537" i="6"/>
  <c r="B6545" i="6"/>
  <c r="B6553" i="6"/>
  <c r="B6561" i="6"/>
  <c r="B6569" i="6"/>
  <c r="B6577" i="6"/>
  <c r="B6585" i="6"/>
  <c r="B6593" i="6"/>
  <c r="B6601" i="6"/>
  <c r="B6609" i="6"/>
  <c r="B6617" i="6"/>
  <c r="B6625" i="6"/>
  <c r="B6633" i="6"/>
  <c r="B6641" i="6"/>
  <c r="B6649" i="6"/>
  <c r="B6657" i="6"/>
  <c r="B6665" i="6"/>
  <c r="B6673" i="6"/>
  <c r="B6681" i="6"/>
  <c r="B6689" i="6"/>
  <c r="B6697" i="6"/>
  <c r="B6705" i="6"/>
  <c r="B6713" i="6"/>
  <c r="B6721" i="6"/>
  <c r="B6729" i="6"/>
  <c r="B6737" i="6"/>
  <c r="B6745" i="6"/>
  <c r="B6753" i="6"/>
  <c r="B6761" i="6"/>
  <c r="B6769" i="6"/>
  <c r="B6777" i="6"/>
  <c r="B6785" i="6"/>
  <c r="B6793" i="6"/>
  <c r="B6801" i="6"/>
  <c r="B6809" i="6"/>
  <c r="B6817" i="6"/>
  <c r="B6825" i="6"/>
  <c r="B6833" i="6"/>
  <c r="B6841" i="6"/>
  <c r="B6849" i="6"/>
  <c r="B6857" i="6"/>
  <c r="B6865" i="6"/>
  <c r="B6873" i="6"/>
  <c r="B6881" i="6"/>
  <c r="B6889" i="6"/>
  <c r="B6897" i="6"/>
  <c r="B6905" i="6"/>
  <c r="B6913" i="6"/>
  <c r="B6921" i="6"/>
  <c r="B6929" i="6"/>
  <c r="B6937" i="6"/>
  <c r="B6945" i="6"/>
  <c r="B6953" i="6"/>
  <c r="B6961" i="6"/>
  <c r="B6969" i="6"/>
  <c r="B6977" i="6"/>
  <c r="B6985" i="6"/>
  <c r="B6993" i="6"/>
  <c r="B7001" i="6"/>
  <c r="B7009" i="6"/>
  <c r="B7017" i="6"/>
  <c r="B7025" i="6"/>
  <c r="B7033" i="6"/>
  <c r="B7041" i="6"/>
  <c r="B7049" i="6"/>
  <c r="B7057" i="6"/>
  <c r="B7065" i="6"/>
  <c r="B7073" i="6"/>
  <c r="B7081" i="6"/>
  <c r="B7089" i="6"/>
  <c r="B4079" i="6"/>
  <c r="B4383" i="6"/>
  <c r="B4639" i="6"/>
  <c r="B4895" i="6"/>
  <c r="B5061" i="6"/>
  <c r="B5125" i="6"/>
  <c r="B5189" i="6"/>
  <c r="B5253" i="6"/>
  <c r="B5317" i="6"/>
  <c r="B5381" i="6"/>
  <c r="B5445" i="6"/>
  <c r="B5477" i="6"/>
  <c r="B5509" i="6"/>
  <c r="B5541" i="6"/>
  <c r="B5573" i="6"/>
  <c r="B5605" i="6"/>
  <c r="B5637" i="6"/>
  <c r="B5669" i="6"/>
  <c r="B5701" i="6"/>
  <c r="B5733" i="6"/>
  <c r="B5765" i="6"/>
  <c r="B5797" i="6"/>
  <c r="B5829" i="6"/>
  <c r="B5861" i="6"/>
  <c r="B5886" i="6"/>
  <c r="B5909" i="6"/>
  <c r="B5928" i="6"/>
  <c r="B5950" i="6"/>
  <c r="B5966" i="6"/>
  <c r="B5978" i="6"/>
  <c r="B5986" i="6"/>
  <c r="B5994" i="6"/>
  <c r="B6002" i="6"/>
  <c r="B6010" i="6"/>
  <c r="B6018" i="6"/>
  <c r="B6026" i="6"/>
  <c r="B6034" i="6"/>
  <c r="B6042" i="6"/>
  <c r="B6050" i="6"/>
  <c r="B6058" i="6"/>
  <c r="B6066" i="6"/>
  <c r="B6074" i="6"/>
  <c r="B6082" i="6"/>
  <c r="B6090" i="6"/>
  <c r="B6098" i="6"/>
  <c r="B6106" i="6"/>
  <c r="B6114" i="6"/>
  <c r="B6122" i="6"/>
  <c r="B6130" i="6"/>
  <c r="B6138" i="6"/>
  <c r="B6146" i="6"/>
  <c r="B6154" i="6"/>
  <c r="B6162" i="6"/>
  <c r="B6170" i="6"/>
  <c r="B6178" i="6"/>
  <c r="B6186" i="6"/>
  <c r="B6194" i="6"/>
  <c r="B6202" i="6"/>
  <c r="B6210" i="6"/>
  <c r="B6218" i="6"/>
  <c r="B6226" i="6"/>
  <c r="B6234" i="6"/>
  <c r="B6242" i="6"/>
  <c r="B6250" i="6"/>
  <c r="B6258" i="6"/>
  <c r="B6266" i="6"/>
  <c r="B6274" i="6"/>
  <c r="B6282" i="6"/>
  <c r="B6290" i="6"/>
  <c r="B6298" i="6"/>
  <c r="B6306" i="6"/>
  <c r="B6314" i="6"/>
  <c r="B6322" i="6"/>
  <c r="B6330" i="6"/>
  <c r="B6338" i="6"/>
  <c r="B6346" i="6"/>
  <c r="B6354" i="6"/>
  <c r="B6362" i="6"/>
  <c r="B6370" i="6"/>
  <c r="B6378" i="6"/>
  <c r="B6386" i="6"/>
  <c r="B6394" i="6"/>
  <c r="B6402" i="6"/>
  <c r="B6410" i="6"/>
  <c r="B6418" i="6"/>
  <c r="B6426" i="6"/>
  <c r="B6434" i="6"/>
  <c r="B6442" i="6"/>
  <c r="B6450" i="6"/>
  <c r="B6458" i="6"/>
  <c r="B6466" i="6"/>
  <c r="B6474" i="6"/>
  <c r="B6482" i="6"/>
  <c r="B6490" i="6"/>
  <c r="B6498" i="6"/>
  <c r="B6506" i="6"/>
  <c r="B6514" i="6"/>
  <c r="B6522" i="6"/>
  <c r="B6530" i="6"/>
  <c r="B6538" i="6"/>
  <c r="B6546" i="6"/>
  <c r="B6554" i="6"/>
  <c r="B6562" i="6"/>
  <c r="B6570" i="6"/>
  <c r="B6578" i="6"/>
  <c r="B6586" i="6"/>
  <c r="B6594" i="6"/>
  <c r="B6602" i="6"/>
  <c r="B6610" i="6"/>
  <c r="B6618" i="6"/>
  <c r="B6626" i="6"/>
  <c r="B6634" i="6"/>
  <c r="B6642" i="6"/>
  <c r="B6650" i="6"/>
  <c r="B6658" i="6"/>
  <c r="B6666" i="6"/>
  <c r="B6674" i="6"/>
  <c r="B6682" i="6"/>
  <c r="B6690" i="6"/>
  <c r="B6698" i="6"/>
  <c r="B6706" i="6"/>
  <c r="B6714" i="6"/>
  <c r="B6722" i="6"/>
  <c r="B6730" i="6"/>
  <c r="B6738" i="6"/>
  <c r="B6746" i="6"/>
  <c r="B6754" i="6"/>
  <c r="B6762" i="6"/>
  <c r="B6770" i="6"/>
  <c r="B6778" i="6"/>
  <c r="B6786" i="6"/>
  <c r="B6794" i="6"/>
  <c r="B6802" i="6"/>
  <c r="B6810" i="6"/>
  <c r="B6818" i="6"/>
  <c r="B6826" i="6"/>
  <c r="B6834" i="6"/>
  <c r="B6842" i="6"/>
  <c r="B6850" i="6"/>
  <c r="B6858" i="6"/>
  <c r="B6866" i="6"/>
  <c r="B6874" i="6"/>
  <c r="B6882" i="6"/>
  <c r="B6890" i="6"/>
  <c r="B6898" i="6"/>
  <c r="B6906" i="6"/>
  <c r="B6914" i="6"/>
  <c r="B6922" i="6"/>
  <c r="B6930" i="6"/>
  <c r="B6938" i="6"/>
  <c r="B6946" i="6"/>
  <c r="B6954" i="6"/>
  <c r="B6962" i="6"/>
  <c r="B6970" i="6"/>
  <c r="B6978" i="6"/>
  <c r="B6986" i="6"/>
  <c r="B6994" i="6"/>
  <c r="B7002" i="6"/>
  <c r="B7010" i="6"/>
  <c r="B7018" i="6"/>
  <c r="B7026" i="6"/>
  <c r="B7034" i="6"/>
  <c r="B7042" i="6"/>
  <c r="B7050" i="6"/>
  <c r="B7058" i="6"/>
  <c r="B7066" i="6"/>
  <c r="B7074" i="6"/>
  <c r="B7082" i="6"/>
  <c r="B7090" i="6"/>
  <c r="B7098" i="6"/>
  <c r="B4143" i="6"/>
  <c r="B4415" i="6"/>
  <c r="B4671" i="6"/>
  <c r="B4916" i="6"/>
  <c r="B5069" i="6"/>
  <c r="B5133" i="6"/>
  <c r="B5197" i="6"/>
  <c r="B5261" i="6"/>
  <c r="B5325" i="6"/>
  <c r="B5389" i="6"/>
  <c r="B5446" i="6"/>
  <c r="B5478" i="6"/>
  <c r="B5510" i="6"/>
  <c r="B5542" i="6"/>
  <c r="B5574" i="6"/>
  <c r="B5606" i="6"/>
  <c r="B5638" i="6"/>
  <c r="B5670" i="6"/>
  <c r="B5702" i="6"/>
  <c r="B5734" i="6"/>
  <c r="B5766" i="6"/>
  <c r="B5798" i="6"/>
  <c r="B5830" i="6"/>
  <c r="B5862" i="6"/>
  <c r="B5888" i="6"/>
  <c r="B5910" i="6"/>
  <c r="B5933" i="6"/>
  <c r="B5952" i="6"/>
  <c r="B5968" i="6"/>
  <c r="B5979" i="6"/>
  <c r="B5987" i="6"/>
  <c r="B5995" i="6"/>
  <c r="B6003" i="6"/>
  <c r="B6011" i="6"/>
  <c r="B6019" i="6"/>
  <c r="B6027" i="6"/>
  <c r="B6035" i="6"/>
  <c r="B6043" i="6"/>
  <c r="B6051" i="6"/>
  <c r="B6059" i="6"/>
  <c r="B6067" i="6"/>
  <c r="B6075" i="6"/>
  <c r="B6083" i="6"/>
  <c r="B6091" i="6"/>
  <c r="B6099" i="6"/>
  <c r="B6107" i="6"/>
  <c r="B6115" i="6"/>
  <c r="B6123" i="6"/>
  <c r="B6131" i="6"/>
  <c r="B6139" i="6"/>
  <c r="B6147" i="6"/>
  <c r="B6155" i="6"/>
  <c r="B6163" i="6"/>
  <c r="B6171" i="6"/>
  <c r="B6179" i="6"/>
  <c r="B6187" i="6"/>
  <c r="B6195" i="6"/>
  <c r="B6203" i="6"/>
  <c r="B6211" i="6"/>
  <c r="B6219" i="6"/>
  <c r="B6227" i="6"/>
  <c r="B6235" i="6"/>
  <c r="B6243" i="6"/>
  <c r="B6251" i="6"/>
  <c r="B6259" i="6"/>
  <c r="B6267" i="6"/>
  <c r="B6275" i="6"/>
  <c r="B6283" i="6"/>
  <c r="B6291" i="6"/>
  <c r="B6299" i="6"/>
  <c r="B6307" i="6"/>
  <c r="B6315" i="6"/>
  <c r="B6323" i="6"/>
  <c r="B6331" i="6"/>
  <c r="B6339" i="6"/>
  <c r="B6347" i="6"/>
  <c r="B6355" i="6"/>
  <c r="B6363" i="6"/>
  <c r="B6371" i="6"/>
  <c r="B6379" i="6"/>
  <c r="B6387" i="6"/>
  <c r="B6395" i="6"/>
  <c r="B6403" i="6"/>
  <c r="B6411" i="6"/>
  <c r="B6419" i="6"/>
  <c r="B6427" i="6"/>
  <c r="B6435" i="6"/>
  <c r="B6443" i="6"/>
  <c r="B6451" i="6"/>
  <c r="B6459" i="6"/>
  <c r="B6467" i="6"/>
  <c r="B6475" i="6"/>
  <c r="B6483" i="6"/>
  <c r="B6491" i="6"/>
  <c r="B6499" i="6"/>
  <c r="B6507" i="6"/>
  <c r="B6515" i="6"/>
  <c r="B6523" i="6"/>
  <c r="B6531" i="6"/>
  <c r="B6539" i="6"/>
  <c r="B6547" i="6"/>
  <c r="B6555" i="6"/>
  <c r="B6563" i="6"/>
  <c r="B6571" i="6"/>
  <c r="B6579" i="6"/>
  <c r="B6587" i="6"/>
  <c r="B6595" i="6"/>
  <c r="B6603" i="6"/>
  <c r="B6611" i="6"/>
  <c r="B6619" i="6"/>
  <c r="B6627" i="6"/>
  <c r="B6635" i="6"/>
  <c r="B6643" i="6"/>
  <c r="B6651" i="6"/>
  <c r="B6659" i="6"/>
  <c r="B6667" i="6"/>
  <c r="B6675" i="6"/>
  <c r="B6683" i="6"/>
  <c r="B6691" i="6"/>
  <c r="B6699" i="6"/>
  <c r="B6707" i="6"/>
  <c r="B6715" i="6"/>
  <c r="B6723" i="6"/>
  <c r="B6731" i="6"/>
  <c r="B6739" i="6"/>
  <c r="B6747" i="6"/>
  <c r="B6755" i="6"/>
  <c r="B6763" i="6"/>
  <c r="B6771" i="6"/>
  <c r="B6779" i="6"/>
  <c r="B6787" i="6"/>
  <c r="B4191" i="6"/>
  <c r="B4447" i="6"/>
  <c r="B4703" i="6"/>
  <c r="B4936" i="6"/>
  <c r="B5077" i="6"/>
  <c r="B5141" i="6"/>
  <c r="B5205" i="6"/>
  <c r="B5269" i="6"/>
  <c r="B5333" i="6"/>
  <c r="B5397" i="6"/>
  <c r="B5453" i="6"/>
  <c r="B5485" i="6"/>
  <c r="B5517" i="6"/>
  <c r="B5549" i="6"/>
  <c r="B5581" i="6"/>
  <c r="B5613" i="6"/>
  <c r="B5645" i="6"/>
  <c r="B5677" i="6"/>
  <c r="B5709" i="6"/>
  <c r="B5741" i="6"/>
  <c r="B5773" i="6"/>
  <c r="B5805" i="6"/>
  <c r="B5837" i="6"/>
  <c r="B5869" i="6"/>
  <c r="B5893" i="6"/>
  <c r="B5912" i="6"/>
  <c r="B5934" i="6"/>
  <c r="B5955" i="6"/>
  <c r="B5970" i="6"/>
  <c r="B5980" i="6"/>
  <c r="B5988" i="6"/>
  <c r="B5996" i="6"/>
  <c r="B6004" i="6"/>
  <c r="B6012" i="6"/>
  <c r="B6020" i="6"/>
  <c r="B6028" i="6"/>
  <c r="B6036" i="6"/>
  <c r="B6044" i="6"/>
  <c r="B6052" i="6"/>
  <c r="B6060" i="6"/>
  <c r="B6068" i="6"/>
  <c r="B6076" i="6"/>
  <c r="B6084" i="6"/>
  <c r="B6092" i="6"/>
  <c r="B6100" i="6"/>
  <c r="B6108" i="6"/>
  <c r="B6116" i="6"/>
  <c r="B6124" i="6"/>
  <c r="B6132" i="6"/>
  <c r="B6140" i="6"/>
  <c r="B6148" i="6"/>
  <c r="B6156" i="6"/>
  <c r="B6164" i="6"/>
  <c r="B6172" i="6"/>
  <c r="B6180" i="6"/>
  <c r="B6188" i="6"/>
  <c r="B6196" i="6"/>
  <c r="B6204" i="6"/>
  <c r="B6212" i="6"/>
  <c r="B6220" i="6"/>
  <c r="B6228" i="6"/>
  <c r="B6236" i="6"/>
  <c r="B6244" i="6"/>
  <c r="B6252" i="6"/>
  <c r="B6260" i="6"/>
  <c r="B6268" i="6"/>
  <c r="B6276" i="6"/>
  <c r="B6284" i="6"/>
  <c r="B6292" i="6"/>
  <c r="B6300" i="6"/>
  <c r="B6308" i="6"/>
  <c r="B6316" i="6"/>
  <c r="B6324" i="6"/>
  <c r="B6332" i="6"/>
  <c r="B6340" i="6"/>
  <c r="B6348" i="6"/>
  <c r="B6356" i="6"/>
  <c r="B6364" i="6"/>
  <c r="B6372" i="6"/>
  <c r="B6380" i="6"/>
  <c r="B6388" i="6"/>
  <c r="B6396" i="6"/>
  <c r="B6404" i="6"/>
  <c r="B6412" i="6"/>
  <c r="B6420" i="6"/>
  <c r="B6428" i="6"/>
  <c r="B6436" i="6"/>
  <c r="B6444" i="6"/>
  <c r="B6452" i="6"/>
  <c r="B6460" i="6"/>
  <c r="B6468" i="6"/>
  <c r="B6476" i="6"/>
  <c r="B6484" i="6"/>
  <c r="B6492" i="6"/>
  <c r="B6500" i="6"/>
  <c r="B6508" i="6"/>
  <c r="B6516" i="6"/>
  <c r="B6524" i="6"/>
  <c r="B6532" i="6"/>
  <c r="B6540" i="6"/>
  <c r="B6548" i="6"/>
  <c r="B6556" i="6"/>
  <c r="B6564" i="6"/>
  <c r="B6572" i="6"/>
  <c r="B6580" i="6"/>
  <c r="B6588" i="6"/>
  <c r="B6596" i="6"/>
  <c r="B6604" i="6"/>
  <c r="B6612" i="6"/>
  <c r="B6620" i="6"/>
  <c r="B6628" i="6"/>
  <c r="B6636" i="6"/>
  <c r="B6644" i="6"/>
  <c r="B6652" i="6"/>
  <c r="B6660" i="6"/>
  <c r="B6668" i="6"/>
  <c r="B6676" i="6"/>
  <c r="B6684" i="6"/>
  <c r="B6692" i="6"/>
  <c r="B6700" i="6"/>
  <c r="B6708" i="6"/>
  <c r="B6716" i="6"/>
  <c r="B6724" i="6"/>
  <c r="B6732" i="6"/>
  <c r="B6740" i="6"/>
  <c r="B6748" i="6"/>
  <c r="B6756" i="6"/>
  <c r="B6764" i="6"/>
  <c r="B6772" i="6"/>
  <c r="B6780" i="6"/>
  <c r="B6788" i="6"/>
  <c r="B6796" i="6"/>
  <c r="B6804" i="6"/>
  <c r="B6812" i="6"/>
  <c r="B6820" i="6"/>
  <c r="B6828" i="6"/>
  <c r="B6836" i="6"/>
  <c r="B6844" i="6"/>
  <c r="B6852" i="6"/>
  <c r="B6860" i="6"/>
  <c r="B6868" i="6"/>
  <c r="B6876" i="6"/>
  <c r="B6884" i="6"/>
  <c r="B6892" i="6"/>
  <c r="B6900" i="6"/>
  <c r="B6908" i="6"/>
  <c r="B6916" i="6"/>
  <c r="B6924" i="6"/>
  <c r="B6932" i="6"/>
  <c r="B6940" i="6"/>
  <c r="B6948" i="6"/>
  <c r="B6956" i="6"/>
  <c r="B6964" i="6"/>
  <c r="B6972" i="6"/>
  <c r="B6980" i="6"/>
  <c r="B6988" i="6"/>
  <c r="B6996" i="6"/>
  <c r="B7004" i="6"/>
  <c r="B7012" i="6"/>
  <c r="B7020" i="6"/>
  <c r="B7028" i="6"/>
  <c r="B7036" i="6"/>
  <c r="B7044" i="6"/>
  <c r="B7052" i="6"/>
  <c r="B7060" i="6"/>
  <c r="B7068" i="6"/>
  <c r="B7076" i="6"/>
  <c r="B7084" i="6"/>
  <c r="B7092" i="6"/>
  <c r="B6795" i="6"/>
  <c r="B6859" i="6"/>
  <c r="B6923" i="6"/>
  <c r="B6987" i="6"/>
  <c r="B7051" i="6"/>
  <c r="B7087" i="6"/>
  <c r="B7102" i="6"/>
  <c r="B7110" i="6"/>
  <c r="B7118" i="6"/>
  <c r="B7126" i="6"/>
  <c r="B7134" i="6"/>
  <c r="B7142" i="6"/>
  <c r="B7150" i="6"/>
  <c r="B7158" i="6"/>
  <c r="B7166" i="6"/>
  <c r="B7174" i="6"/>
  <c r="B7182" i="6"/>
  <c r="B7190" i="6"/>
  <c r="B7198" i="6"/>
  <c r="B7206" i="6"/>
  <c r="B7214" i="6"/>
  <c r="B7222" i="6"/>
  <c r="B7230" i="6"/>
  <c r="B7238" i="6"/>
  <c r="B7246" i="6"/>
  <c r="B7254" i="6"/>
  <c r="B7262" i="6"/>
  <c r="B7270" i="6"/>
  <c r="B7278" i="6"/>
  <c r="B7286" i="6"/>
  <c r="B7294" i="6"/>
  <c r="B7302" i="6"/>
  <c r="B7310" i="6"/>
  <c r="B7318" i="6"/>
  <c r="B7326" i="6"/>
  <c r="B7334" i="6"/>
  <c r="B7342" i="6"/>
  <c r="B7350" i="6"/>
  <c r="B7358" i="6"/>
  <c r="B7366" i="6"/>
  <c r="B7374" i="6"/>
  <c r="B7382" i="6"/>
  <c r="B7390" i="6"/>
  <c r="B7398" i="6"/>
  <c r="B7406" i="6"/>
  <c r="B7414" i="6"/>
  <c r="B7422" i="6"/>
  <c r="B7430" i="6"/>
  <c r="B7438" i="6"/>
  <c r="B7446" i="6"/>
  <c r="B7454" i="6"/>
  <c r="B7462" i="6"/>
  <c r="B7470" i="6"/>
  <c r="B7478" i="6"/>
  <c r="B7486" i="6"/>
  <c r="B7494" i="6"/>
  <c r="B7502" i="6"/>
  <c r="B7510" i="6"/>
  <c r="B7518" i="6"/>
  <c r="B7526" i="6"/>
  <c r="B7534" i="6"/>
  <c r="B7542" i="6"/>
  <c r="B7550" i="6"/>
  <c r="B7558" i="6"/>
  <c r="B7566" i="6"/>
  <c r="B7574" i="6"/>
  <c r="B7582" i="6"/>
  <c r="B7590" i="6"/>
  <c r="B7598" i="6"/>
  <c r="B7606" i="6"/>
  <c r="B7614" i="6"/>
  <c r="B7622" i="6"/>
  <c r="B7630" i="6"/>
  <c r="B7638" i="6"/>
  <c r="B7646" i="6"/>
  <c r="B7654" i="6"/>
  <c r="B7662" i="6"/>
  <c r="B7670" i="6"/>
  <c r="B7678" i="6"/>
  <c r="B7686" i="6"/>
  <c r="B7694" i="6"/>
  <c r="B7702" i="6"/>
  <c r="B7710" i="6"/>
  <c r="B7718" i="6"/>
  <c r="B7726" i="6"/>
  <c r="B7734" i="6"/>
  <c r="B7742" i="6"/>
  <c r="B7750" i="6"/>
  <c r="B7758" i="6"/>
  <c r="B7766" i="6"/>
  <c r="B7774" i="6"/>
  <c r="B7782" i="6"/>
  <c r="B7790" i="6"/>
  <c r="B7798" i="6"/>
  <c r="B7806" i="6"/>
  <c r="B7814" i="6"/>
  <c r="B7822" i="6"/>
  <c r="B7830" i="6"/>
  <c r="B7838" i="6"/>
  <c r="B7846" i="6"/>
  <c r="B7854" i="6"/>
  <c r="B7862" i="6"/>
  <c r="B7870" i="6"/>
  <c r="B7878" i="6"/>
  <c r="B7886" i="6"/>
  <c r="B7894" i="6"/>
  <c r="B7902" i="6"/>
  <c r="B7910" i="6"/>
  <c r="B7918" i="6"/>
  <c r="B7926" i="6"/>
  <c r="B7934" i="6"/>
  <c r="B7942" i="6"/>
  <c r="B7950" i="6"/>
  <c r="B7958" i="6"/>
  <c r="B7966" i="6"/>
  <c r="B7974" i="6"/>
  <c r="B7982" i="6"/>
  <c r="B7990" i="6"/>
  <c r="B7998" i="6"/>
  <c r="B8006" i="6"/>
  <c r="B8014" i="6"/>
  <c r="B8022" i="6"/>
  <c r="B8030" i="6"/>
  <c r="B8038" i="6"/>
  <c r="B8046" i="6"/>
  <c r="B8054" i="6"/>
  <c r="B8062" i="6"/>
  <c r="B8070" i="6"/>
  <c r="B8078" i="6"/>
  <c r="B8086" i="6"/>
  <c r="B8094" i="6"/>
  <c r="B8102" i="6"/>
  <c r="B8110" i="6"/>
  <c r="B8118" i="6"/>
  <c r="B8126" i="6"/>
  <c r="B8134" i="6"/>
  <c r="B8142" i="6"/>
  <c r="B8150" i="6"/>
  <c r="B8158" i="6"/>
  <c r="B8166" i="6"/>
  <c r="B8174" i="6"/>
  <c r="B8182" i="6"/>
  <c r="B8190" i="6"/>
  <c r="B8198" i="6"/>
  <c r="B8206" i="6"/>
  <c r="B8214" i="6"/>
  <c r="B8222" i="6"/>
  <c r="B8230" i="6"/>
  <c r="B8238" i="6"/>
  <c r="B8246" i="6"/>
  <c r="B8254" i="6"/>
  <c r="B8262" i="6"/>
  <c r="B8270" i="6"/>
  <c r="B8278" i="6"/>
  <c r="B8286" i="6"/>
  <c r="B8294" i="6"/>
  <c r="B8302" i="6"/>
  <c r="B8310" i="6"/>
  <c r="B8318" i="6"/>
  <c r="B8326" i="6"/>
  <c r="B8334" i="6"/>
  <c r="B8342" i="6"/>
  <c r="B8350" i="6"/>
  <c r="B8358" i="6"/>
  <c r="B8366" i="6"/>
  <c r="B8374" i="6"/>
  <c r="B8382" i="6"/>
  <c r="B8390" i="6"/>
  <c r="B8398" i="6"/>
  <c r="B8406" i="6"/>
  <c r="B8414" i="6"/>
  <c r="B6803" i="6"/>
  <c r="B6867" i="6"/>
  <c r="B6931" i="6"/>
  <c r="B6995" i="6"/>
  <c r="B7059" i="6"/>
  <c r="B7091" i="6"/>
  <c r="B7103" i="6"/>
  <c r="B7111" i="6"/>
  <c r="B7119" i="6"/>
  <c r="B7127" i="6"/>
  <c r="B7135" i="6"/>
  <c r="B7143" i="6"/>
  <c r="B7151" i="6"/>
  <c r="B7159" i="6"/>
  <c r="B7167" i="6"/>
  <c r="B7175" i="6"/>
  <c r="B7183" i="6"/>
  <c r="B7191" i="6"/>
  <c r="B7199" i="6"/>
  <c r="B7207" i="6"/>
  <c r="B7215" i="6"/>
  <c r="B7223" i="6"/>
  <c r="B7231" i="6"/>
  <c r="B7239" i="6"/>
  <c r="B7247" i="6"/>
  <c r="B7255" i="6"/>
  <c r="B7263" i="6"/>
  <c r="B7271" i="6"/>
  <c r="B7279" i="6"/>
  <c r="B7287" i="6"/>
  <c r="B7295" i="6"/>
  <c r="B7303" i="6"/>
  <c r="B7311" i="6"/>
  <c r="B7319" i="6"/>
  <c r="B7327" i="6"/>
  <c r="B7335" i="6"/>
  <c r="B7343" i="6"/>
  <c r="B7351" i="6"/>
  <c r="B7359" i="6"/>
  <c r="B7367" i="6"/>
  <c r="B7375" i="6"/>
  <c r="B7383" i="6"/>
  <c r="B7391" i="6"/>
  <c r="B7399" i="6"/>
  <c r="B7407" i="6"/>
  <c r="B7415" i="6"/>
  <c r="B7423" i="6"/>
  <c r="B7431" i="6"/>
  <c r="B7439" i="6"/>
  <c r="B7447" i="6"/>
  <c r="B7455" i="6"/>
  <c r="B7463" i="6"/>
  <c r="B7471" i="6"/>
  <c r="B7479" i="6"/>
  <c r="B7487" i="6"/>
  <c r="B7495" i="6"/>
  <c r="B7503" i="6"/>
  <c r="B7511" i="6"/>
  <c r="B7519" i="6"/>
  <c r="B7527" i="6"/>
  <c r="B7535" i="6"/>
  <c r="B7543" i="6"/>
  <c r="B7551" i="6"/>
  <c r="B7559" i="6"/>
  <c r="B7567" i="6"/>
  <c r="B7575" i="6"/>
  <c r="B7583" i="6"/>
  <c r="B7591" i="6"/>
  <c r="B7599" i="6"/>
  <c r="B7607" i="6"/>
  <c r="B7615" i="6"/>
  <c r="B7623" i="6"/>
  <c r="B7631" i="6"/>
  <c r="B7639" i="6"/>
  <c r="B7647" i="6"/>
  <c r="B7655" i="6"/>
  <c r="B7663" i="6"/>
  <c r="B7671" i="6"/>
  <c r="B7679" i="6"/>
  <c r="B7687" i="6"/>
  <c r="B7695" i="6"/>
  <c r="B7703" i="6"/>
  <c r="B7711" i="6"/>
  <c r="B7719" i="6"/>
  <c r="B7727" i="6"/>
  <c r="B7735" i="6"/>
  <c r="B7743" i="6"/>
  <c r="B7751" i="6"/>
  <c r="B7759" i="6"/>
  <c r="B7767" i="6"/>
  <c r="B7775" i="6"/>
  <c r="B7783" i="6"/>
  <c r="B7791" i="6"/>
  <c r="B7799" i="6"/>
  <c r="B7807" i="6"/>
  <c r="B7815" i="6"/>
  <c r="B7823" i="6"/>
  <c r="B7831" i="6"/>
  <c r="B7839" i="6"/>
  <c r="B7847" i="6"/>
  <c r="B7855" i="6"/>
  <c r="B7863" i="6"/>
  <c r="B7871" i="6"/>
  <c r="B7879" i="6"/>
  <c r="B7887" i="6"/>
  <c r="B7895" i="6"/>
  <c r="B7903" i="6"/>
  <c r="B7911" i="6"/>
  <c r="B7919" i="6"/>
  <c r="B7927" i="6"/>
  <c r="B7935" i="6"/>
  <c r="B7943" i="6"/>
  <c r="B7951" i="6"/>
  <c r="B7959" i="6"/>
  <c r="B7967" i="6"/>
  <c r="B7975" i="6"/>
  <c r="B7983" i="6"/>
  <c r="B7991" i="6"/>
  <c r="B7999" i="6"/>
  <c r="B8007" i="6"/>
  <c r="B8015" i="6"/>
  <c r="B8023" i="6"/>
  <c r="B8031" i="6"/>
  <c r="B8039" i="6"/>
  <c r="B8047" i="6"/>
  <c r="B8055" i="6"/>
  <c r="B8063" i="6"/>
  <c r="B8071" i="6"/>
  <c r="B8079" i="6"/>
  <c r="B8087" i="6"/>
  <c r="B8095" i="6"/>
  <c r="B8103" i="6"/>
  <c r="B8111" i="6"/>
  <c r="B8119" i="6"/>
  <c r="B8127" i="6"/>
  <c r="B8135" i="6"/>
  <c r="D13" i="3" s="1"/>
  <c r="B8143" i="6"/>
  <c r="B8151" i="6"/>
  <c r="B8159" i="6"/>
  <c r="B8167" i="6"/>
  <c r="B8175" i="6"/>
  <c r="B8183" i="6"/>
  <c r="B8191" i="6"/>
  <c r="B8199" i="6"/>
  <c r="B8207" i="6"/>
  <c r="B8215" i="6"/>
  <c r="B8223" i="6"/>
  <c r="B8231" i="6"/>
  <c r="B8239" i="6"/>
  <c r="B8247" i="6"/>
  <c r="B8255" i="6"/>
  <c r="B8263" i="6"/>
  <c r="B8271" i="6"/>
  <c r="B8279" i="6"/>
  <c r="B8287" i="6"/>
  <c r="B8295" i="6"/>
  <c r="B8303" i="6"/>
  <c r="B8311" i="6"/>
  <c r="B8319" i="6"/>
  <c r="B8327" i="6"/>
  <c r="B8335" i="6"/>
  <c r="B8343" i="6"/>
  <c r="B8351" i="6"/>
  <c r="B8359" i="6"/>
  <c r="B8367" i="6"/>
  <c r="B8375" i="6"/>
  <c r="B8383" i="6"/>
  <c r="B8391" i="6"/>
  <c r="B8399" i="6"/>
  <c r="B6811" i="6"/>
  <c r="B6875" i="6"/>
  <c r="B6939" i="6"/>
  <c r="B7003" i="6"/>
  <c r="B7063" i="6"/>
  <c r="B7094" i="6"/>
  <c r="B7104" i="6"/>
  <c r="B7112" i="6"/>
  <c r="B7120" i="6"/>
  <c r="B7128" i="6"/>
  <c r="B7136" i="6"/>
  <c r="B7144" i="6"/>
  <c r="B7152" i="6"/>
  <c r="B7160" i="6"/>
  <c r="B7168" i="6"/>
  <c r="B7176" i="6"/>
  <c r="B7184" i="6"/>
  <c r="B7192" i="6"/>
  <c r="B7200" i="6"/>
  <c r="B7208" i="6"/>
  <c r="B7216" i="6"/>
  <c r="B7224" i="6"/>
  <c r="B7232" i="6"/>
  <c r="B7240" i="6"/>
  <c r="B7248" i="6"/>
  <c r="B7256" i="6"/>
  <c r="B7264" i="6"/>
  <c r="B7272" i="6"/>
  <c r="B7280" i="6"/>
  <c r="B7288" i="6"/>
  <c r="B7296" i="6"/>
  <c r="B7304" i="6"/>
  <c r="B7312" i="6"/>
  <c r="B7320" i="6"/>
  <c r="B7328" i="6"/>
  <c r="B7336" i="6"/>
  <c r="B7344" i="6"/>
  <c r="B7352" i="6"/>
  <c r="B7360" i="6"/>
  <c r="B7368" i="6"/>
  <c r="B7376" i="6"/>
  <c r="B7384" i="6"/>
  <c r="B7392" i="6"/>
  <c r="B7400" i="6"/>
  <c r="B7408" i="6"/>
  <c r="B7416" i="6"/>
  <c r="B7424" i="6"/>
  <c r="B7432" i="6"/>
  <c r="B7440" i="6"/>
  <c r="B7448" i="6"/>
  <c r="B7456" i="6"/>
  <c r="B7464" i="6"/>
  <c r="B7472" i="6"/>
  <c r="B7480" i="6"/>
  <c r="B7488" i="6"/>
  <c r="B7496" i="6"/>
  <c r="B7504" i="6"/>
  <c r="B7512" i="6"/>
  <c r="B7520" i="6"/>
  <c r="B7528" i="6"/>
  <c r="B7536" i="6"/>
  <c r="B7544" i="6"/>
  <c r="B7552" i="6"/>
  <c r="B7560" i="6"/>
  <c r="B7568" i="6"/>
  <c r="B7576" i="6"/>
  <c r="B7584" i="6"/>
  <c r="B7592" i="6"/>
  <c r="B7600" i="6"/>
  <c r="B7608" i="6"/>
  <c r="B7616" i="6"/>
  <c r="B7624" i="6"/>
  <c r="B7632" i="6"/>
  <c r="B7640" i="6"/>
  <c r="B7648" i="6"/>
  <c r="B7656" i="6"/>
  <c r="B7664" i="6"/>
  <c r="B7672" i="6"/>
  <c r="B7680" i="6"/>
  <c r="B7688" i="6"/>
  <c r="B7696" i="6"/>
  <c r="B7704" i="6"/>
  <c r="B7712" i="6"/>
  <c r="B7720" i="6"/>
  <c r="B7728" i="6"/>
  <c r="B7736" i="6"/>
  <c r="B7744" i="6"/>
  <c r="B7752" i="6"/>
  <c r="B7760" i="6"/>
  <c r="B7768" i="6"/>
  <c r="B7776" i="6"/>
  <c r="B7784" i="6"/>
  <c r="B7792" i="6"/>
  <c r="B7800" i="6"/>
  <c r="B7808" i="6"/>
  <c r="B7816" i="6"/>
  <c r="B7824" i="6"/>
  <c r="B7832" i="6"/>
  <c r="B7840" i="6"/>
  <c r="B7848" i="6"/>
  <c r="B7856" i="6"/>
  <c r="B7864" i="6"/>
  <c r="B7872" i="6"/>
  <c r="B7880" i="6"/>
  <c r="B7888" i="6"/>
  <c r="B7896" i="6"/>
  <c r="B7904" i="6"/>
  <c r="B7912" i="6"/>
  <c r="B7920" i="6"/>
  <c r="B7928" i="6"/>
  <c r="B7936" i="6"/>
  <c r="B7944" i="6"/>
  <c r="B7952" i="6"/>
  <c r="B7960" i="6"/>
  <c r="B7968" i="6"/>
  <c r="B7976" i="6"/>
  <c r="B7984" i="6"/>
  <c r="B7992" i="6"/>
  <c r="B8000" i="6"/>
  <c r="B8008" i="6"/>
  <c r="B8016" i="6"/>
  <c r="B8024" i="6"/>
  <c r="B8032" i="6"/>
  <c r="B8040" i="6"/>
  <c r="B8048" i="6"/>
  <c r="B8056" i="6"/>
  <c r="B8064" i="6"/>
  <c r="B8072" i="6"/>
  <c r="B8080" i="6"/>
  <c r="B8088" i="6"/>
  <c r="B8096" i="6"/>
  <c r="B8104" i="6"/>
  <c r="B8112" i="6"/>
  <c r="B8120" i="6"/>
  <c r="B8128" i="6"/>
  <c r="B8136" i="6"/>
  <c r="B8144" i="6"/>
  <c r="B8152" i="6"/>
  <c r="B8160" i="6"/>
  <c r="D26" i="3" s="1"/>
  <c r="B8168" i="6"/>
  <c r="B8176" i="6"/>
  <c r="B8184" i="6"/>
  <c r="B8192" i="6"/>
  <c r="B8200" i="6"/>
  <c r="B8208" i="6"/>
  <c r="B8216" i="6"/>
  <c r="B8224" i="6"/>
  <c r="B8232" i="6"/>
  <c r="B8240" i="6"/>
  <c r="B8248" i="6"/>
  <c r="B8256" i="6"/>
  <c r="B8264" i="6"/>
  <c r="B8272" i="6"/>
  <c r="B8280" i="6"/>
  <c r="B8288" i="6"/>
  <c r="B8296" i="6"/>
  <c r="B8304" i="6"/>
  <c r="B8312" i="6"/>
  <c r="B8320" i="6"/>
  <c r="B8328" i="6"/>
  <c r="B8336" i="6"/>
  <c r="B8344" i="6"/>
  <c r="B8352" i="6"/>
  <c r="B8360" i="6"/>
  <c r="B8368" i="6"/>
  <c r="B8376" i="6"/>
  <c r="B8384" i="6"/>
  <c r="B8392" i="6"/>
  <c r="B8400" i="6"/>
  <c r="B8408" i="6"/>
  <c r="B6819" i="6"/>
  <c r="B6883" i="6"/>
  <c r="B6947" i="6"/>
  <c r="B7011" i="6"/>
  <c r="B7067" i="6"/>
  <c r="B7095" i="6"/>
  <c r="B7105" i="6"/>
  <c r="B7113" i="6"/>
  <c r="B7121" i="6"/>
  <c r="B7129" i="6"/>
  <c r="B7137" i="6"/>
  <c r="B7145" i="6"/>
  <c r="B7153" i="6"/>
  <c r="B7161" i="6"/>
  <c r="B7169" i="6"/>
  <c r="B7177" i="6"/>
  <c r="B7185" i="6"/>
  <c r="B7193" i="6"/>
  <c r="B7201" i="6"/>
  <c r="B7209" i="6"/>
  <c r="B7217" i="6"/>
  <c r="B7225" i="6"/>
  <c r="B7233" i="6"/>
  <c r="B7241" i="6"/>
  <c r="B7249" i="6"/>
  <c r="B7257" i="6"/>
  <c r="B7265" i="6"/>
  <c r="B7273" i="6"/>
  <c r="B7281" i="6"/>
  <c r="B7289" i="6"/>
  <c r="B7297" i="6"/>
  <c r="B7305" i="6"/>
  <c r="B7313" i="6"/>
  <c r="B7321" i="6"/>
  <c r="B7329" i="6"/>
  <c r="B7337" i="6"/>
  <c r="B7345" i="6"/>
  <c r="B7353" i="6"/>
  <c r="B7361" i="6"/>
  <c r="B7369" i="6"/>
  <c r="B7377" i="6"/>
  <c r="B7385" i="6"/>
  <c r="B7393" i="6"/>
  <c r="B7401" i="6"/>
  <c r="B7409" i="6"/>
  <c r="B7417" i="6"/>
  <c r="B7425" i="6"/>
  <c r="B7433" i="6"/>
  <c r="B7441" i="6"/>
  <c r="B7449" i="6"/>
  <c r="B7457" i="6"/>
  <c r="B7465" i="6"/>
  <c r="B7473" i="6"/>
  <c r="B7481" i="6"/>
  <c r="B7489" i="6"/>
  <c r="B7497" i="6"/>
  <c r="B7505" i="6"/>
  <c r="B7513" i="6"/>
  <c r="B7521" i="6"/>
  <c r="B7529" i="6"/>
  <c r="B7537" i="6"/>
  <c r="B7545" i="6"/>
  <c r="B7553" i="6"/>
  <c r="B7561" i="6"/>
  <c r="B7569" i="6"/>
  <c r="B7577" i="6"/>
  <c r="B7585" i="6"/>
  <c r="B7593" i="6"/>
  <c r="B7601" i="6"/>
  <c r="B7609" i="6"/>
  <c r="B7617" i="6"/>
  <c r="B7625" i="6"/>
  <c r="B7633" i="6"/>
  <c r="B7641" i="6"/>
  <c r="B7649" i="6"/>
  <c r="B7657" i="6"/>
  <c r="B7665" i="6"/>
  <c r="B7673" i="6"/>
  <c r="B7681" i="6"/>
  <c r="B7689" i="6"/>
  <c r="B7697" i="6"/>
  <c r="B7705" i="6"/>
  <c r="B7713" i="6"/>
  <c r="B7721" i="6"/>
  <c r="B7729" i="6"/>
  <c r="B7737" i="6"/>
  <c r="B7745" i="6"/>
  <c r="B7753" i="6"/>
  <c r="B7761" i="6"/>
  <c r="B7769" i="6"/>
  <c r="B7777" i="6"/>
  <c r="B7785" i="6"/>
  <c r="B7793" i="6"/>
  <c r="B7801" i="6"/>
  <c r="B7809" i="6"/>
  <c r="B7817" i="6"/>
  <c r="B7825" i="6"/>
  <c r="B7833" i="6"/>
  <c r="B7841" i="6"/>
  <c r="B7849" i="6"/>
  <c r="B7857" i="6"/>
  <c r="B7865" i="6"/>
  <c r="B7873" i="6"/>
  <c r="B7881" i="6"/>
  <c r="B7889" i="6"/>
  <c r="B7897" i="6"/>
  <c r="B7905" i="6"/>
  <c r="B7913" i="6"/>
  <c r="B7921" i="6"/>
  <c r="B7929" i="6"/>
  <c r="B7937" i="6"/>
  <c r="B7945" i="6"/>
  <c r="B7953" i="6"/>
  <c r="B7961" i="6"/>
  <c r="B7969" i="6"/>
  <c r="B7977" i="6"/>
  <c r="B7985" i="6"/>
  <c r="B7993" i="6"/>
  <c r="B8001" i="6"/>
  <c r="B8009" i="6"/>
  <c r="B8017" i="6"/>
  <c r="B8025" i="6"/>
  <c r="B8033" i="6"/>
  <c r="B8041" i="6"/>
  <c r="B8049" i="6"/>
  <c r="B8057" i="6"/>
  <c r="B8065" i="6"/>
  <c r="B8073" i="6"/>
  <c r="B8081" i="6"/>
  <c r="B8089" i="6"/>
  <c r="B8097" i="6"/>
  <c r="B8105" i="6"/>
  <c r="B8113" i="6"/>
  <c r="B8121" i="6"/>
  <c r="B8129" i="6"/>
  <c r="B8137" i="6"/>
  <c r="B8145" i="6"/>
  <c r="B8153" i="6"/>
  <c r="B8161" i="6"/>
  <c r="B8169" i="6"/>
  <c r="B8177" i="6"/>
  <c r="B8185" i="6"/>
  <c r="B8193" i="6"/>
  <c r="B8201" i="6"/>
  <c r="B8209" i="6"/>
  <c r="B8217" i="6"/>
  <c r="B8225" i="6"/>
  <c r="B8233" i="6"/>
  <c r="B8241" i="6"/>
  <c r="B8249" i="6"/>
  <c r="B8257" i="6"/>
  <c r="B8265" i="6"/>
  <c r="B8273" i="6"/>
  <c r="B8281" i="6"/>
  <c r="B8289" i="6"/>
  <c r="B8297" i="6"/>
  <c r="B8305" i="6"/>
  <c r="B8313" i="6"/>
  <c r="B8321" i="6"/>
  <c r="B8329" i="6"/>
  <c r="B8337" i="6"/>
  <c r="B8345" i="6"/>
  <c r="B8353" i="6"/>
  <c r="B8361" i="6"/>
  <c r="B8369" i="6"/>
  <c r="B8377" i="6"/>
  <c r="B8385" i="6"/>
  <c r="B8393" i="6"/>
  <c r="B8401" i="6"/>
  <c r="B6827" i="6"/>
  <c r="B6891" i="6"/>
  <c r="B6955" i="6"/>
  <c r="B7019" i="6"/>
  <c r="B7071" i="6"/>
  <c r="B7097" i="6"/>
  <c r="B7106" i="6"/>
  <c r="B7114" i="6"/>
  <c r="B7122" i="6"/>
  <c r="B7130" i="6"/>
  <c r="B7138" i="6"/>
  <c r="B7146" i="6"/>
  <c r="B7154" i="6"/>
  <c r="B7162" i="6"/>
  <c r="B7170" i="6"/>
  <c r="B7178" i="6"/>
  <c r="B7186" i="6"/>
  <c r="B7194" i="6"/>
  <c r="B7202" i="6"/>
  <c r="B7210" i="6"/>
  <c r="B7218" i="6"/>
  <c r="B7226" i="6"/>
  <c r="B7234" i="6"/>
  <c r="B7242" i="6"/>
  <c r="B7250" i="6"/>
  <c r="B7258" i="6"/>
  <c r="B7266" i="6"/>
  <c r="B7274" i="6"/>
  <c r="B7282" i="6"/>
  <c r="B7290" i="6"/>
  <c r="B7298" i="6"/>
  <c r="B7306" i="6"/>
  <c r="B7314" i="6"/>
  <c r="B7322" i="6"/>
  <c r="B7330" i="6"/>
  <c r="B7338" i="6"/>
  <c r="B7346" i="6"/>
  <c r="B7354" i="6"/>
  <c r="B7362" i="6"/>
  <c r="B7370" i="6"/>
  <c r="B7378" i="6"/>
  <c r="B7386" i="6"/>
  <c r="B7394" i="6"/>
  <c r="B7402" i="6"/>
  <c r="B7410" i="6"/>
  <c r="B7418" i="6"/>
  <c r="B7426" i="6"/>
  <c r="B7434" i="6"/>
  <c r="B7442" i="6"/>
  <c r="B7450" i="6"/>
  <c r="B7458" i="6"/>
  <c r="B7466" i="6"/>
  <c r="B7474" i="6"/>
  <c r="B7482" i="6"/>
  <c r="B7490" i="6"/>
  <c r="B7498" i="6"/>
  <c r="B7506" i="6"/>
  <c r="B7514" i="6"/>
  <c r="B7522" i="6"/>
  <c r="B7530" i="6"/>
  <c r="B7538" i="6"/>
  <c r="B7546" i="6"/>
  <c r="B7554" i="6"/>
  <c r="B7562" i="6"/>
  <c r="B7570" i="6"/>
  <c r="B7578" i="6"/>
  <c r="B7586" i="6"/>
  <c r="B7594" i="6"/>
  <c r="B7602" i="6"/>
  <c r="B7610" i="6"/>
  <c r="B7618" i="6"/>
  <c r="B7626" i="6"/>
  <c r="B7634" i="6"/>
  <c r="B7642" i="6"/>
  <c r="B7650" i="6"/>
  <c r="B7658" i="6"/>
  <c r="B7666" i="6"/>
  <c r="B7674" i="6"/>
  <c r="B7682" i="6"/>
  <c r="B7690" i="6"/>
  <c r="B7698" i="6"/>
  <c r="B7706" i="6"/>
  <c r="B7714" i="6"/>
  <c r="B7722" i="6"/>
  <c r="B7730" i="6"/>
  <c r="B7738" i="6"/>
  <c r="B7746" i="6"/>
  <c r="B7754" i="6"/>
  <c r="B7762" i="6"/>
  <c r="B7770" i="6"/>
  <c r="B7778" i="6"/>
  <c r="B7786" i="6"/>
  <c r="B7794" i="6"/>
  <c r="B7802" i="6"/>
  <c r="B7810" i="6"/>
  <c r="B7818" i="6"/>
  <c r="B7826" i="6"/>
  <c r="B7834" i="6"/>
  <c r="B7842" i="6"/>
  <c r="B7850" i="6"/>
  <c r="B7858" i="6"/>
  <c r="B7866" i="6"/>
  <c r="B7874" i="6"/>
  <c r="B7882" i="6"/>
  <c r="B7890" i="6"/>
  <c r="B7898" i="6"/>
  <c r="B7906" i="6"/>
  <c r="B7914" i="6"/>
  <c r="B7922" i="6"/>
  <c r="B7930" i="6"/>
  <c r="B7938" i="6"/>
  <c r="B7946" i="6"/>
  <c r="B7954" i="6"/>
  <c r="B7962" i="6"/>
  <c r="B7970" i="6"/>
  <c r="B7978" i="6"/>
  <c r="B7986" i="6"/>
  <c r="B7994" i="6"/>
  <c r="B8002" i="6"/>
  <c r="B8010" i="6"/>
  <c r="B8018" i="6"/>
  <c r="B8026" i="6"/>
  <c r="B8034" i="6"/>
  <c r="B8042" i="6"/>
  <c r="B8050" i="6"/>
  <c r="B8058" i="6"/>
  <c r="B8066" i="6"/>
  <c r="B8074" i="6"/>
  <c r="B8082" i="6"/>
  <c r="B8090" i="6"/>
  <c r="B8098" i="6"/>
  <c r="B8106" i="6"/>
  <c r="B8114" i="6"/>
  <c r="B8122" i="6"/>
  <c r="B8130" i="6"/>
  <c r="E94" i="3" s="1"/>
  <c r="B8138" i="6"/>
  <c r="B8146" i="6"/>
  <c r="B8154" i="6"/>
  <c r="B8162" i="6"/>
  <c r="B8170" i="6"/>
  <c r="B8178" i="6"/>
  <c r="B8186" i="6"/>
  <c r="B8194" i="6"/>
  <c r="D20" i="3" s="1"/>
  <c r="B8202" i="6"/>
  <c r="B8210" i="6"/>
  <c r="B8218" i="6"/>
  <c r="B8226" i="6"/>
  <c r="B8234" i="6"/>
  <c r="B8242" i="6"/>
  <c r="B8250" i="6"/>
  <c r="B8258" i="6"/>
  <c r="B8266" i="6"/>
  <c r="B8274" i="6"/>
  <c r="B8282" i="6"/>
  <c r="B8290" i="6"/>
  <c r="B8298" i="6"/>
  <c r="B8306" i="6"/>
  <c r="B8314" i="6"/>
  <c r="B8322" i="6"/>
  <c r="B8330" i="6"/>
  <c r="B8338" i="6"/>
  <c r="B8346" i="6"/>
  <c r="B8354" i="6"/>
  <c r="B8362" i="6"/>
  <c r="B6835" i="6"/>
  <c r="B6899" i="6"/>
  <c r="B6963" i="6"/>
  <c r="B7027" i="6"/>
  <c r="B7075" i="6"/>
  <c r="B7099" i="6"/>
  <c r="B7107" i="6"/>
  <c r="B7115" i="6"/>
  <c r="B7123" i="6"/>
  <c r="B7131" i="6"/>
  <c r="B7139" i="6"/>
  <c r="B7147" i="6"/>
  <c r="B7155" i="6"/>
  <c r="B7163" i="6"/>
  <c r="B7171" i="6"/>
  <c r="B7179" i="6"/>
  <c r="B7187" i="6"/>
  <c r="B7195" i="6"/>
  <c r="B7203" i="6"/>
  <c r="B7211" i="6"/>
  <c r="B7219" i="6"/>
  <c r="B7227" i="6"/>
  <c r="B7235" i="6"/>
  <c r="B7243" i="6"/>
  <c r="B7251" i="6"/>
  <c r="B7259" i="6"/>
  <c r="B7267" i="6"/>
  <c r="B7275" i="6"/>
  <c r="B7283" i="6"/>
  <c r="B7291" i="6"/>
  <c r="B7299" i="6"/>
  <c r="B7307" i="6"/>
  <c r="B7315" i="6"/>
  <c r="B7323" i="6"/>
  <c r="B7331" i="6"/>
  <c r="B7339" i="6"/>
  <c r="B7347" i="6"/>
  <c r="B7355" i="6"/>
  <c r="B7363" i="6"/>
  <c r="B7371" i="6"/>
  <c r="B7379" i="6"/>
  <c r="B7387" i="6"/>
  <c r="B7395" i="6"/>
  <c r="B7403" i="6"/>
  <c r="B7411" i="6"/>
  <c r="B7419" i="6"/>
  <c r="B7427" i="6"/>
  <c r="B7435" i="6"/>
  <c r="B7443" i="6"/>
  <c r="B7451" i="6"/>
  <c r="B7459" i="6"/>
  <c r="B7467" i="6"/>
  <c r="B7475" i="6"/>
  <c r="B7483" i="6"/>
  <c r="B7491" i="6"/>
  <c r="B7499" i="6"/>
  <c r="B7507" i="6"/>
  <c r="B7515" i="6"/>
  <c r="B7523" i="6"/>
  <c r="B7531" i="6"/>
  <c r="B7539" i="6"/>
  <c r="B7547" i="6"/>
  <c r="B7555" i="6"/>
  <c r="B7563" i="6"/>
  <c r="B7571" i="6"/>
  <c r="B7579" i="6"/>
  <c r="B7587" i="6"/>
  <c r="B7595" i="6"/>
  <c r="B7603" i="6"/>
  <c r="B7611" i="6"/>
  <c r="B7619" i="6"/>
  <c r="B7627" i="6"/>
  <c r="B7635" i="6"/>
  <c r="B7643" i="6"/>
  <c r="B7651" i="6"/>
  <c r="B7659" i="6"/>
  <c r="B7667" i="6"/>
  <c r="B7675" i="6"/>
  <c r="B7683" i="6"/>
  <c r="B7691" i="6"/>
  <c r="B7699" i="6"/>
  <c r="B7707" i="6"/>
  <c r="B7715" i="6"/>
  <c r="B7723" i="6"/>
  <c r="B7731" i="6"/>
  <c r="B7739" i="6"/>
  <c r="B7747" i="6"/>
  <c r="B7755" i="6"/>
  <c r="B7763" i="6"/>
  <c r="B7771" i="6"/>
  <c r="B7779" i="6"/>
  <c r="B7787" i="6"/>
  <c r="B7795" i="6"/>
  <c r="B7803" i="6"/>
  <c r="B7811" i="6"/>
  <c r="B7819" i="6"/>
  <c r="B7827" i="6"/>
  <c r="B7835" i="6"/>
  <c r="B7843" i="6"/>
  <c r="B7851" i="6"/>
  <c r="B7859" i="6"/>
  <c r="B7867" i="6"/>
  <c r="B7875" i="6"/>
  <c r="B7883" i="6"/>
  <c r="B7891" i="6"/>
  <c r="B7899" i="6"/>
  <c r="B7907" i="6"/>
  <c r="B7915" i="6"/>
  <c r="B7923" i="6"/>
  <c r="B7931" i="6"/>
  <c r="B7939" i="6"/>
  <c r="B7947" i="6"/>
  <c r="B7955" i="6"/>
  <c r="B7963" i="6"/>
  <c r="B7971" i="6"/>
  <c r="B7979" i="6"/>
  <c r="B7987" i="6"/>
  <c r="B7995" i="6"/>
  <c r="B8003" i="6"/>
  <c r="B8011" i="6"/>
  <c r="B8019" i="6"/>
  <c r="B8027" i="6"/>
  <c r="B8035" i="6"/>
  <c r="B8043" i="6"/>
  <c r="B8051" i="6"/>
  <c r="B8059" i="6"/>
  <c r="B8067" i="6"/>
  <c r="B8075" i="6"/>
  <c r="B8083" i="6"/>
  <c r="B8091" i="6"/>
  <c r="B8099" i="6"/>
  <c r="B8107" i="6"/>
  <c r="B8115" i="6"/>
  <c r="B8123" i="6"/>
  <c r="B8131" i="6"/>
  <c r="B8139" i="6"/>
  <c r="B8147" i="6"/>
  <c r="B8155" i="6"/>
  <c r="B8163" i="6"/>
  <c r="B8171" i="6"/>
  <c r="B8179" i="6"/>
  <c r="B8187" i="6"/>
  <c r="B8195" i="6"/>
  <c r="B8203" i="6"/>
  <c r="B8211" i="6"/>
  <c r="B8219" i="6"/>
  <c r="B8227" i="6"/>
  <c r="B8235" i="6"/>
  <c r="B8243" i="6"/>
  <c r="B8251" i="6"/>
  <c r="B8259" i="6"/>
  <c r="B8267" i="6"/>
  <c r="B8275" i="6"/>
  <c r="B8283" i="6"/>
  <c r="B8291" i="6"/>
  <c r="B8299" i="6"/>
  <c r="B8307" i="6"/>
  <c r="B8315" i="6"/>
  <c r="B8323" i="6"/>
  <c r="B8331" i="6"/>
  <c r="B8339" i="6"/>
  <c r="B8347" i="6"/>
  <c r="B8355" i="6"/>
  <c r="B8363" i="6"/>
  <c r="B8371" i="6"/>
  <c r="B8379" i="6"/>
  <c r="B8387" i="6"/>
  <c r="B8395" i="6"/>
  <c r="B8403" i="6"/>
  <c r="B6843" i="6"/>
  <c r="B6907" i="6"/>
  <c r="B6971" i="6"/>
  <c r="B7035" i="6"/>
  <c r="B7079" i="6"/>
  <c r="B7100" i="6"/>
  <c r="B7108" i="6"/>
  <c r="B7116" i="6"/>
  <c r="B7124" i="6"/>
  <c r="B7132" i="6"/>
  <c r="B7140" i="6"/>
  <c r="B7148" i="6"/>
  <c r="B7156" i="6"/>
  <c r="B7164" i="6"/>
  <c r="B7172" i="6"/>
  <c r="B7180" i="6"/>
  <c r="B7188" i="6"/>
  <c r="B7196" i="6"/>
  <c r="B7204" i="6"/>
  <c r="B7212" i="6"/>
  <c r="B7220" i="6"/>
  <c r="B7228" i="6"/>
  <c r="B7236" i="6"/>
  <c r="B7244" i="6"/>
  <c r="B7252" i="6"/>
  <c r="B7260" i="6"/>
  <c r="B7268" i="6"/>
  <c r="B7276" i="6"/>
  <c r="B7284" i="6"/>
  <c r="B7292" i="6"/>
  <c r="B7300" i="6"/>
  <c r="B7308" i="6"/>
  <c r="B6851" i="6"/>
  <c r="B6915" i="6"/>
  <c r="B6979" i="6"/>
  <c r="B7043" i="6"/>
  <c r="B7083" i="6"/>
  <c r="B7101" i="6"/>
  <c r="B7109" i="6"/>
  <c r="B7117" i="6"/>
  <c r="B7125" i="6"/>
  <c r="B7133" i="6"/>
  <c r="B7141" i="6"/>
  <c r="B7149" i="6"/>
  <c r="B7157" i="6"/>
  <c r="B7165" i="6"/>
  <c r="B7173" i="6"/>
  <c r="B7181" i="6"/>
  <c r="B7189" i="6"/>
  <c r="B7197" i="6"/>
  <c r="B7205" i="6"/>
  <c r="B7213" i="6"/>
  <c r="B7221" i="6"/>
  <c r="B7229" i="6"/>
  <c r="B7237" i="6"/>
  <c r="B7245" i="6"/>
  <c r="B7253" i="6"/>
  <c r="B7261" i="6"/>
  <c r="B7269" i="6"/>
  <c r="B7277" i="6"/>
  <c r="B7285" i="6"/>
  <c r="B7293" i="6"/>
  <c r="B7301" i="6"/>
  <c r="B7309" i="6"/>
  <c r="B7317" i="6"/>
  <c r="B7325" i="6"/>
  <c r="B7333" i="6"/>
  <c r="B7341" i="6"/>
  <c r="B7349" i="6"/>
  <c r="B7357" i="6"/>
  <c r="B7365" i="6"/>
  <c r="B7373" i="6"/>
  <c r="B7381" i="6"/>
  <c r="B7389" i="6"/>
  <c r="B7397" i="6"/>
  <c r="B7405" i="6"/>
  <c r="B7413" i="6"/>
  <c r="B7421" i="6"/>
  <c r="B7429" i="6"/>
  <c r="B7437" i="6"/>
  <c r="B7445" i="6"/>
  <c r="B7453" i="6"/>
  <c r="B7461" i="6"/>
  <c r="B7469" i="6"/>
  <c r="B7477" i="6"/>
  <c r="B7485" i="6"/>
  <c r="B7493" i="6"/>
  <c r="B7501" i="6"/>
  <c r="B7509" i="6"/>
  <c r="B7517" i="6"/>
  <c r="B7525" i="6"/>
  <c r="B7533" i="6"/>
  <c r="B7541" i="6"/>
  <c r="B7549" i="6"/>
  <c r="B7557" i="6"/>
  <c r="B7565" i="6"/>
  <c r="B7573" i="6"/>
  <c r="B7581" i="6"/>
  <c r="B7589" i="6"/>
  <c r="B7597" i="6"/>
  <c r="B7605" i="6"/>
  <c r="B7613" i="6"/>
  <c r="B7621" i="6"/>
  <c r="B7629" i="6"/>
  <c r="B7637" i="6"/>
  <c r="B7645" i="6"/>
  <c r="B7653" i="6"/>
  <c r="B7661" i="6"/>
  <c r="B7669" i="6"/>
  <c r="B7677" i="6"/>
  <c r="B7685" i="6"/>
  <c r="B7693" i="6"/>
  <c r="B7701" i="6"/>
  <c r="B7709" i="6"/>
  <c r="B7717" i="6"/>
  <c r="B7725" i="6"/>
  <c r="B7733" i="6"/>
  <c r="B7741" i="6"/>
  <c r="B7749" i="6"/>
  <c r="B7757" i="6"/>
  <c r="B7765" i="6"/>
  <c r="B7773" i="6"/>
  <c r="B7781" i="6"/>
  <c r="B7789" i="6"/>
  <c r="B7797" i="6"/>
  <c r="B7805" i="6"/>
  <c r="B7813" i="6"/>
  <c r="B7821" i="6"/>
  <c r="B7829" i="6"/>
  <c r="B7837" i="6"/>
  <c r="B7845" i="6"/>
  <c r="B7853" i="6"/>
  <c r="B7861" i="6"/>
  <c r="B7869" i="6"/>
  <c r="B7877" i="6"/>
  <c r="B7885" i="6"/>
  <c r="B7893" i="6"/>
  <c r="B7901" i="6"/>
  <c r="B7909" i="6"/>
  <c r="B7917" i="6"/>
  <c r="B7925" i="6"/>
  <c r="B7933" i="6"/>
  <c r="B7941" i="6"/>
  <c r="B7949" i="6"/>
  <c r="B7957" i="6"/>
  <c r="B7965" i="6"/>
  <c r="B7973" i="6"/>
  <c r="B7981" i="6"/>
  <c r="B7989" i="6"/>
  <c r="B7997" i="6"/>
  <c r="B8005" i="6"/>
  <c r="B8013" i="6"/>
  <c r="B8021" i="6"/>
  <c r="B8029" i="6"/>
  <c r="B8037" i="6"/>
  <c r="B8045" i="6"/>
  <c r="B8053" i="6"/>
  <c r="B8061" i="6"/>
  <c r="B8069" i="6"/>
  <c r="B8077" i="6"/>
  <c r="B8085" i="6"/>
  <c r="B8093" i="6"/>
  <c r="B8101" i="6"/>
  <c r="B8109" i="6"/>
  <c r="B8117" i="6"/>
  <c r="B8125" i="6"/>
  <c r="B8133" i="6"/>
  <c r="B8141" i="6"/>
  <c r="B8149" i="6"/>
  <c r="B8157" i="6"/>
  <c r="B8165" i="6"/>
  <c r="D27" i="3" s="1"/>
  <c r="B8173" i="6"/>
  <c r="B8181" i="6"/>
  <c r="B8189" i="6"/>
  <c r="B8197" i="6"/>
  <c r="B8205" i="6"/>
  <c r="B8213" i="6"/>
  <c r="B8221" i="6"/>
  <c r="B8229" i="6"/>
  <c r="B7316" i="6"/>
  <c r="B7380" i="6"/>
  <c r="B7444" i="6"/>
  <c r="B7508" i="6"/>
  <c r="B7572" i="6"/>
  <c r="B7636" i="6"/>
  <c r="B7700" i="6"/>
  <c r="B7764" i="6"/>
  <c r="B7828" i="6"/>
  <c r="B7892" i="6"/>
  <c r="B7956" i="6"/>
  <c r="B8020" i="6"/>
  <c r="B8084" i="6"/>
  <c r="B8148" i="6"/>
  <c r="B8212" i="6"/>
  <c r="B8253" i="6"/>
  <c r="B8285" i="6"/>
  <c r="B8317" i="6"/>
  <c r="B8349" i="6"/>
  <c r="B8378" i="6"/>
  <c r="B8397" i="6"/>
  <c r="B8412" i="6"/>
  <c r="B8421" i="6"/>
  <c r="B8429" i="6"/>
  <c r="B8437" i="6"/>
  <c r="B8445" i="6"/>
  <c r="B8453" i="6"/>
  <c r="B8461" i="6"/>
  <c r="B8469" i="6"/>
  <c r="B8477" i="6"/>
  <c r="B8485" i="6"/>
  <c r="B8493" i="6"/>
  <c r="B8501" i="6"/>
  <c r="B8509" i="6"/>
  <c r="B8517" i="6"/>
  <c r="B8525" i="6"/>
  <c r="B8533" i="6"/>
  <c r="B8541" i="6"/>
  <c r="B8549" i="6"/>
  <c r="B8557" i="6"/>
  <c r="B8565" i="6"/>
  <c r="B8573" i="6"/>
  <c r="B8581" i="6"/>
  <c r="B8589" i="6"/>
  <c r="B8597" i="6"/>
  <c r="B8605" i="6"/>
  <c r="B8613" i="6"/>
  <c r="B8621" i="6"/>
  <c r="B8629" i="6"/>
  <c r="B8637" i="6"/>
  <c r="B8645" i="6"/>
  <c r="B8653" i="6"/>
  <c r="B8661" i="6"/>
  <c r="B8669" i="6"/>
  <c r="B8677" i="6"/>
  <c r="B8685" i="6"/>
  <c r="B8693" i="6"/>
  <c r="B8701" i="6"/>
  <c r="B8709" i="6"/>
  <c r="B8717" i="6"/>
  <c r="B8725" i="6"/>
  <c r="B8733" i="6"/>
  <c r="B8741" i="6"/>
  <c r="B8749" i="6"/>
  <c r="B8757" i="6"/>
  <c r="B8765" i="6"/>
  <c r="B8773" i="6"/>
  <c r="B8781" i="6"/>
  <c r="B8789" i="6"/>
  <c r="B8797" i="6"/>
  <c r="B8805" i="6"/>
  <c r="B8813" i="6"/>
  <c r="B8821" i="6"/>
  <c r="B8829" i="6"/>
  <c r="B8837" i="6"/>
  <c r="B8845" i="6"/>
  <c r="B8853" i="6"/>
  <c r="B8861" i="6"/>
  <c r="B8869" i="6"/>
  <c r="B8877" i="6"/>
  <c r="B8885" i="6"/>
  <c r="B8893" i="6"/>
  <c r="B8901" i="6"/>
  <c r="B8909" i="6"/>
  <c r="B8917" i="6"/>
  <c r="B8925" i="6"/>
  <c r="B8933" i="6"/>
  <c r="B8941" i="6"/>
  <c r="B8949" i="6"/>
  <c r="B8957" i="6"/>
  <c r="B8965" i="6"/>
  <c r="B8973" i="6"/>
  <c r="B8981" i="6"/>
  <c r="B8989" i="6"/>
  <c r="B8997" i="6"/>
  <c r="B9005" i="6"/>
  <c r="B9013" i="6"/>
  <c r="B9021" i="6"/>
  <c r="B9029" i="6"/>
  <c r="B9037" i="6"/>
  <c r="B9045" i="6"/>
  <c r="B9053" i="6"/>
  <c r="B9061" i="6"/>
  <c r="B9069" i="6"/>
  <c r="B9077" i="6"/>
  <c r="B9085" i="6"/>
  <c r="B9093" i="6"/>
  <c r="B9101" i="6"/>
  <c r="B9109" i="6"/>
  <c r="B9117" i="6"/>
  <c r="B9125" i="6"/>
  <c r="B9133" i="6"/>
  <c r="B9141" i="6"/>
  <c r="B9149" i="6"/>
  <c r="B9157" i="6"/>
  <c r="B9165" i="6"/>
  <c r="B9173" i="6"/>
  <c r="B9181" i="6"/>
  <c r="B9189" i="6"/>
  <c r="B9197" i="6"/>
  <c r="B9205" i="6"/>
  <c r="B9213" i="6"/>
  <c r="B9221" i="6"/>
  <c r="B9229" i="6"/>
  <c r="B9237" i="6"/>
  <c r="B9245" i="6"/>
  <c r="B9253" i="6"/>
  <c r="B9261" i="6"/>
  <c r="B9269" i="6"/>
  <c r="B9277" i="6"/>
  <c r="B9285" i="6"/>
  <c r="B9293" i="6"/>
  <c r="B9301" i="6"/>
  <c r="B9309" i="6"/>
  <c r="B9317" i="6"/>
  <c r="B9325" i="6"/>
  <c r="B9333" i="6"/>
  <c r="B9341" i="6"/>
  <c r="B9349" i="6"/>
  <c r="B9357" i="6"/>
  <c r="B9365" i="6"/>
  <c r="B9373" i="6"/>
  <c r="B9381" i="6"/>
  <c r="B9389" i="6"/>
  <c r="B9397" i="6"/>
  <c r="B9405" i="6"/>
  <c r="B9413" i="6"/>
  <c r="B9421" i="6"/>
  <c r="B9429" i="6"/>
  <c r="B9437" i="6"/>
  <c r="B9445" i="6"/>
  <c r="B9453" i="6"/>
  <c r="B9461" i="6"/>
  <c r="B9469" i="6"/>
  <c r="B7324" i="6"/>
  <c r="B7388" i="6"/>
  <c r="B7452" i="6"/>
  <c r="B7516" i="6"/>
  <c r="B7580" i="6"/>
  <c r="B7644" i="6"/>
  <c r="B7708" i="6"/>
  <c r="B7772" i="6"/>
  <c r="B7836" i="6"/>
  <c r="B7900" i="6"/>
  <c r="B7964" i="6"/>
  <c r="B8028" i="6"/>
  <c r="B8092" i="6"/>
  <c r="B8156" i="6"/>
  <c r="B8220" i="6"/>
  <c r="B8260" i="6"/>
  <c r="B8292" i="6"/>
  <c r="B8324" i="6"/>
  <c r="B8356" i="6"/>
  <c r="B8380" i="6"/>
  <c r="B8402" i="6"/>
  <c r="B8413" i="6"/>
  <c r="B8422" i="6"/>
  <c r="B8430" i="6"/>
  <c r="B8438" i="6"/>
  <c r="B8446" i="6"/>
  <c r="B8454" i="6"/>
  <c r="B8462" i="6"/>
  <c r="B8470" i="6"/>
  <c r="B8478" i="6"/>
  <c r="B8486" i="6"/>
  <c r="B8494" i="6"/>
  <c r="B8502" i="6"/>
  <c r="B8510" i="6"/>
  <c r="B8518" i="6"/>
  <c r="B8526" i="6"/>
  <c r="B8534" i="6"/>
  <c r="B8542" i="6"/>
  <c r="B8550" i="6"/>
  <c r="B8558" i="6"/>
  <c r="B8566" i="6"/>
  <c r="B8574" i="6"/>
  <c r="B8582" i="6"/>
  <c r="B8590" i="6"/>
  <c r="B8598" i="6"/>
  <c r="B8606" i="6"/>
  <c r="B8614" i="6"/>
  <c r="B8622" i="6"/>
  <c r="B8630" i="6"/>
  <c r="B8638" i="6"/>
  <c r="B8646" i="6"/>
  <c r="B8654" i="6"/>
  <c r="B8662" i="6"/>
  <c r="B8670" i="6"/>
  <c r="B8678" i="6"/>
  <c r="B8686" i="6"/>
  <c r="B8694" i="6"/>
  <c r="B8702" i="6"/>
  <c r="B8710" i="6"/>
  <c r="B8718" i="6"/>
  <c r="B8726" i="6"/>
  <c r="B8734" i="6"/>
  <c r="B8742" i="6"/>
  <c r="B8750" i="6"/>
  <c r="B8758" i="6"/>
  <c r="B8766" i="6"/>
  <c r="B8774" i="6"/>
  <c r="B8782" i="6"/>
  <c r="B8790" i="6"/>
  <c r="B8798" i="6"/>
  <c r="B8806" i="6"/>
  <c r="B8814" i="6"/>
  <c r="B8822" i="6"/>
  <c r="B8830" i="6"/>
  <c r="B8838" i="6"/>
  <c r="B8846" i="6"/>
  <c r="B8854" i="6"/>
  <c r="B8862" i="6"/>
  <c r="B8870" i="6"/>
  <c r="B8878" i="6"/>
  <c r="B8886" i="6"/>
  <c r="B8894" i="6"/>
  <c r="B8902" i="6"/>
  <c r="B8910" i="6"/>
  <c r="B8918" i="6"/>
  <c r="B8926" i="6"/>
  <c r="B8934" i="6"/>
  <c r="B8942" i="6"/>
  <c r="B8950" i="6"/>
  <c r="B8958" i="6"/>
  <c r="B8966" i="6"/>
  <c r="B8974" i="6"/>
  <c r="B8982" i="6"/>
  <c r="B8990" i="6"/>
  <c r="B8998" i="6"/>
  <c r="B9006" i="6"/>
  <c r="B9014" i="6"/>
  <c r="B9022" i="6"/>
  <c r="B9030" i="6"/>
  <c r="B9038" i="6"/>
  <c r="B9046" i="6"/>
  <c r="B9054" i="6"/>
  <c r="B9062" i="6"/>
  <c r="B9070" i="6"/>
  <c r="B9078" i="6"/>
  <c r="B9086" i="6"/>
  <c r="B9094" i="6"/>
  <c r="B9102" i="6"/>
  <c r="B9110" i="6"/>
  <c r="B9118" i="6"/>
  <c r="B9126" i="6"/>
  <c r="B9134" i="6"/>
  <c r="B9142" i="6"/>
  <c r="B9150" i="6"/>
  <c r="B9158" i="6"/>
  <c r="B9166" i="6"/>
  <c r="B9174" i="6"/>
  <c r="B9182" i="6"/>
  <c r="B9190" i="6"/>
  <c r="B9198" i="6"/>
  <c r="B9206" i="6"/>
  <c r="B9214" i="6"/>
  <c r="B9222" i="6"/>
  <c r="B9230" i="6"/>
  <c r="B9238" i="6"/>
  <c r="B9246" i="6"/>
  <c r="B9254" i="6"/>
  <c r="B9262" i="6"/>
  <c r="B9270" i="6"/>
  <c r="B9278" i="6"/>
  <c r="B9286" i="6"/>
  <c r="B9294" i="6"/>
  <c r="B9302" i="6"/>
  <c r="B9310" i="6"/>
  <c r="B9318" i="6"/>
  <c r="B9326" i="6"/>
  <c r="B9334" i="6"/>
  <c r="B9342" i="6"/>
  <c r="B9350" i="6"/>
  <c r="B9358" i="6"/>
  <c r="B9366" i="6"/>
  <c r="B9374" i="6"/>
  <c r="B9382" i="6"/>
  <c r="B9390" i="6"/>
  <c r="B9398" i="6"/>
  <c r="B9406" i="6"/>
  <c r="B9414" i="6"/>
  <c r="B9422" i="6"/>
  <c r="B9430" i="6"/>
  <c r="B9438" i="6"/>
  <c r="B9446" i="6"/>
  <c r="B9454" i="6"/>
  <c r="B9462" i="6"/>
  <c r="B9470" i="6"/>
  <c r="B9478" i="6"/>
  <c r="B7332" i="6"/>
  <c r="B7396" i="6"/>
  <c r="B7460" i="6"/>
  <c r="B7524" i="6"/>
  <c r="B7588" i="6"/>
  <c r="B7652" i="6"/>
  <c r="B7716" i="6"/>
  <c r="B7780" i="6"/>
  <c r="B7844" i="6"/>
  <c r="B7908" i="6"/>
  <c r="B7972" i="6"/>
  <c r="B8036" i="6"/>
  <c r="B8100" i="6"/>
  <c r="B8164" i="6"/>
  <c r="B8228" i="6"/>
  <c r="B8261" i="6"/>
  <c r="B8293" i="6"/>
  <c r="B8325" i="6"/>
  <c r="B8357" i="6"/>
  <c r="B8381" i="6"/>
  <c r="B8404" i="6"/>
  <c r="B8415" i="6"/>
  <c r="B8423" i="6"/>
  <c r="B8431" i="6"/>
  <c r="B8439" i="6"/>
  <c r="B8447" i="6"/>
  <c r="B8455" i="6"/>
  <c r="B8463" i="6"/>
  <c r="B8471" i="6"/>
  <c r="B8479" i="6"/>
  <c r="B8487" i="6"/>
  <c r="B8495" i="6"/>
  <c r="B8503" i="6"/>
  <c r="B8511" i="6"/>
  <c r="B8519" i="6"/>
  <c r="B8527" i="6"/>
  <c r="B8535" i="6"/>
  <c r="B8543" i="6"/>
  <c r="B8551" i="6"/>
  <c r="B8559" i="6"/>
  <c r="B8567" i="6"/>
  <c r="B8575" i="6"/>
  <c r="B8583" i="6"/>
  <c r="B8591" i="6"/>
  <c r="B8599" i="6"/>
  <c r="B8607" i="6"/>
  <c r="B8615" i="6"/>
  <c r="B8623" i="6"/>
  <c r="B8631" i="6"/>
  <c r="B8639" i="6"/>
  <c r="B8647" i="6"/>
  <c r="B8655" i="6"/>
  <c r="B8663" i="6"/>
  <c r="B8671" i="6"/>
  <c r="B8679" i="6"/>
  <c r="B8687" i="6"/>
  <c r="B8695" i="6"/>
  <c r="B8703" i="6"/>
  <c r="B8711" i="6"/>
  <c r="B8719" i="6"/>
  <c r="B8727" i="6"/>
  <c r="B8735" i="6"/>
  <c r="B8743" i="6"/>
  <c r="B8751" i="6"/>
  <c r="B8759" i="6"/>
  <c r="B8767" i="6"/>
  <c r="B8775" i="6"/>
  <c r="B8783" i="6"/>
  <c r="B8791" i="6"/>
  <c r="B8799" i="6"/>
  <c r="B8807" i="6"/>
  <c r="B8815" i="6"/>
  <c r="B8823" i="6"/>
  <c r="B8831" i="6"/>
  <c r="B8839" i="6"/>
  <c r="B8847" i="6"/>
  <c r="B8855" i="6"/>
  <c r="B8863" i="6"/>
  <c r="B8871" i="6"/>
  <c r="B8879" i="6"/>
  <c r="B8887" i="6"/>
  <c r="B8895" i="6"/>
  <c r="B8903" i="6"/>
  <c r="B8911" i="6"/>
  <c r="B8919" i="6"/>
  <c r="B8927" i="6"/>
  <c r="B8935" i="6"/>
  <c r="B8943" i="6"/>
  <c r="B8951" i="6"/>
  <c r="B8959" i="6"/>
  <c r="B8967" i="6"/>
  <c r="B8975" i="6"/>
  <c r="B8983" i="6"/>
  <c r="B8991" i="6"/>
  <c r="B8999" i="6"/>
  <c r="B9007" i="6"/>
  <c r="B9015" i="6"/>
  <c r="B9023" i="6"/>
  <c r="B9031" i="6"/>
  <c r="B9039" i="6"/>
  <c r="B9047" i="6"/>
  <c r="B9055" i="6"/>
  <c r="B9063" i="6"/>
  <c r="B9071" i="6"/>
  <c r="B9079" i="6"/>
  <c r="B9087" i="6"/>
  <c r="B9095" i="6"/>
  <c r="B9103" i="6"/>
  <c r="B9111" i="6"/>
  <c r="B9119" i="6"/>
  <c r="B9127" i="6"/>
  <c r="B9135" i="6"/>
  <c r="B9143" i="6"/>
  <c r="B9151" i="6"/>
  <c r="B9159" i="6"/>
  <c r="B9167" i="6"/>
  <c r="B9175" i="6"/>
  <c r="B9183" i="6"/>
  <c r="B9191" i="6"/>
  <c r="B9199" i="6"/>
  <c r="B9207" i="6"/>
  <c r="B9215" i="6"/>
  <c r="B9223" i="6"/>
  <c r="B9231" i="6"/>
  <c r="B9239" i="6"/>
  <c r="B9247" i="6"/>
  <c r="B9255" i="6"/>
  <c r="B9263" i="6"/>
  <c r="B9271" i="6"/>
  <c r="B9279" i="6"/>
  <c r="B9287" i="6"/>
  <c r="B9295" i="6"/>
  <c r="B9303" i="6"/>
  <c r="B9311" i="6"/>
  <c r="B9319" i="6"/>
  <c r="B9327" i="6"/>
  <c r="B9335" i="6"/>
  <c r="B9343" i="6"/>
  <c r="B9351" i="6"/>
  <c r="B9359" i="6"/>
  <c r="B9367" i="6"/>
  <c r="B9375" i="6"/>
  <c r="B9383" i="6"/>
  <c r="B9391" i="6"/>
  <c r="B9399" i="6"/>
  <c r="B9407" i="6"/>
  <c r="B9415" i="6"/>
  <c r="B9423" i="6"/>
  <c r="B9431" i="6"/>
  <c r="B9439" i="6"/>
  <c r="B9447" i="6"/>
  <c r="B9455" i="6"/>
  <c r="B9463" i="6"/>
  <c r="B9471" i="6"/>
  <c r="B7340" i="6"/>
  <c r="B7404" i="6"/>
  <c r="B7468" i="6"/>
  <c r="B7532" i="6"/>
  <c r="B7596" i="6"/>
  <c r="B7660" i="6"/>
  <c r="B7724" i="6"/>
  <c r="B7788" i="6"/>
  <c r="B7852" i="6"/>
  <c r="B7916" i="6"/>
  <c r="B7980" i="6"/>
  <c r="B8044" i="6"/>
  <c r="B8108" i="6"/>
  <c r="B8172" i="6"/>
  <c r="B8236" i="6"/>
  <c r="B8268" i="6"/>
  <c r="B8300" i="6"/>
  <c r="B8332" i="6"/>
  <c r="B8364" i="6"/>
  <c r="B8386" i="6"/>
  <c r="B8405" i="6"/>
  <c r="B8416" i="6"/>
  <c r="B8424" i="6"/>
  <c r="B8432" i="6"/>
  <c r="B8440" i="6"/>
  <c r="B8448" i="6"/>
  <c r="B8456" i="6"/>
  <c r="B8464" i="6"/>
  <c r="B8472" i="6"/>
  <c r="B8480" i="6"/>
  <c r="B8488" i="6"/>
  <c r="B8496" i="6"/>
  <c r="B8504" i="6"/>
  <c r="B8512" i="6"/>
  <c r="B8520" i="6"/>
  <c r="B8528" i="6"/>
  <c r="B8536" i="6"/>
  <c r="B8544" i="6"/>
  <c r="B8552" i="6"/>
  <c r="B8560" i="6"/>
  <c r="B8568" i="6"/>
  <c r="B8576" i="6"/>
  <c r="B8584" i="6"/>
  <c r="B8592" i="6"/>
  <c r="B8600" i="6"/>
  <c r="B8608" i="6"/>
  <c r="B8616" i="6"/>
  <c r="B8624" i="6"/>
  <c r="B8632" i="6"/>
  <c r="B8640" i="6"/>
  <c r="B8648" i="6"/>
  <c r="B8656" i="6"/>
  <c r="B8664" i="6"/>
  <c r="B8672" i="6"/>
  <c r="B8680" i="6"/>
  <c r="B8688" i="6"/>
  <c r="B8696" i="6"/>
  <c r="B8704" i="6"/>
  <c r="B8712" i="6"/>
  <c r="B8720" i="6"/>
  <c r="B8728" i="6"/>
  <c r="B8736" i="6"/>
  <c r="B8744" i="6"/>
  <c r="B8752" i="6"/>
  <c r="B8760" i="6"/>
  <c r="B8768" i="6"/>
  <c r="B8776" i="6"/>
  <c r="B8784" i="6"/>
  <c r="B8792" i="6"/>
  <c r="B8800" i="6"/>
  <c r="B8808" i="6"/>
  <c r="B8816" i="6"/>
  <c r="B8824" i="6"/>
  <c r="B8832" i="6"/>
  <c r="B8840" i="6"/>
  <c r="B8848" i="6"/>
  <c r="B8856" i="6"/>
  <c r="B8864" i="6"/>
  <c r="B8872" i="6"/>
  <c r="B8880" i="6"/>
  <c r="B8888" i="6"/>
  <c r="B8896" i="6"/>
  <c r="B8904" i="6"/>
  <c r="B8912" i="6"/>
  <c r="B8920" i="6"/>
  <c r="B8928" i="6"/>
  <c r="B8936" i="6"/>
  <c r="B8944" i="6"/>
  <c r="B8952" i="6"/>
  <c r="B8960" i="6"/>
  <c r="B8968" i="6"/>
  <c r="B8976" i="6"/>
  <c r="B8984" i="6"/>
  <c r="B8992" i="6"/>
  <c r="B9000" i="6"/>
  <c r="B9008" i="6"/>
  <c r="B9016" i="6"/>
  <c r="B9024" i="6"/>
  <c r="B9032" i="6"/>
  <c r="B9040" i="6"/>
  <c r="B9048" i="6"/>
  <c r="B9056" i="6"/>
  <c r="B9064" i="6"/>
  <c r="B9072" i="6"/>
  <c r="B9080" i="6"/>
  <c r="B9088" i="6"/>
  <c r="B9096" i="6"/>
  <c r="B9104" i="6"/>
  <c r="B9112" i="6"/>
  <c r="B9120" i="6"/>
  <c r="B9128" i="6"/>
  <c r="B9136" i="6"/>
  <c r="B9144" i="6"/>
  <c r="B9152" i="6"/>
  <c r="B9160" i="6"/>
  <c r="B9168" i="6"/>
  <c r="B9176" i="6"/>
  <c r="B9184" i="6"/>
  <c r="B9192" i="6"/>
  <c r="B9200" i="6"/>
  <c r="B9208" i="6"/>
  <c r="B9216" i="6"/>
  <c r="B9224" i="6"/>
  <c r="B9232" i="6"/>
  <c r="B9240" i="6"/>
  <c r="B9248" i="6"/>
  <c r="B9256" i="6"/>
  <c r="B9264" i="6"/>
  <c r="B9272" i="6"/>
  <c r="B9280" i="6"/>
  <c r="B9288" i="6"/>
  <c r="B9296" i="6"/>
  <c r="B9304" i="6"/>
  <c r="B9312" i="6"/>
  <c r="B9320" i="6"/>
  <c r="B9328" i="6"/>
  <c r="B9336" i="6"/>
  <c r="B9344" i="6"/>
  <c r="B9352" i="6"/>
  <c r="B9360" i="6"/>
  <c r="B9368" i="6"/>
  <c r="B9376" i="6"/>
  <c r="B9384" i="6"/>
  <c r="B9392" i="6"/>
  <c r="B9400" i="6"/>
  <c r="B9408" i="6"/>
  <c r="B9416" i="6"/>
  <c r="B9424" i="6"/>
  <c r="B9432" i="6"/>
  <c r="B9440" i="6"/>
  <c r="B9448" i="6"/>
  <c r="B9456" i="6"/>
  <c r="B9464" i="6"/>
  <c r="B9472" i="6"/>
  <c r="B9480" i="6"/>
  <c r="B9488" i="6"/>
  <c r="B9496" i="6"/>
  <c r="B9504" i="6"/>
  <c r="B9512" i="6"/>
  <c r="B9520" i="6"/>
  <c r="B9528" i="6"/>
  <c r="B9536" i="6"/>
  <c r="B9544" i="6"/>
  <c r="B9552" i="6"/>
  <c r="B9560" i="6"/>
  <c r="B9568" i="6"/>
  <c r="B9576" i="6"/>
  <c r="B9584" i="6"/>
  <c r="B9592" i="6"/>
  <c r="B9600" i="6"/>
  <c r="B7348" i="6"/>
  <c r="B7412" i="6"/>
  <c r="B7476" i="6"/>
  <c r="B7540" i="6"/>
  <c r="B7604" i="6"/>
  <c r="B7668" i="6"/>
  <c r="B7732" i="6"/>
  <c r="B7796" i="6"/>
  <c r="B7860" i="6"/>
  <c r="B7924" i="6"/>
  <c r="B7988" i="6"/>
  <c r="B8052" i="6"/>
  <c r="B8116" i="6"/>
  <c r="B8180" i="6"/>
  <c r="B8237" i="6"/>
  <c r="B8269" i="6"/>
  <c r="B8301" i="6"/>
  <c r="B8333" i="6"/>
  <c r="B8365" i="6"/>
  <c r="B8388" i="6"/>
  <c r="B8407" i="6"/>
  <c r="B8417" i="6"/>
  <c r="B8425" i="6"/>
  <c r="B8433" i="6"/>
  <c r="B8441" i="6"/>
  <c r="B8449" i="6"/>
  <c r="B8457" i="6"/>
  <c r="B8465" i="6"/>
  <c r="B8473" i="6"/>
  <c r="B8481" i="6"/>
  <c r="B8489" i="6"/>
  <c r="B8497" i="6"/>
  <c r="B8505" i="6"/>
  <c r="B8513" i="6"/>
  <c r="B8521" i="6"/>
  <c r="B8529" i="6"/>
  <c r="B8537" i="6"/>
  <c r="B8545" i="6"/>
  <c r="B8553" i="6"/>
  <c r="B8561" i="6"/>
  <c r="B8569" i="6"/>
  <c r="B8577" i="6"/>
  <c r="B8585" i="6"/>
  <c r="B8593" i="6"/>
  <c r="B8601" i="6"/>
  <c r="B8609" i="6"/>
  <c r="B8617" i="6"/>
  <c r="B8625" i="6"/>
  <c r="B8633" i="6"/>
  <c r="B8641" i="6"/>
  <c r="B8649" i="6"/>
  <c r="B8657" i="6"/>
  <c r="B8665" i="6"/>
  <c r="B8673" i="6"/>
  <c r="B8681" i="6"/>
  <c r="B8689" i="6"/>
  <c r="B8697" i="6"/>
  <c r="B8705" i="6"/>
  <c r="B8713" i="6"/>
  <c r="B8721" i="6"/>
  <c r="B8729" i="6"/>
  <c r="B8737" i="6"/>
  <c r="B8745" i="6"/>
  <c r="B8753" i="6"/>
  <c r="B8761" i="6"/>
  <c r="B8769" i="6"/>
  <c r="B8777" i="6"/>
  <c r="B8785" i="6"/>
  <c r="B8793" i="6"/>
  <c r="B8801" i="6"/>
  <c r="B8809" i="6"/>
  <c r="B8817" i="6"/>
  <c r="B8825" i="6"/>
  <c r="B8833" i="6"/>
  <c r="B8841" i="6"/>
  <c r="B8849" i="6"/>
  <c r="B8857" i="6"/>
  <c r="B8865" i="6"/>
  <c r="B8873" i="6"/>
  <c r="B8881" i="6"/>
  <c r="B8889" i="6"/>
  <c r="B8897" i="6"/>
  <c r="B8905" i="6"/>
  <c r="B8913" i="6"/>
  <c r="B8921" i="6"/>
  <c r="B8929" i="6"/>
  <c r="B8937" i="6"/>
  <c r="B8945" i="6"/>
  <c r="B8953" i="6"/>
  <c r="B8961" i="6"/>
  <c r="B8969" i="6"/>
  <c r="B8977" i="6"/>
  <c r="B8985" i="6"/>
  <c r="B8993" i="6"/>
  <c r="B9001" i="6"/>
  <c r="B9009" i="6"/>
  <c r="B9017" i="6"/>
  <c r="B9025" i="6"/>
  <c r="B9033" i="6"/>
  <c r="B9041" i="6"/>
  <c r="B9049" i="6"/>
  <c r="B9057" i="6"/>
  <c r="B9065" i="6"/>
  <c r="B9073" i="6"/>
  <c r="B9081" i="6"/>
  <c r="B9089" i="6"/>
  <c r="B9097" i="6"/>
  <c r="B9105" i="6"/>
  <c r="B9113" i="6"/>
  <c r="B9121" i="6"/>
  <c r="B9129" i="6"/>
  <c r="B9137" i="6"/>
  <c r="B9145" i="6"/>
  <c r="B9153" i="6"/>
  <c r="B9161" i="6"/>
  <c r="B9169" i="6"/>
  <c r="B9177" i="6"/>
  <c r="B9185" i="6"/>
  <c r="B9193" i="6"/>
  <c r="B9201" i="6"/>
  <c r="B9209" i="6"/>
  <c r="B9217" i="6"/>
  <c r="B9225" i="6"/>
  <c r="B9233" i="6"/>
  <c r="B9241" i="6"/>
  <c r="B9249" i="6"/>
  <c r="B9257" i="6"/>
  <c r="B9265" i="6"/>
  <c r="B9273" i="6"/>
  <c r="B9281" i="6"/>
  <c r="B9289" i="6"/>
  <c r="B9297" i="6"/>
  <c r="B9305" i="6"/>
  <c r="B9313" i="6"/>
  <c r="B9321" i="6"/>
  <c r="B9329" i="6"/>
  <c r="B9337" i="6"/>
  <c r="B9345" i="6"/>
  <c r="B9353" i="6"/>
  <c r="B9361" i="6"/>
  <c r="B9369" i="6"/>
  <c r="B9377" i="6"/>
  <c r="B9385" i="6"/>
  <c r="B9393" i="6"/>
  <c r="B9401" i="6"/>
  <c r="B9409" i="6"/>
  <c r="B9417" i="6"/>
  <c r="B9425" i="6"/>
  <c r="B9433" i="6"/>
  <c r="B9441" i="6"/>
  <c r="B9449" i="6"/>
  <c r="B9457" i="6"/>
  <c r="B9465" i="6"/>
  <c r="B9473" i="6"/>
  <c r="B7356" i="6"/>
  <c r="B7420" i="6"/>
  <c r="B7484" i="6"/>
  <c r="B7548" i="6"/>
  <c r="B7612" i="6"/>
  <c r="B7676" i="6"/>
  <c r="B7740" i="6"/>
  <c r="B7804" i="6"/>
  <c r="B7868" i="6"/>
  <c r="B7932" i="6"/>
  <c r="B7996" i="6"/>
  <c r="B8060" i="6"/>
  <c r="B8124" i="6"/>
  <c r="B8188" i="6"/>
  <c r="B8244" i="6"/>
  <c r="B8276" i="6"/>
  <c r="B8308" i="6"/>
  <c r="B8340" i="6"/>
  <c r="B8370" i="6"/>
  <c r="B8389" i="6"/>
  <c r="B8409" i="6"/>
  <c r="B8418" i="6"/>
  <c r="B8426" i="6"/>
  <c r="B8434" i="6"/>
  <c r="B8442" i="6"/>
  <c r="B8450" i="6"/>
  <c r="B8458" i="6"/>
  <c r="B8466" i="6"/>
  <c r="B8474" i="6"/>
  <c r="B8482" i="6"/>
  <c r="B8490" i="6"/>
  <c r="B8498" i="6"/>
  <c r="B8506" i="6"/>
  <c r="B8514" i="6"/>
  <c r="B8522" i="6"/>
  <c r="B8530" i="6"/>
  <c r="B8538" i="6"/>
  <c r="B8546" i="6"/>
  <c r="B8554" i="6"/>
  <c r="B8562" i="6"/>
  <c r="B8570" i="6"/>
  <c r="B8578" i="6"/>
  <c r="B8586" i="6"/>
  <c r="B8594" i="6"/>
  <c r="B8602" i="6"/>
  <c r="B8610" i="6"/>
  <c r="B8618" i="6"/>
  <c r="B8626" i="6"/>
  <c r="B8634" i="6"/>
  <c r="B8642" i="6"/>
  <c r="B8650" i="6"/>
  <c r="B8658" i="6"/>
  <c r="B8666" i="6"/>
  <c r="B8674" i="6"/>
  <c r="B8682" i="6"/>
  <c r="B8690" i="6"/>
  <c r="B8698" i="6"/>
  <c r="B8706" i="6"/>
  <c r="B8714" i="6"/>
  <c r="B8722" i="6"/>
  <c r="B8730" i="6"/>
  <c r="B8738" i="6"/>
  <c r="B8746" i="6"/>
  <c r="B8754" i="6"/>
  <c r="B8762" i="6"/>
  <c r="B8770" i="6"/>
  <c r="B8778" i="6"/>
  <c r="B8786" i="6"/>
  <c r="B8794" i="6"/>
  <c r="B8802" i="6"/>
  <c r="B8810" i="6"/>
  <c r="B8818" i="6"/>
  <c r="B8826" i="6"/>
  <c r="B8834" i="6"/>
  <c r="B8842" i="6"/>
  <c r="B8850" i="6"/>
  <c r="B8858" i="6"/>
  <c r="B8866" i="6"/>
  <c r="B8874" i="6"/>
  <c r="B8882" i="6"/>
  <c r="B8890" i="6"/>
  <c r="B8898" i="6"/>
  <c r="B8906" i="6"/>
  <c r="B8914" i="6"/>
  <c r="B8922" i="6"/>
  <c r="B8930" i="6"/>
  <c r="B8938" i="6"/>
  <c r="B8946" i="6"/>
  <c r="B8954" i="6"/>
  <c r="B8962" i="6"/>
  <c r="B8970" i="6"/>
  <c r="B8978" i="6"/>
  <c r="B8986" i="6"/>
  <c r="B8994" i="6"/>
  <c r="B9002" i="6"/>
  <c r="B9010" i="6"/>
  <c r="B9018" i="6"/>
  <c r="B9026" i="6"/>
  <c r="B9034" i="6"/>
  <c r="B9042" i="6"/>
  <c r="B9050" i="6"/>
  <c r="B9058" i="6"/>
  <c r="B9066" i="6"/>
  <c r="B9074" i="6"/>
  <c r="B9082" i="6"/>
  <c r="B9090" i="6"/>
  <c r="B9098" i="6"/>
  <c r="B9106" i="6"/>
  <c r="B9114" i="6"/>
  <c r="B9122" i="6"/>
  <c r="B9130" i="6"/>
  <c r="B9138" i="6"/>
  <c r="B9146" i="6"/>
  <c r="B9154" i="6"/>
  <c r="B9162" i="6"/>
  <c r="B9170" i="6"/>
  <c r="B9178" i="6"/>
  <c r="B9186" i="6"/>
  <c r="B9194" i="6"/>
  <c r="B9202" i="6"/>
  <c r="B9210" i="6"/>
  <c r="B9218" i="6"/>
  <c r="B9226" i="6"/>
  <c r="B9234" i="6"/>
  <c r="B9242" i="6"/>
  <c r="B9250" i="6"/>
  <c r="B9258" i="6"/>
  <c r="B9266" i="6"/>
  <c r="B9274" i="6"/>
  <c r="B9282" i="6"/>
  <c r="B9290" i="6"/>
  <c r="B9298" i="6"/>
  <c r="B9306" i="6"/>
  <c r="B9314" i="6"/>
  <c r="B9322" i="6"/>
  <c r="B9330" i="6"/>
  <c r="B9338" i="6"/>
  <c r="B9346" i="6"/>
  <c r="B9354" i="6"/>
  <c r="B9362" i="6"/>
  <c r="B9370" i="6"/>
  <c r="B9378" i="6"/>
  <c r="B9386" i="6"/>
  <c r="B9394" i="6"/>
  <c r="B9402" i="6"/>
  <c r="B9410" i="6"/>
  <c r="B9418" i="6"/>
  <c r="B9426" i="6"/>
  <c r="B9434" i="6"/>
  <c r="B9442" i="6"/>
  <c r="B9450" i="6"/>
  <c r="B9458" i="6"/>
  <c r="B9466" i="6"/>
  <c r="B9474" i="6"/>
  <c r="B7364" i="6"/>
  <c r="B7428" i="6"/>
  <c r="B7492" i="6"/>
  <c r="B7556" i="6"/>
  <c r="B7620" i="6"/>
  <c r="B7684" i="6"/>
  <c r="B7748" i="6"/>
  <c r="B7812" i="6"/>
  <c r="B7876" i="6"/>
  <c r="B7940" i="6"/>
  <c r="B8004" i="6"/>
  <c r="B8068" i="6"/>
  <c r="B8132" i="6"/>
  <c r="B8196" i="6"/>
  <c r="B8245" i="6"/>
  <c r="B8277" i="6"/>
  <c r="B8309" i="6"/>
  <c r="B8341" i="6"/>
  <c r="B8372" i="6"/>
  <c r="B8394" i="6"/>
  <c r="B8410" i="6"/>
  <c r="B8419" i="6"/>
  <c r="B8427" i="6"/>
  <c r="B8435" i="6"/>
  <c r="B8443" i="6"/>
  <c r="B8451" i="6"/>
  <c r="B8459" i="6"/>
  <c r="B8467" i="6"/>
  <c r="B8475" i="6"/>
  <c r="B8483" i="6"/>
  <c r="B8491" i="6"/>
  <c r="B8499" i="6"/>
  <c r="B8507" i="6"/>
  <c r="B8515" i="6"/>
  <c r="B8523" i="6"/>
  <c r="B8531" i="6"/>
  <c r="B8539" i="6"/>
  <c r="B8547" i="6"/>
  <c r="B8555" i="6"/>
  <c r="B8563" i="6"/>
  <c r="B8571" i="6"/>
  <c r="B8579" i="6"/>
  <c r="B8587" i="6"/>
  <c r="B8595" i="6"/>
  <c r="B8603" i="6"/>
  <c r="B8611" i="6"/>
  <c r="B8619" i="6"/>
  <c r="B8627" i="6"/>
  <c r="B8635" i="6"/>
  <c r="B8643" i="6"/>
  <c r="B8651" i="6"/>
  <c r="B8659" i="6"/>
  <c r="B8667" i="6"/>
  <c r="B8675" i="6"/>
  <c r="B8683" i="6"/>
  <c r="B8691" i="6"/>
  <c r="B8699" i="6"/>
  <c r="B8707" i="6"/>
  <c r="B8715" i="6"/>
  <c r="B8723" i="6"/>
  <c r="B8731" i="6"/>
  <c r="B8739" i="6"/>
  <c r="B8747" i="6"/>
  <c r="B8755" i="6"/>
  <c r="B8763" i="6"/>
  <c r="B8771" i="6"/>
  <c r="B8779" i="6"/>
  <c r="B8787" i="6"/>
  <c r="B8795" i="6"/>
  <c r="B8803" i="6"/>
  <c r="B8811" i="6"/>
  <c r="B8819" i="6"/>
  <c r="B8827" i="6"/>
  <c r="B8835" i="6"/>
  <c r="B8843" i="6"/>
  <c r="B8851" i="6"/>
  <c r="B8859" i="6"/>
  <c r="B8867" i="6"/>
  <c r="B8875" i="6"/>
  <c r="B8883" i="6"/>
  <c r="B8891" i="6"/>
  <c r="B8899" i="6"/>
  <c r="B8907" i="6"/>
  <c r="B8915" i="6"/>
  <c r="B8923" i="6"/>
  <c r="B8931" i="6"/>
  <c r="B8939" i="6"/>
  <c r="B8947" i="6"/>
  <c r="B8955" i="6"/>
  <c r="B8963" i="6"/>
  <c r="B8971" i="6"/>
  <c r="B8979" i="6"/>
  <c r="B8987" i="6"/>
  <c r="B8995" i="6"/>
  <c r="B9003" i="6"/>
  <c r="B9011" i="6"/>
  <c r="B9019" i="6"/>
  <c r="B9027" i="6"/>
  <c r="B9035" i="6"/>
  <c r="B9043" i="6"/>
  <c r="B9051" i="6"/>
  <c r="B9059" i="6"/>
  <c r="B9067" i="6"/>
  <c r="B9075" i="6"/>
  <c r="B9083" i="6"/>
  <c r="B9091" i="6"/>
  <c r="B9099" i="6"/>
  <c r="B9107" i="6"/>
  <c r="B9115" i="6"/>
  <c r="B9123" i="6"/>
  <c r="B9131" i="6"/>
  <c r="B9139" i="6"/>
  <c r="B9147" i="6"/>
  <c r="B9155" i="6"/>
  <c r="B9163" i="6"/>
  <c r="B9171" i="6"/>
  <c r="B9179" i="6"/>
  <c r="B9187" i="6"/>
  <c r="B9195" i="6"/>
  <c r="B9203" i="6"/>
  <c r="B9211" i="6"/>
  <c r="B9219" i="6"/>
  <c r="B9227" i="6"/>
  <c r="B9235" i="6"/>
  <c r="B9243" i="6"/>
  <c r="B9251" i="6"/>
  <c r="B9259" i="6"/>
  <c r="B9267" i="6"/>
  <c r="B9275" i="6"/>
  <c r="B9283" i="6"/>
  <c r="B9291" i="6"/>
  <c r="B9299" i="6"/>
  <c r="B9307" i="6"/>
  <c r="B9315" i="6"/>
  <c r="B9323" i="6"/>
  <c r="B9331" i="6"/>
  <c r="B9339" i="6"/>
  <c r="B9347" i="6"/>
  <c r="B9355" i="6"/>
  <c r="B9363" i="6"/>
  <c r="B9371" i="6"/>
  <c r="B9379" i="6"/>
  <c r="B9387" i="6"/>
  <c r="B9395" i="6"/>
  <c r="B9403" i="6"/>
  <c r="B9411" i="6"/>
  <c r="B9419" i="6"/>
  <c r="B9427" i="6"/>
  <c r="B9435" i="6"/>
  <c r="B9443" i="6"/>
  <c r="B9451" i="6"/>
  <c r="B9459" i="6"/>
  <c r="B9467" i="6"/>
  <c r="B9475" i="6"/>
  <c r="B7372" i="6"/>
  <c r="B7884" i="6"/>
  <c r="B8316" i="6"/>
  <c r="B8444" i="6"/>
  <c r="B8508" i="6"/>
  <c r="B8572" i="6"/>
  <c r="B8636" i="6"/>
  <c r="B8700" i="6"/>
  <c r="B8764" i="6"/>
  <c r="B8828" i="6"/>
  <c r="B8892" i="6"/>
  <c r="B8956" i="6"/>
  <c r="B9020" i="6"/>
  <c r="B9084" i="6"/>
  <c r="B9148" i="6"/>
  <c r="B9212" i="6"/>
  <c r="B9276" i="6"/>
  <c r="B9340" i="6"/>
  <c r="B9404" i="6"/>
  <c r="B9468" i="6"/>
  <c r="B9485" i="6"/>
  <c r="B9494" i="6"/>
  <c r="B9503" i="6"/>
  <c r="B9513" i="6"/>
  <c r="B9522" i="6"/>
  <c r="B9531" i="6"/>
  <c r="B9540" i="6"/>
  <c r="B9549" i="6"/>
  <c r="B9558" i="6"/>
  <c r="B9567" i="6"/>
  <c r="B9577" i="6"/>
  <c r="B9586" i="6"/>
  <c r="B9595" i="6"/>
  <c r="B9604" i="6"/>
  <c r="B9612" i="6"/>
  <c r="B9620" i="6"/>
  <c r="B9628" i="6"/>
  <c r="B9636" i="6"/>
  <c r="B9644" i="6"/>
  <c r="B9652" i="6"/>
  <c r="B9660" i="6"/>
  <c r="B9668" i="6"/>
  <c r="B9676" i="6"/>
  <c r="B9684" i="6"/>
  <c r="B9692" i="6"/>
  <c r="B9700" i="6"/>
  <c r="B9708" i="6"/>
  <c r="B9716" i="6"/>
  <c r="B9724" i="6"/>
  <c r="B9732" i="6"/>
  <c r="B9740" i="6"/>
  <c r="B9748" i="6"/>
  <c r="B9756" i="6"/>
  <c r="B9764" i="6"/>
  <c r="B9772" i="6"/>
  <c r="B9780" i="6"/>
  <c r="B9788" i="6"/>
  <c r="B9796" i="6"/>
  <c r="B9804" i="6"/>
  <c r="B9812" i="6"/>
  <c r="B9820" i="6"/>
  <c r="B9828" i="6"/>
  <c r="B9836" i="6"/>
  <c r="B9844" i="6"/>
  <c r="B9852" i="6"/>
  <c r="B9860" i="6"/>
  <c r="B9868" i="6"/>
  <c r="B9876" i="6"/>
  <c r="B9884" i="6"/>
  <c r="B9892" i="6"/>
  <c r="B9900" i="6"/>
  <c r="B9908" i="6"/>
  <c r="B9916" i="6"/>
  <c r="B9924" i="6"/>
  <c r="B9932" i="6"/>
  <c r="B9940" i="6"/>
  <c r="B9948" i="6"/>
  <c r="B9956" i="6"/>
  <c r="B9964" i="6"/>
  <c r="B9972" i="6"/>
  <c r="B9980" i="6"/>
  <c r="B9988" i="6"/>
  <c r="B9996" i="6"/>
  <c r="B9830" i="6"/>
  <c r="B9854" i="6"/>
  <c r="B9878" i="6"/>
  <c r="B9902" i="6"/>
  <c r="B9934" i="6"/>
  <c r="B9958" i="6"/>
  <c r="B9982" i="6"/>
  <c r="B9619" i="6"/>
  <c r="B9699" i="6"/>
  <c r="B9755" i="6"/>
  <c r="B9811" i="6"/>
  <c r="B9867" i="6"/>
  <c r="B9923" i="6"/>
  <c r="B9979" i="6"/>
  <c r="D95" i="1" s="1"/>
  <c r="B7436" i="6"/>
  <c r="B7948" i="6"/>
  <c r="B8348" i="6"/>
  <c r="B8452" i="6"/>
  <c r="B8516" i="6"/>
  <c r="B8580" i="6"/>
  <c r="B8644" i="6"/>
  <c r="B8708" i="6"/>
  <c r="B8772" i="6"/>
  <c r="B8836" i="6"/>
  <c r="B8900" i="6"/>
  <c r="B8964" i="6"/>
  <c r="B9028" i="6"/>
  <c r="B9092" i="6"/>
  <c r="B9156" i="6"/>
  <c r="B9220" i="6"/>
  <c r="B9284" i="6"/>
  <c r="B9348" i="6"/>
  <c r="B9412" i="6"/>
  <c r="B9476" i="6"/>
  <c r="B9486" i="6"/>
  <c r="B9495" i="6"/>
  <c r="B9505" i="6"/>
  <c r="B9514" i="6"/>
  <c r="B9523" i="6"/>
  <c r="B9532" i="6"/>
  <c r="B9541" i="6"/>
  <c r="B9550" i="6"/>
  <c r="B9559" i="6"/>
  <c r="B9569" i="6"/>
  <c r="B9578" i="6"/>
  <c r="B9587" i="6"/>
  <c r="B9596" i="6"/>
  <c r="B9605" i="6"/>
  <c r="B9613" i="6"/>
  <c r="B9621" i="6"/>
  <c r="B9629" i="6"/>
  <c r="B9637" i="6"/>
  <c r="B9645" i="6"/>
  <c r="B9653" i="6"/>
  <c r="B9661" i="6"/>
  <c r="B9669" i="6"/>
  <c r="B9677" i="6"/>
  <c r="B9685" i="6"/>
  <c r="B9693" i="6"/>
  <c r="B9701" i="6"/>
  <c r="B9709" i="6"/>
  <c r="B9717" i="6"/>
  <c r="B9725" i="6"/>
  <c r="B9733" i="6"/>
  <c r="B9741" i="6"/>
  <c r="B9749" i="6"/>
  <c r="B9757" i="6"/>
  <c r="B9765" i="6"/>
  <c r="B9773" i="6"/>
  <c r="B9781" i="6"/>
  <c r="B9789" i="6"/>
  <c r="B9797" i="6"/>
  <c r="B9805" i="6"/>
  <c r="B9813" i="6"/>
  <c r="B9821" i="6"/>
  <c r="B9829" i="6"/>
  <c r="B9837" i="6"/>
  <c r="B9845" i="6"/>
  <c r="B9853" i="6"/>
  <c r="B9861" i="6"/>
  <c r="B9869" i="6"/>
  <c r="B9877" i="6"/>
  <c r="B9885" i="6"/>
  <c r="B9893" i="6"/>
  <c r="B9901" i="6"/>
  <c r="B9909" i="6"/>
  <c r="B9917" i="6"/>
  <c r="B9925" i="6"/>
  <c r="B9933" i="6"/>
  <c r="B9941" i="6"/>
  <c r="B9949" i="6"/>
  <c r="B9957" i="6"/>
  <c r="B9965" i="6"/>
  <c r="B9973" i="6"/>
  <c r="D79" i="1" s="1"/>
  <c r="B9981" i="6"/>
  <c r="B9989" i="6"/>
  <c r="B9997" i="6"/>
  <c r="B9782" i="6"/>
  <c r="B9806" i="6"/>
  <c r="B9822" i="6"/>
  <c r="B9846" i="6"/>
  <c r="B9870" i="6"/>
  <c r="B9894" i="6"/>
  <c r="B9926" i="6"/>
  <c r="B9950" i="6"/>
  <c r="B9974" i="6"/>
  <c r="B9998" i="6"/>
  <c r="B9667" i="6"/>
  <c r="B9747" i="6"/>
  <c r="B9795" i="6"/>
  <c r="B9859" i="6"/>
  <c r="B9915" i="6"/>
  <c r="B9971" i="6"/>
  <c r="D91" i="1" s="1"/>
  <c r="B7500" i="6"/>
  <c r="B8012" i="6"/>
  <c r="B8373" i="6"/>
  <c r="B8460" i="6"/>
  <c r="B8524" i="6"/>
  <c r="B8588" i="6"/>
  <c r="B8652" i="6"/>
  <c r="B8716" i="6"/>
  <c r="B8780" i="6"/>
  <c r="B8844" i="6"/>
  <c r="B8908" i="6"/>
  <c r="B8972" i="6"/>
  <c r="B9036" i="6"/>
  <c r="B9100" i="6"/>
  <c r="B9164" i="6"/>
  <c r="B9228" i="6"/>
  <c r="B9292" i="6"/>
  <c r="B9356" i="6"/>
  <c r="B9420" i="6"/>
  <c r="B9477" i="6"/>
  <c r="B9487" i="6"/>
  <c r="B9497" i="6"/>
  <c r="B9506" i="6"/>
  <c r="B9515" i="6"/>
  <c r="B9524" i="6"/>
  <c r="B9533" i="6"/>
  <c r="B9542" i="6"/>
  <c r="B9551" i="6"/>
  <c r="B9561" i="6"/>
  <c r="B9570" i="6"/>
  <c r="B9579" i="6"/>
  <c r="B9588" i="6"/>
  <c r="B9597" i="6"/>
  <c r="B9606" i="6"/>
  <c r="B9614" i="6"/>
  <c r="B9622" i="6"/>
  <c r="B9630" i="6"/>
  <c r="B9638" i="6"/>
  <c r="B9646" i="6"/>
  <c r="B9654" i="6"/>
  <c r="B9662" i="6"/>
  <c r="B9670" i="6"/>
  <c r="B9678" i="6"/>
  <c r="B9686" i="6"/>
  <c r="B9694" i="6"/>
  <c r="B9702" i="6"/>
  <c r="B9710" i="6"/>
  <c r="B9718" i="6"/>
  <c r="B9726" i="6"/>
  <c r="B9734" i="6"/>
  <c r="B9742" i="6"/>
  <c r="B9750" i="6"/>
  <c r="B9758" i="6"/>
  <c r="B9766" i="6"/>
  <c r="B9774" i="6"/>
  <c r="B9790" i="6"/>
  <c r="B9798" i="6"/>
  <c r="B9814" i="6"/>
  <c r="B9838" i="6"/>
  <c r="B9862" i="6"/>
  <c r="B9886" i="6"/>
  <c r="B9910" i="6"/>
  <c r="B9918" i="6"/>
  <c r="B9942" i="6"/>
  <c r="B9966" i="6"/>
  <c r="B9990" i="6"/>
  <c r="B9659" i="6"/>
  <c r="B9715" i="6"/>
  <c r="B9771" i="6"/>
  <c r="B9827" i="6"/>
  <c r="B9883" i="6"/>
  <c r="B9939" i="6"/>
  <c r="B9995" i="6"/>
  <c r="B7564" i="6"/>
  <c r="B8076" i="6"/>
  <c r="B8396" i="6"/>
  <c r="B8468" i="6"/>
  <c r="B8532" i="6"/>
  <c r="B8596" i="6"/>
  <c r="B8660" i="6"/>
  <c r="B8724" i="6"/>
  <c r="B8788" i="6"/>
  <c r="B8852" i="6"/>
  <c r="B8916" i="6"/>
  <c r="B8980" i="6"/>
  <c r="B9044" i="6"/>
  <c r="B9108" i="6"/>
  <c r="B9172" i="6"/>
  <c r="B9236" i="6"/>
  <c r="B9300" i="6"/>
  <c r="B9364" i="6"/>
  <c r="B9428" i="6"/>
  <c r="B9479" i="6"/>
  <c r="B9489" i="6"/>
  <c r="B9498" i="6"/>
  <c r="B9507" i="6"/>
  <c r="B9516" i="6"/>
  <c r="B9525" i="6"/>
  <c r="B9534" i="6"/>
  <c r="B9543" i="6"/>
  <c r="B9553" i="6"/>
  <c r="B9562" i="6"/>
  <c r="B9571" i="6"/>
  <c r="B9580" i="6"/>
  <c r="B9589" i="6"/>
  <c r="B9598" i="6"/>
  <c r="B9607" i="6"/>
  <c r="B9615" i="6"/>
  <c r="B9623" i="6"/>
  <c r="B9631" i="6"/>
  <c r="B9639" i="6"/>
  <c r="B9647" i="6"/>
  <c r="B9655" i="6"/>
  <c r="B9663" i="6"/>
  <c r="B9671" i="6"/>
  <c r="B9679" i="6"/>
  <c r="B9687" i="6"/>
  <c r="B9695" i="6"/>
  <c r="B9703" i="6"/>
  <c r="B9711" i="6"/>
  <c r="B9719" i="6"/>
  <c r="B9727" i="6"/>
  <c r="B9735" i="6"/>
  <c r="B9743" i="6"/>
  <c r="B9751" i="6"/>
  <c r="B9759" i="6"/>
  <c r="B9767" i="6"/>
  <c r="B9775" i="6"/>
  <c r="B9783" i="6"/>
  <c r="B9791" i="6"/>
  <c r="B9799" i="6"/>
  <c r="B9807" i="6"/>
  <c r="B9815" i="6"/>
  <c r="B9823" i="6"/>
  <c r="B9831" i="6"/>
  <c r="B9839" i="6"/>
  <c r="B9847" i="6"/>
  <c r="B9855" i="6"/>
  <c r="B9863" i="6"/>
  <c r="B9871" i="6"/>
  <c r="B9879" i="6"/>
  <c r="B9887" i="6"/>
  <c r="B9895" i="6"/>
  <c r="B9903" i="6"/>
  <c r="B9911" i="6"/>
  <c r="B9919" i="6"/>
  <c r="B9927" i="6"/>
  <c r="B9935" i="6"/>
  <c r="B9943" i="6"/>
  <c r="B9951" i="6"/>
  <c r="B9959" i="6"/>
  <c r="B9967" i="6"/>
  <c r="B9975" i="6"/>
  <c r="B9983" i="6"/>
  <c r="B9991" i="6"/>
  <c r="B9999" i="6"/>
  <c r="B8692" i="6"/>
  <c r="B9076" i="6"/>
  <c r="B9396" i="6"/>
  <c r="B9502" i="6"/>
  <c r="B9539" i="6"/>
  <c r="B9575" i="6"/>
  <c r="B9611" i="6"/>
  <c r="B9651" i="6"/>
  <c r="B9707" i="6"/>
  <c r="B9763" i="6"/>
  <c r="B9819" i="6"/>
  <c r="B9875" i="6"/>
  <c r="B9931" i="6"/>
  <c r="B9987" i="6"/>
  <c r="B7628" i="6"/>
  <c r="B8140" i="6"/>
  <c r="D19" i="3" s="1"/>
  <c r="B8411" i="6"/>
  <c r="B8476" i="6"/>
  <c r="B8540" i="6"/>
  <c r="B8604" i="6"/>
  <c r="B8668" i="6"/>
  <c r="B8732" i="6"/>
  <c r="B8796" i="6"/>
  <c r="B8860" i="6"/>
  <c r="B8924" i="6"/>
  <c r="B8988" i="6"/>
  <c r="B9052" i="6"/>
  <c r="B9116" i="6"/>
  <c r="B9180" i="6"/>
  <c r="B9244" i="6"/>
  <c r="B9308" i="6"/>
  <c r="B9372" i="6"/>
  <c r="B9436" i="6"/>
  <c r="B9481" i="6"/>
  <c r="B9490" i="6"/>
  <c r="B9499" i="6"/>
  <c r="B9508" i="6"/>
  <c r="B9517" i="6"/>
  <c r="B9526" i="6"/>
  <c r="B9535" i="6"/>
  <c r="B9545" i="6"/>
  <c r="B9554" i="6"/>
  <c r="B9563" i="6"/>
  <c r="B9572" i="6"/>
  <c r="B9581" i="6"/>
  <c r="B9590" i="6"/>
  <c r="B9599" i="6"/>
  <c r="B9608" i="6"/>
  <c r="B9616" i="6"/>
  <c r="B9624" i="6"/>
  <c r="B9632" i="6"/>
  <c r="B9640" i="6"/>
  <c r="B9648" i="6"/>
  <c r="B9656" i="6"/>
  <c r="B9664" i="6"/>
  <c r="B9672" i="6"/>
  <c r="B9680" i="6"/>
  <c r="B9688" i="6"/>
  <c r="B9696" i="6"/>
  <c r="B9704" i="6"/>
  <c r="B9712" i="6"/>
  <c r="B9720" i="6"/>
  <c r="B9728" i="6"/>
  <c r="B9736" i="6"/>
  <c r="B9744" i="6"/>
  <c r="B9752" i="6"/>
  <c r="B9760" i="6"/>
  <c r="B9768" i="6"/>
  <c r="B9776" i="6"/>
  <c r="B9784" i="6"/>
  <c r="B9792" i="6"/>
  <c r="B9800" i="6"/>
  <c r="B9808" i="6"/>
  <c r="B9816" i="6"/>
  <c r="B9824" i="6"/>
  <c r="B9832" i="6"/>
  <c r="B9840" i="6"/>
  <c r="B9848" i="6"/>
  <c r="B9856" i="6"/>
  <c r="B9864" i="6"/>
  <c r="B9872" i="6"/>
  <c r="B9880" i="6"/>
  <c r="B9888" i="6"/>
  <c r="B9896" i="6"/>
  <c r="B9904" i="6"/>
  <c r="B9912" i="6"/>
  <c r="B9920" i="6"/>
  <c r="B9928" i="6"/>
  <c r="B9936" i="6"/>
  <c r="B9944" i="6"/>
  <c r="B9952" i="6"/>
  <c r="B9960" i="6"/>
  <c r="B9968" i="6"/>
  <c r="B9976" i="6"/>
  <c r="B9984" i="6"/>
  <c r="B9992" i="6"/>
  <c r="B1" i="6"/>
  <c r="B9993" i="6"/>
  <c r="B8500" i="6"/>
  <c r="B8756" i="6"/>
  <c r="B8948" i="6"/>
  <c r="B9204" i="6"/>
  <c r="B9460" i="6"/>
  <c r="B9521" i="6"/>
  <c r="B9557" i="6"/>
  <c r="B9594" i="6"/>
  <c r="B9635" i="6"/>
  <c r="B9683" i="6"/>
  <c r="B9731" i="6"/>
  <c r="B9787" i="6"/>
  <c r="B9843" i="6"/>
  <c r="B9891" i="6"/>
  <c r="B9955" i="6"/>
  <c r="B7692" i="6"/>
  <c r="B8204" i="6"/>
  <c r="B8420" i="6"/>
  <c r="B8484" i="6"/>
  <c r="B8548" i="6"/>
  <c r="B8612" i="6"/>
  <c r="B8676" i="6"/>
  <c r="B8740" i="6"/>
  <c r="B8804" i="6"/>
  <c r="B8868" i="6"/>
  <c r="B8932" i="6"/>
  <c r="B8996" i="6"/>
  <c r="B9060" i="6"/>
  <c r="B9124" i="6"/>
  <c r="B9188" i="6"/>
  <c r="B9252" i="6"/>
  <c r="B9316" i="6"/>
  <c r="B9380" i="6"/>
  <c r="B9444" i="6"/>
  <c r="B9482" i="6"/>
  <c r="B9491" i="6"/>
  <c r="B9500" i="6"/>
  <c r="B9509" i="6"/>
  <c r="B9518" i="6"/>
  <c r="B9527" i="6"/>
  <c r="B9537" i="6"/>
  <c r="B9546" i="6"/>
  <c r="B9555" i="6"/>
  <c r="B9564" i="6"/>
  <c r="B9573" i="6"/>
  <c r="B9582" i="6"/>
  <c r="B9591" i="6"/>
  <c r="B9601" i="6"/>
  <c r="B9609" i="6"/>
  <c r="B9617" i="6"/>
  <c r="B9625" i="6"/>
  <c r="B9633" i="6"/>
  <c r="B9641" i="6"/>
  <c r="B9649" i="6"/>
  <c r="B9657" i="6"/>
  <c r="B9665" i="6"/>
  <c r="B9673" i="6"/>
  <c r="B9681" i="6"/>
  <c r="B9689" i="6"/>
  <c r="B9697" i="6"/>
  <c r="B9705" i="6"/>
  <c r="B9713" i="6"/>
  <c r="B9721" i="6"/>
  <c r="B9729" i="6"/>
  <c r="B9737" i="6"/>
  <c r="B9745" i="6"/>
  <c r="B9753" i="6"/>
  <c r="B9761" i="6"/>
  <c r="B9769" i="6"/>
  <c r="B9777" i="6"/>
  <c r="B9785" i="6"/>
  <c r="B9793" i="6"/>
  <c r="B9801" i="6"/>
  <c r="B9809" i="6"/>
  <c r="B9817" i="6"/>
  <c r="B9825" i="6"/>
  <c r="B9833" i="6"/>
  <c r="B9841" i="6"/>
  <c r="B9849" i="6"/>
  <c r="B9857" i="6"/>
  <c r="B9865" i="6"/>
  <c r="B9873" i="6"/>
  <c r="B9881" i="6"/>
  <c r="B9889" i="6"/>
  <c r="B9897" i="6"/>
  <c r="B9905" i="6"/>
  <c r="B9913" i="6"/>
  <c r="B9921" i="6"/>
  <c r="B9929" i="6"/>
  <c r="B9937" i="6"/>
  <c r="B9945" i="6"/>
  <c r="B9953" i="6"/>
  <c r="B9961" i="6"/>
  <c r="B9969" i="6"/>
  <c r="B9977" i="6"/>
  <c r="D81" i="1" s="1"/>
  <c r="B9985" i="6"/>
  <c r="B8284" i="6"/>
  <c r="B8628" i="6"/>
  <c r="B8884" i="6"/>
  <c r="B9140" i="6"/>
  <c r="B9268" i="6"/>
  <c r="B9484" i="6"/>
  <c r="B9511" i="6"/>
  <c r="B9548" i="6"/>
  <c r="B9585" i="6"/>
  <c r="B9627" i="6"/>
  <c r="B9675" i="6"/>
  <c r="B9723" i="6"/>
  <c r="B9779" i="6"/>
  <c r="B9835" i="6"/>
  <c r="B9899" i="6"/>
  <c r="B9947" i="6"/>
  <c r="B7756" i="6"/>
  <c r="B8252" i="6"/>
  <c r="B8428" i="6"/>
  <c r="B8492" i="6"/>
  <c r="B8556" i="6"/>
  <c r="B8620" i="6"/>
  <c r="B8684" i="6"/>
  <c r="B8748" i="6"/>
  <c r="B8812" i="6"/>
  <c r="B8876" i="6"/>
  <c r="B8940" i="6"/>
  <c r="B9004" i="6"/>
  <c r="B9068" i="6"/>
  <c r="B9132" i="6"/>
  <c r="B9196" i="6"/>
  <c r="B9260" i="6"/>
  <c r="B9324" i="6"/>
  <c r="B9388" i="6"/>
  <c r="B9452" i="6"/>
  <c r="B9483" i="6"/>
  <c r="B9492" i="6"/>
  <c r="B9501" i="6"/>
  <c r="B9510" i="6"/>
  <c r="B9519" i="6"/>
  <c r="B9529" i="6"/>
  <c r="B9538" i="6"/>
  <c r="B9547" i="6"/>
  <c r="B9556" i="6"/>
  <c r="B9565" i="6"/>
  <c r="B9574" i="6"/>
  <c r="B9583" i="6"/>
  <c r="B9593" i="6"/>
  <c r="B9602" i="6"/>
  <c r="B9610" i="6"/>
  <c r="B9618" i="6"/>
  <c r="B9626" i="6"/>
  <c r="B9634" i="6"/>
  <c r="B9642" i="6"/>
  <c r="B9650" i="6"/>
  <c r="B9658" i="6"/>
  <c r="B9666" i="6"/>
  <c r="B9674" i="6"/>
  <c r="B9682" i="6"/>
  <c r="B9690" i="6"/>
  <c r="B9698" i="6"/>
  <c r="B9706" i="6"/>
  <c r="B9714" i="6"/>
  <c r="B9722" i="6"/>
  <c r="B9730" i="6"/>
  <c r="B9738" i="6"/>
  <c r="B9746" i="6"/>
  <c r="B9754" i="6"/>
  <c r="B9762" i="6"/>
  <c r="B9770" i="6"/>
  <c r="B9778" i="6"/>
  <c r="B9786" i="6"/>
  <c r="B9794" i="6"/>
  <c r="B9802" i="6"/>
  <c r="B9810" i="6"/>
  <c r="B9818" i="6"/>
  <c r="B9826" i="6"/>
  <c r="B9834" i="6"/>
  <c r="B9842" i="6"/>
  <c r="B9850" i="6"/>
  <c r="B9858" i="6"/>
  <c r="B9866" i="6"/>
  <c r="B9874" i="6"/>
  <c r="B9882" i="6"/>
  <c r="B9890" i="6"/>
  <c r="F94" i="2" s="1"/>
  <c r="B9898" i="6"/>
  <c r="B9906" i="6"/>
  <c r="B9914" i="6"/>
  <c r="B9922" i="6"/>
  <c r="B9930" i="6"/>
  <c r="B9938" i="6"/>
  <c r="B9946" i="6"/>
  <c r="B9954" i="6"/>
  <c r="B9962" i="6"/>
  <c r="B9970" i="6"/>
  <c r="B9978" i="6"/>
  <c r="B9986" i="6"/>
  <c r="B9994" i="6"/>
  <c r="B7820" i="6"/>
  <c r="B8436" i="6"/>
  <c r="B8564" i="6"/>
  <c r="B8820" i="6"/>
  <c r="B9012" i="6"/>
  <c r="B9332" i="6"/>
  <c r="B9493" i="6"/>
  <c r="B9530" i="6"/>
  <c r="B9566" i="6"/>
  <c r="B9603" i="6"/>
  <c r="B9643" i="6"/>
  <c r="B9691" i="6"/>
  <c r="B9739" i="6"/>
  <c r="B9803" i="6"/>
  <c r="B9851" i="6"/>
  <c r="B9907" i="6"/>
  <c r="B9963" i="6"/>
  <c r="H28" i="5"/>
  <c r="H6" i="5" s="1"/>
  <c r="B2109" i="6"/>
  <c r="E63" i="2"/>
  <c r="E44" i="2"/>
  <c r="E82" i="3"/>
  <c r="E81" i="3"/>
  <c r="E74" i="3"/>
  <c r="E35" i="2"/>
  <c r="D14" i="1"/>
  <c r="E111" i="3"/>
  <c r="D78" i="3"/>
  <c r="E79" i="3" s="1"/>
  <c r="D111" i="2"/>
  <c r="D85" i="3"/>
  <c r="E86" i="3" s="1"/>
  <c r="D92" i="1"/>
  <c r="D94" i="1"/>
  <c r="F89" i="3"/>
  <c r="E112" i="2"/>
  <c r="D93" i="1"/>
  <c r="E61" i="3"/>
  <c r="E40" i="3"/>
  <c r="E37" i="3"/>
  <c r="E93" i="3"/>
  <c r="E58" i="3"/>
  <c r="H13" i="4"/>
  <c r="G6" i="5"/>
  <c r="H14" i="4"/>
  <c r="F35" i="3"/>
  <c r="D36" i="3" s="1"/>
  <c r="E39" i="3" l="1"/>
  <c r="F41" i="3" s="1"/>
  <c r="H6" i="4"/>
  <c r="B1576" i="6"/>
  <c r="E82" i="2" s="1"/>
  <c r="E17" i="2"/>
  <c r="E48" i="3"/>
  <c r="F83" i="3"/>
  <c r="E78" i="2"/>
  <c r="E55" i="3"/>
  <c r="E124" i="2"/>
  <c r="E75" i="2"/>
  <c r="C26" i="1"/>
  <c r="E32" i="2"/>
  <c r="E70" i="2"/>
  <c r="D24" i="3"/>
  <c r="E50" i="2"/>
  <c r="D13" i="1"/>
  <c r="E95" i="3"/>
  <c r="E55" i="2"/>
  <c r="E51" i="3"/>
  <c r="E84" i="3"/>
  <c r="F87" i="3" s="1"/>
  <c r="E68" i="2"/>
  <c r="E44" i="3"/>
  <c r="D80" i="1"/>
  <c r="E112" i="3"/>
  <c r="F113" i="3" s="1"/>
  <c r="E77" i="2"/>
  <c r="E14" i="2"/>
  <c r="D12" i="3"/>
  <c r="E14" i="3" s="1"/>
  <c r="E13" i="2"/>
  <c r="D77" i="1"/>
  <c r="E51" i="2"/>
  <c r="D75" i="1"/>
  <c r="D65" i="2"/>
  <c r="E61" i="2"/>
  <c r="D44" i="1"/>
  <c r="D62" i="2"/>
  <c r="D73" i="1"/>
  <c r="E74" i="2"/>
  <c r="E60" i="1"/>
  <c r="D67" i="2"/>
  <c r="D74" i="1"/>
  <c r="E25" i="2"/>
  <c r="C35" i="1"/>
  <c r="E40" i="2"/>
  <c r="D37" i="1"/>
  <c r="C33" i="1"/>
  <c r="D25" i="3"/>
  <c r="E28" i="3" s="1"/>
  <c r="D65" i="3"/>
  <c r="D11" i="1"/>
  <c r="D90" i="1"/>
  <c r="E26" i="2"/>
  <c r="C22" i="1"/>
  <c r="C42" i="1"/>
  <c r="E80" i="2"/>
  <c r="E77" i="3"/>
  <c r="F80" i="3" s="1"/>
  <c r="C32" i="1"/>
  <c r="D60" i="2"/>
  <c r="D72" i="1"/>
  <c r="E56" i="2"/>
  <c r="F57" i="2" s="1"/>
  <c r="D15" i="1"/>
  <c r="D54" i="1"/>
  <c r="D38" i="3"/>
  <c r="E123" i="2"/>
  <c r="F97" i="2"/>
  <c r="E59" i="1"/>
  <c r="E36" i="2"/>
  <c r="D87" i="1"/>
  <c r="E27" i="2"/>
  <c r="E79" i="2"/>
  <c r="E45" i="2"/>
  <c r="D45" i="1"/>
  <c r="C28" i="1"/>
  <c r="E76" i="2"/>
  <c r="D17" i="3"/>
  <c r="F103" i="2"/>
  <c r="D71" i="1"/>
  <c r="D55" i="1"/>
  <c r="D10" i="1"/>
  <c r="D82" i="1"/>
  <c r="E49" i="2"/>
  <c r="E30" i="2"/>
  <c r="C49" i="1"/>
  <c r="C34" i="1"/>
  <c r="C31" i="1"/>
  <c r="C41" i="1"/>
  <c r="E64" i="2"/>
  <c r="E64" i="1"/>
  <c r="E30" i="7" s="1"/>
  <c r="G83" i="2"/>
  <c r="E83" i="2" s="1"/>
  <c r="G15" i="2"/>
  <c r="E15" i="2" s="1"/>
  <c r="F16" i="1"/>
  <c r="D16" i="1" s="1"/>
  <c r="E109" i="2"/>
  <c r="D88" i="1"/>
  <c r="D89" i="1" s="1"/>
  <c r="E100" i="2"/>
  <c r="F101" i="2" s="1"/>
  <c r="E34" i="2"/>
  <c r="C50" i="1"/>
  <c r="C27" i="1"/>
  <c r="E41" i="2"/>
  <c r="C40" i="1"/>
  <c r="D38" i="1"/>
  <c r="D52" i="1"/>
  <c r="D46" i="1"/>
  <c r="E8" i="2"/>
  <c r="F7" i="3"/>
  <c r="D18" i="3"/>
  <c r="E45" i="3"/>
  <c r="E16" i="2"/>
  <c r="E61" i="1"/>
  <c r="E60" i="3"/>
  <c r="F62" i="3" s="1"/>
  <c r="E12" i="2"/>
  <c r="E31" i="2"/>
  <c r="E42" i="2"/>
  <c r="E33" i="2"/>
  <c r="E119" i="3"/>
  <c r="E118" i="3"/>
  <c r="D66" i="3"/>
  <c r="C25" i="1"/>
  <c r="D59" i="3"/>
  <c r="C21" i="1"/>
  <c r="D8" i="1"/>
  <c r="D69" i="2"/>
  <c r="D78" i="1"/>
  <c r="D9" i="1"/>
  <c r="E81" i="2"/>
  <c r="D108" i="2"/>
  <c r="E43" i="2"/>
  <c r="E66" i="2"/>
  <c r="D47" i="1"/>
  <c r="E19" i="2"/>
  <c r="D12" i="1"/>
  <c r="D23" i="1" l="1"/>
  <c r="F53" i="3"/>
  <c r="D53" i="1"/>
  <c r="E84" i="2"/>
  <c r="D113" i="2"/>
  <c r="E18" i="2"/>
  <c r="F20" i="2" s="1"/>
  <c r="F89" i="2" s="1"/>
  <c r="E114" i="2"/>
  <c r="F91" i="3"/>
  <c r="F37" i="2"/>
  <c r="F52" i="2"/>
  <c r="F67" i="3"/>
  <c r="F71" i="2"/>
  <c r="D36" i="1"/>
  <c r="F46" i="3"/>
  <c r="F85" i="2"/>
  <c r="D29" i="1"/>
  <c r="E17" i="1"/>
  <c r="E28" i="7" s="1"/>
  <c r="D43" i="1"/>
  <c r="D51" i="1"/>
  <c r="F46" i="2"/>
  <c r="E21" i="3"/>
  <c r="F30" i="3" s="1"/>
  <c r="F69" i="3" l="1"/>
  <c r="E57" i="1"/>
  <c r="E62" i="1" s="1"/>
  <c r="F86" i="2"/>
  <c r="F90" i="2" s="1"/>
  <c r="F98" i="2" s="1"/>
  <c r="E66" i="1" l="1"/>
  <c r="E32" i="7" s="1"/>
  <c r="E29" i="7"/>
  <c r="F102" i="2"/>
  <c r="F104" i="2" s="1"/>
  <c r="E98" i="1" l="1"/>
  <c r="B66" i="1"/>
  <c r="B98" i="1" l="1"/>
  <c r="E37"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Markus Herden</author>
  </authors>
  <commentList>
    <comment ref="C7" authorId="0" shapeId="0" xr:uid="{00000000-0006-0000-0200-000001000000}">
      <text>
        <r>
          <rPr>
            <sz val="9"/>
            <color indexed="81"/>
            <rFont val="Segoe UI"/>
            <family val="2"/>
          </rPr>
          <t>Betriebseinnahmen sind grundsätzlich im Zeitpunkt des Zuflusses zu erfassen. Ausnahmen ergeben sich aus § 11 Abs. 1 EStG.</t>
        </r>
      </text>
    </comment>
    <comment ref="A8" authorId="0" shapeId="0" xr:uid="{00000000-0006-0000-0200-000002000000}">
      <text>
        <r>
          <rPr>
            <sz val="9"/>
            <color indexed="81"/>
            <rFont val="Segoe UI"/>
            <family val="2"/>
          </rPr>
          <t>Hier tragen umsatzsteuerliche Kleinunternehmer ihre Betriebseinnahmen
(ohne Beträge aus Zeilen 17 bis 21) mit dem Bruttobetrag ein. Sie sind Kleinunternehmer, wenn Ihr Gesamtumsatz (§ 19 UStG) im vorangegangenen Kj. 17.500 a nicht überstiegen hat und im laufenden Kj. voraussichtlich 50.000 anicht übersteigen wird und Sie nicht zur Umsatzsteuerpflicht optiert haben. Kleinunternehmer dürfen für ihre Umsätze,
z. B. beim Verkauf von Waren oder der Erbringung von Dienstleistungen, keine Umsatzsteuer gesondert in Rechnung stellen.</t>
        </r>
      </text>
    </comment>
    <comment ref="A9" authorId="0" shapeId="0" xr:uid="{00000000-0006-0000-0200-000003000000}">
      <text>
        <r>
          <rPr>
            <sz val="9"/>
            <color indexed="81"/>
            <rFont val="Segoe UI"/>
            <family val="2"/>
          </rPr>
          <t>Hier sind nicht steuerbare Umsätze und Umsätze nach § 19 Abs. 3 Satz 1 Nr. 1 und 2 UStG nachrichtlich zu erfassen.</t>
        </r>
      </text>
    </comment>
    <comment ref="D9" authorId="0" shapeId="0" xr:uid="{00000000-0006-0000-0200-000004000000}">
      <text>
        <r>
          <rPr>
            <sz val="9"/>
            <color indexed="81"/>
            <rFont val="Segoe UI"/>
            <family val="2"/>
          </rPr>
          <t>Bitte manuell eintragen</t>
        </r>
      </text>
    </comment>
    <comment ref="A10" authorId="0" shapeId="0" xr:uid="{00000000-0006-0000-0200-000005000000}">
      <text>
        <r>
          <rPr>
            <sz val="9"/>
            <color indexed="81"/>
            <rFont val="Segoe UI"/>
            <family val="2"/>
          </rPr>
          <t>Diese Zeile ist nur von Land- und Forstwirten auszufüllen, deren Umsätze nicht nach den allgemeinen Vorschriften des UStG zu versteuern sind. Einzutragen sind die Bruttowerte (ohne Beträge aus Zeilen 17 bis 20). Umsätze, die nach den allgemeinen Vorschriften des UStG zu versteuern sind, sind in den Zeilen 14 bis 20 einzutragen.</t>
        </r>
      </text>
    </comment>
    <comment ref="A12" authorId="0" shapeId="0" xr:uid="{00000000-0006-0000-0200-000006000000}">
      <text>
        <r>
          <rPr>
            <sz val="9"/>
            <color indexed="81"/>
            <rFont val="Segoe UI"/>
            <family val="2"/>
          </rPr>
          <t>Tragen Sie hier sämtliche umsatzsteuerpflichtigen Betriebseinnahmen (ohne Beträge aus Zeilen 18 bis 20) jeweils ohne Umsatzsteuer (netto) ein. Die auf diese Betriebseinnahmen entfallende Umsatzsteuer ist in Zeile 16 zu erfassen.</t>
        </r>
      </text>
    </comment>
    <comment ref="A13" authorId="0" shapeId="0" xr:uid="{00000000-0006-0000-0200-000007000000}">
      <text>
        <r>
          <rPr>
            <sz val="9"/>
            <color indexed="81"/>
            <rFont val="Segoe UI"/>
            <family val="2"/>
          </rPr>
          <t>In dieser Zeile sind die nach § 4 UStG umsatzsteuerfreien (z. B. Zinsen) und die nicht umsatzsteuerbaren Betriebseinnahmen (z. B. Entschädigungen, öffentliche Zuschüsse wie Forstbeihilfen, Zuschüsse zur Flurbereinigung, Zinszuschüsse oder sonstige Subventionen) – ohne Beträge aus Zeilen 18 bis 20 – anzugeben. Außerdem sind in dieser Zeile die Betriebseinnahmen einzutragen, für die der Leistungsempfänger die Umsatzsteuer nach § 13b UStG schuldet.</t>
        </r>
      </text>
    </comment>
    <comment ref="A14" authorId="0" shapeId="0" xr:uid="{00000000-0006-0000-0200-000008000000}">
      <text>
        <r>
          <rPr>
            <sz val="9"/>
            <color indexed="81"/>
            <rFont val="Segoe UI"/>
            <family val="2"/>
          </rPr>
          <t>Die vereinnahmten Umsatzsteuerbeträge auf die Betriebseinnahmen der Zeilen 14 und 18 gehören im Zeitpunkt ihrer Vereinnahmung sowie die Umsatzsteuer auf unentgeltliche Wertabgaben der Zeilen 18 bis 20 im Zeitpunkt ihrer Entstehung zu den Betriebseinnahmen und sind in dieser Zeile einzutragen.</t>
        </r>
      </text>
    </comment>
    <comment ref="A15" authorId="0" shapeId="0" xr:uid="{00000000-0006-0000-0200-000009000000}">
      <text>
        <r>
          <rPr>
            <sz val="9"/>
            <color indexed="81"/>
            <rFont val="Segoe UI"/>
            <family val="2"/>
          </rPr>
          <t>Hier sind die vom Finanzamt erstatteten und ggf. verrechneten Umsatzsteuerbeträge einzutragen. Die entsprechenden erstatteten steuerlichen Nebenleistungen (Verspätungszuschlag, Säumniszuschlag etc.) sind in Zeile 15 – bei Kleinunternehmern in den Zeilen 11 und 12 – zu erfassen.</t>
        </r>
      </text>
    </comment>
    <comment ref="A16" authorId="0" shapeId="0" xr:uid="{00000000-0006-0000-0200-00000A000000}">
      <text>
        <r>
          <rPr>
            <sz val="9"/>
            <color indexed="81"/>
            <rFont val="Segoe UI"/>
            <family val="2"/>
          </rPr>
          <t>Tragen Sie hier bei Veräußerung von Wirtschaftsgütern des Anlagevermögens (z. B. Maschinen, Kfz) den Erlös jeweils ohne Umsatzsteuer ein. Pauschalierende Land- und Forstwirte (§ 24 UStG) tragen hier die Bruttowerte ein. Bei Entnahmen ist in der Regel der Teilwert anzusetzen. Teilwert ist der Betrag, den ein Erwerber des ganzen Betriebs im Rahmen des Gesamtkaufpreises für das einzelne Wirtschaftsgut ansetzen würde; dabei ist davon auszugehen, dass der Erwerber den Betrieb fortführt. Erlöse aus der Veräußerung (bzw. der Teilwert bei einer Entnahme) eines Wirtschaftsgutes nach § 6 Abs. 2 und 2a EStG (vgl. Ausführungen zu den Zeilen 33 und 34) sind ebenfalls hier einzutragen.</t>
        </r>
      </text>
    </comment>
    <comment ref="A17" authorId="0" shapeId="0" xr:uid="{00000000-0006-0000-0200-00000B000000}">
      <text>
        <r>
          <rPr>
            <sz val="9"/>
            <color indexed="81"/>
            <rFont val="Segoe UI"/>
            <family val="2"/>
          </rPr>
          <t>Nutzen Sie ein zum Betriebsvermögen gehörendes Fahrzeug auch zu privaten Zwecken, ist der private Nutzungswert als Betriebseinnahme zu erfassen.
Für Fahrzeuge, die zu mehr als 50 % betrieblich genutzt werden, ist grundsätzlich der Wert pauschal nach dem folgenden Beispiel (sog. 1 %-Regelung gem. § 6 Abs. 1 Nr. 4 EStG) zu ermitteln:
Bruttolistenpreis x Kalendermonate x 1% = Nutzungswert
20.000 € x 12 x 1% = 2.400 €
Begrenzt wird dieser Betrag durch die sog. Kostendeckelung (vgl. Ausführungen zu Zeile 62). Für Umsatzsteuerzwecke kann aus Vereinfachungsgründen von dem Nutzungswert für die nicht mit Vorsteuern belasteten Kosten ein Abschlag von 20 % vorgenommen werden. Die auf den restlichen Betrag entfallende Umsatzsteuer ist in Zeile 16 mit zu berücksichtigen.
Alternativ hierzu können Sie den tatsächlichen privaten Nutzungsanteil an den Gesamtkosten des/der jeweiligen Kfz (vgl. Zeilen 30, 46 und 58 bis 60) durch Führen eines Fahrtenbuches ermitteln. Der private Nutzungswert eines Fahrzeugs, das nicht zu mehr als 50 % betrieblich genutzt wird, ist mit dem auf die nicht betrieblichen Fahrten entfallenden Anteil an den Gesamtaufwendungen für das Kfz zu bewerten.
Weitere Erläuterungen finden Sie in den BMF-Schreiben vom 18.11.2009, BStBl I S. 1326, vom 15.11.2012, BStBl I S. 1099 und vom 05.06.2014, BStBl I S. 835.
Bei steuerbegünstigten Körperschaften ist die Nutzung außerhalb des steuerpflichtigen wirtschaftlichen Geschäftsbetriebs anzugeben.</t>
        </r>
      </text>
    </comment>
    <comment ref="A19" authorId="0" shapeId="0" xr:uid="{00000000-0006-0000-0200-00000C000000}">
      <text>
        <r>
          <rPr>
            <sz val="9"/>
            <color indexed="81"/>
            <rFont val="Segoe UI"/>
            <family val="2"/>
          </rPr>
          <t>einzutragen, die für Sach-, Nutzungs-oder Leistungsentnahmen anzusetzen sind (z. B. Warenentnahmen, private Nutzung von betrieblichen Maschinen oder die Ausführung von Arbeiten am Privatgrundstück durch Arbeitnehmer des Betriebs). Bei Aufwandsentnahmen sind die entstandenen Selbstkosten (Gesamtaufwendungen) anzusetzen. Die darauf entfallende Umsatzsteuer ist in Zeile 16 zu berücksichtigen.
Bei Körperschaften sind die Entnahmen für außerbetriebliche Zwecke bzw. verdeckte Gewinnausschüttungen einzutragen.</t>
        </r>
      </text>
    </comment>
    <comment ref="C22" authorId="0" shapeId="0" xr:uid="{00000000-0006-0000-0200-00000D000000}">
      <text>
        <r>
          <rPr>
            <sz val="9"/>
            <color indexed="81"/>
            <rFont val="Segoe UI"/>
            <family val="2"/>
          </rPr>
          <t>Betriebsausgaben sind grundsätzlich im Zeitpunkt des Abflusses zu erfassen.
Ausnahmen ergeben sich insbesondere aus § 11 Abs. 2 EStG. Bei gemischten Aufwendungen ist ausschließlich der betrieblich/beruflich veranlasste Anteil anzusetzen (z. B. Telekommunikationsaufwendungen). Die nachstehend aufgeführten Betriebsausgaben sind grundsätzlich mit dem Nettobetrag anzusetzen. Die abziehbaren Vorsteuerbeträge sind in Zeile 48 einzutragen. Kleinunternehmer geben den Bruttobetrag an. Gleiches gilt für Steuerpflichtige, die den Vorsteuerabzug nach den §§ 23, 23a und 24 Abs. 1 UStG pauschal vornehmen (vgl. Ausführungen zu Zeile 48).
Unterhält eine steuerbegünstigte Körperschaft ausschließlich steuerpflichtige wirtschaftliche Geschäftsbetriebe, bei denen der Gewinn mit dem branchenüblichen Reingewinn oder pauschal mit 15 % der Einnahmen angesetzt wird, sind keine Angaben zu den tatsächlichen Betriebsausgaben vorzunehmen.
Die Vorschriften der §§ 4h EStG, 8a KStG (Zinsschranke) sind zu beachten.</t>
        </r>
      </text>
    </comment>
    <comment ref="A23" authorId="0" shapeId="0" xr:uid="{00000000-0006-0000-0200-00000E000000}">
      <text>
        <r>
          <rPr>
            <sz val="9"/>
            <color indexed="81"/>
            <rFont val="Segoe UI"/>
            <family val="2"/>
          </rPr>
          <t>Nach H 18.2 (Betriebsausgabenpauschale) EStH können bei hauptberuflicher selbständiger schriftstellerischer oder journalistischer Tätigkeit pauschal 30 % der Betriebseinnahmen, maximal 2.455 € jährlich, bei wissenschaftlicher, künstlerischer und schriftstellerischer Nebentätigkeit sowie bei nebenamtlicher Lehr-und Prüfungstätigkeit pauschal 25 % der Betriebseinnahmen, maximal 614 € jährlich, statt der tatsächlich angefallenen Betriebsausgaben geltend gemacht werden (weiter mit Zeile 64).
Für Tagespflegepersonen besteht nach dem BMF-Schreiben vom 20.05.2009, BStBl I S. 642, die Möglichkeit, pauschal 300 € je Kind und Monat als Betriebsausgaben abzuziehen. Die Pauschale bezieht sich auf eine wöchentliche Betreuungszeit von 40 Stunden und ist bei geringerer Betreuungszeit zeitanteilig zu kürzen.
Ebenfalls einzutragen sind hier die Freibeträge – nach § 3 Nr. 26 EStG für bestimmte nebenberufliche Tätigkeiten in
Höhe von maximal 2.400 € (Übungsleiterfreibetrag), – nach § 3 Nr. 26a EStG für andere nebenberufliche Tätigkeiten im
gemeinnützigen Bereich in Höhe von maximal 720 € (Ehrenamtspauschale)
und – nach § 3 Nr. 26b EStG für Aufwandsentschädigungen an ehrenamtliche Betreuer in Höhe von maximal 2.400 €. Die Freibeträge nach § 3 Nr. 26 EStG und § 3 Nr. 26b EStG dürfen zusammen den Betrag von 2.400 € nicht überschreiten. Die Steuerbefreiung nach § 3 Nr. 26a EStG ist ausgeschlossen, wenn für die Einnahmen aus der Tätigkeit – ganz oder teilweise – eine Steuerbefreiung nach § 3 Nr. 12, 26 oder 26b EStG gewährt wird.</t>
        </r>
      </text>
    </comment>
    <comment ref="D23" authorId="0" shapeId="0" xr:uid="{00000000-0006-0000-0200-00000F000000}">
      <text>
        <r>
          <rPr>
            <sz val="9"/>
            <color indexed="81"/>
            <rFont val="Segoe UI"/>
            <family val="2"/>
          </rPr>
          <t>Land- und Forstwirte stehen nicht zur Verfügung</t>
        </r>
      </text>
    </comment>
    <comment ref="A24" authorId="0" shapeId="0" xr:uid="{00000000-0006-0000-0200-000010000000}">
      <text>
        <r>
          <rPr>
            <sz val="9"/>
            <color indexed="81"/>
            <rFont val="Segoe UI"/>
            <family val="2"/>
          </rPr>
          <t>Die sachlichen Bebauungskosten umfassen im Falle der Pauschalierung die mit der Erzeugung landwirtschaftlicher Produkte in Zusammenhang stehenden Kosten wie z. B. Düngung, Pflanzenschutz, Versicherungen, Beiträge, die Umsatzsteuer auf angeschaffte Anlagegüter und die Kosten für den Unterhalt/Betrieb von Wirtschaftsgebäuden, Maschinen und Geräten. Hierzu gehören auch weitere sachliche Kosten wie z. B. Ausbaukosten bei selbst ausbauenden Weinbaubetrieben oder die Kosten für Flaschenweinausbau.
Die AfA für angeschaffte oder hergestellte Wirtschaftsgüter kann nicht pauschaliert werden und ist in den Zeilen 28 bis 34 einzutragen. Soweit Betriebsausgaben nicht zu den sachlichen Bebauungskosten gehören und in den Zeilen 25 ff. nicht aufgeführt sind, können diese in Zeile 51 eingetragen werden.
Bei forstwirtschaftlichen Betrieben kann in Zeile 24 eine Betriebsausgabenpauschale von 55 % der Einnahmen aus der Verwertung des eingeschlagenen Holzes abgezogen werden (§ 51 EStDV). Die Pauschale beträgt 20 %, soweit das Holz auf dem Stamm verkauft wird. Mit den pauschalen Betriebsausgaben sind sämtliche Betriebsausgaben mit Ausnahme der Wiederaufforstungskosten und der Minderung des Buchwerts für ein Wirtschaftsgut „Baumbestand“ abgegolten. Die Wiederaufforstungskosten sind in Zeile 25 bzw. 26 einzutragen; eine Minderung des Buchwerts ist in Zeile 35 zu erfassen.
Die tatsächlich angefallenen Betriebsausgaben (vgl. Zeilen 25 bis 63) sind dann um diese (mit der Pauschale abgegoltenen) Betriebsausgaben zu kürzen.</t>
        </r>
      </text>
    </comment>
    <comment ref="D24" authorId="0" shapeId="0" xr:uid="{00000000-0006-0000-0200-000011000000}">
      <text>
        <r>
          <rPr>
            <sz val="9"/>
            <color indexed="81"/>
            <rFont val="Segoe UI"/>
            <family val="2"/>
          </rPr>
          <t>Land- und Forstwirte stehen nicht zur Verfügung</t>
        </r>
      </text>
    </comment>
    <comment ref="A25" authorId="0" shapeId="0" xr:uid="{00000000-0006-0000-0200-000012000000}">
      <text>
        <r>
          <rPr>
            <sz val="9"/>
            <color indexed="81"/>
            <rFont val="Segoe UI"/>
            <family val="2"/>
          </rPr>
          <t>Bitte beachten Sie, dass die Anschaffungs-/Herstellungskosten für bestimmte Wirtschaftsgüter des Umlaufvermögens (vor allem Anteile an Kapitalgesellschaften, Wertpapiere, Grund und Boden, Gebäude) erst im Zeitpunkt des Zuflusses des Veräußerungserlöses/der Entnahme aus dem Betriebsvermögen als Betriebsausgabe zu erfassen sind.</t>
        </r>
      </text>
    </comment>
    <comment ref="A26" authorId="0" shapeId="0" xr:uid="{00000000-0006-0000-0200-000013000000}">
      <text>
        <r>
          <rPr>
            <sz val="9"/>
            <color indexed="81"/>
            <rFont val="Segoe UI"/>
            <family val="2"/>
          </rPr>
          <t>Zu erfassen sind die von Dritten erbrachten Dienstleistungen, die in unmittelbarem Zusammenhang mit dem Betriebszweck stehen (z. B. Fremdleistungen, Provisionen sowie Kosten für freie Mitarbeiter).</t>
        </r>
      </text>
    </comment>
    <comment ref="A27" authorId="0" shapeId="0" xr:uid="{00000000-0006-0000-0200-000014000000}">
      <text>
        <r>
          <rPr>
            <sz val="9"/>
            <color indexed="81"/>
            <rFont val="Segoe UI"/>
            <family val="2"/>
          </rPr>
          <t>Tragen Sie hier Betriebsausgaben für Gehälter, Löhne und Versicherungsbeiträge für Ihre Arbeitnehmer ein. Hierzu gehören sämtliche Bruttolohn-und Gehaltsaufwendungen einschließlich der gezahlten Lohnsteuer (auch Pauschalsteuer nach § 37b EStG) und anderer Nebenkosten.</t>
        </r>
      </text>
    </comment>
    <comment ref="C28" authorId="0" shapeId="0" xr:uid="{00000000-0006-0000-0200-000015000000}">
      <text>
        <r>
          <rPr>
            <sz val="9"/>
            <color indexed="81"/>
            <rFont val="Segoe UI"/>
            <family val="2"/>
          </rPr>
          <t>Zur Erläuterung kann die Anlage AVEÜR beigefügt werden.
Bei Personengesellschaften sind hier die Angaben zur Gesamthand
vorzunehmen.
Die nach dem 05.05.2006 angeschafften, hergestellten oder in das Betriebsvermögen eingelegten Wirtschaftsgüter des Anlage-sowie bestimmte Wirtschaftsgüter des Umlaufvermögens sind mit dem Anschaffungs-/Herstellungsdatum, den Anschaffungs-/Herstellungskosten und den vorgenommenen Abschreibungen in besondere, laufend zu führende Verzeichnisse aufzunehmen (§ 4 Abs. 3 Satz 5 EStG, R 4.5 Abs. 3 EStR). Bei Umlaufvermögen gilt diese Verpflichtung vor allem für Anteile an Kapitalgesellschaften, Wertpapiere, Grund und Boden sowie Gebäude.
Für zuvor angeschaffte, hergestellte oder in das Betriebsvermögen eingelegte Wirtschaftsgüter gilt dies nur für nicht abnutzbare Wirtschaftsgüter des Anlagevermögens.</t>
        </r>
      </text>
    </comment>
    <comment ref="A29" authorId="0" shapeId="0" xr:uid="{00000000-0006-0000-0200-000016000000}">
      <text>
        <r>
          <rPr>
            <sz val="9"/>
            <color indexed="81"/>
            <rFont val="Segoe UI"/>
            <family val="2"/>
          </rPr>
          <t>Die Anschaffungs-/Herstellungskosten von selbständigen, abnutzbaren Wirtschaftsgütern sind grundsätzlich im Wege der AfA über die betriebsgewöhnliche Nutzungsdauer zu verteilen. Wirtschaftsgüter sind abnutzbar, wenn sich deren Nutzbarkeit infolge wirtschaftlichen oder technischen Wertverzehrs erfahrungsgemäß auf einen beschränkten Zeitraum erstreckt. Grund und Boden gehört zu den nicht abnutzbaren Wirtschaftgütern.
Immaterielle Wirtschaftsgüter sind z. B. erworbene Firmen-oder Praxiswerte.
Falls neben der normalen AfA weitere Abschreibungen (z. B. außergewöhnliche Abschreibungen) erforderlich werden, sind diese ebenfalls hier einzutragen.</t>
        </r>
      </text>
    </comment>
    <comment ref="A30" authorId="0" shapeId="0" xr:uid="{00000000-0006-0000-0200-000017000000}">
      <text>
        <r>
          <rPr>
            <sz val="9"/>
            <color indexed="81"/>
            <rFont val="Segoe UI"/>
            <family val="2"/>
          </rPr>
          <t>Die Anschaffungs-/Herstellungskosten von selbständigen, abnutzbaren Wirtschaftsgütern sind grundsätzlich im Wege der AfA über die betriebsgewöhnliche Nutzungsdauer zu verteilen. Wirtschaftsgüter sind abnutzbar, wenn sich deren Nutzbarkeit infolge wirtschaftlichen oder technischen Wertverzehrs erfahrungsgemäß auf einen beschränkten Zeitraum erstreckt. Grund und Boden gehört zu den nicht abnutzbaren Wirtschaftgütern.
Immaterielle Wirtschaftsgüter sind z. B. erworbene Firmen-oder Praxiswerte.
Falls neben der normalen AfA weitere Abschreibungen (z. B. außergewöhnliche Abschreibungen) erforderlich werden, sind diese ebenfalls hier einzutragen.</t>
        </r>
      </text>
    </comment>
    <comment ref="A31" authorId="0" shapeId="0" xr:uid="{00000000-0006-0000-0200-000018000000}">
      <text>
        <r>
          <rPr>
            <sz val="9"/>
            <color indexed="81"/>
            <rFont val="Segoe UI"/>
            <family val="2"/>
          </rPr>
          <t>Die Anschaffungs-/Herstellungskosten von selbständigen, abnutzbaren Wirtschaftsgütern sind grundsätzlich im Wege der AfA über die betriebsgewöhnliche Nutzungsdauer zu verteilen. Wirtschaftsgüter sind abnutzbar, wenn sich deren Nutzbarkeit infolge wirtschaftlichen oder technischen Wertverzehrs erfahrungsgemäß auf einen beschränkten Zeitraum erstreckt. Grund und Boden gehört zu den nicht abnutzbaren Wirtschaftgütern.
Immaterielle Wirtschaftsgüter sind z. B. erworbene Firmen-oder Praxiswerte.
Falls neben der normalen AfA weitere Abschreibungen (z. B. außergewöhnliche Abschreibungen) erforderlich werden, sind diese ebenfalls hier einzutragen.</t>
        </r>
      </text>
    </comment>
    <comment ref="A32" authorId="0" shapeId="0" xr:uid="{00000000-0006-0000-0200-000019000000}">
      <text>
        <r>
          <rPr>
            <sz val="9"/>
            <color indexed="81"/>
            <rFont val="Segoe UI"/>
            <family val="2"/>
          </rPr>
          <t>Bei beweglichen Wirtschaftsgütern können neben der Abschreibung nach § 7 Abs. 1 oder 2 EStG im Jahr der Anschaffung/Herstellung und in den vier folgenden Jahren Sonderabschreibungen nach § 7g Abs. 5 EStG bis zu insgesamt 20 % der Anschaffungs-/Herstellungskosten in Anspruch genommen werden.
Die Sonderabschreibungen können nur in Anspruch genommen werden, wenn im Wj. vor Anschaffung oder Herstellung der Gewinn ohne Berücksichtigung von Investitionsabzugsbeträgen 100.000 a nicht überschreitet. Land-und Forstwirte können die Sonderabschreibungen auch in Anspruch nehmen, wenn zwar die Gewinngrenze überschritten ist, der Wirtschaftswert bzw. Ersatzwirtschaftswert von 125.000 a aber nicht. Darüber hinaus muss das Wirtschaftsgut im Jahr der Anschaffung oder Herstellung und im darauf folgenden Wj. in einer inländischen Betriebsstätte des Betriebs ausschließlich oder fast ausschließlich (mindestens zu 90 %) betrieblich genutzt werden (BMF-Schreiben vom 20.11.2013, BStBl I S. 1493).</t>
        </r>
      </text>
    </comment>
    <comment ref="A33" authorId="0" shapeId="0" xr:uid="{00000000-0006-0000-0200-00001A000000}">
      <text>
        <r>
          <rPr>
            <sz val="9"/>
            <color indexed="81"/>
            <rFont val="Segoe UI"/>
            <family val="2"/>
          </rPr>
          <t>Hier sind die Herabsetzungsbeträge nach § 7g Abs. 2 Satz 2 EStG einzutragen (siehe auch Ausführungen zu Zeilen 73 bis 75).</t>
        </r>
      </text>
    </comment>
    <comment ref="A34" authorId="0" shapeId="0" xr:uid="{00000000-0006-0000-0200-00001B000000}">
      <text>
        <r>
          <rPr>
            <sz val="9"/>
            <color indexed="81"/>
            <rFont val="Segoe UI"/>
            <family val="2"/>
          </rPr>
          <t>In Zeile 33 sind Aufwendungen für GWG nach § 6 Abs. 2 EStG und in Zeile 34 ist die Auflösung eines Sammelpostens nach § 6 Abs. 2a EStG einzutragen. Nach § 6 Abs. 2 EStG können die Anschaffungs-/ Herstellungskosten bzw. der Einlagewert von abnutzbaren, beweglichen und einer selbständigen Nutzung fähigen Wirtschaftsgütern des Anlagevermögens in voller Höhe als Betriebsausgaben abgezogen werden, wenn die um einen enthaltenen Vorsteuerbetrag verminderten Anschaffungs-/Herstellungskosten bzw. deren Einlagewert für das einzelne Wirtschaftsgut 410 € nicht übersteigen (GWG).
Aufwendungen für GWG von mehr als 150 € sind in ein besonderes, laufend zu führendes Verzeichnis aufzunehmen.
In der Anlage AVEÜR erfolgt keine Eintragung der GWG. Für abnutzbare, bewegliche und selbständig nutzungsfähige Wirtschaftsgüter, deren Anschaffungs-/Herstellungskosten bzw. deren Einlagewert 150 €, aber nicht 1.000 € übersteigen, kann nach § 6 Abs. 2a EStG im Wj. der Anschaffung/Herstellung oder Einlage auch ein Sammelposten gebildet werden. Dieses Wahlrecht kann nur einheitlich für alle im Wj. angeschafften/hergestellen bzw. eingelegten Wirtschaftsgüter in Anspruch genommen werden. Im Fall der Bildung eines Sammelpostens können daher im Wirtschaftsjahr lediglich die Aufwendungen für Wirtschaftsgüter mit Anschaffungs-oder Herstellungskosten bis 150 € als GWG (Zeile 33) berücksichtigt werden; bei Anschaffungsoder
Herstellungskosten von über 1.000 € sind die Aufwendungen über die voraussichtliche Nutzungsdauer zu verteilen (vgl. Zeile 30). Weitere Erläuterungen zur Behandlung von GWG und zum Sammelposten
sowie dessen jährlicher Auflösung mit einem Fünftel finden Sie in dem BMF-Schreiben vom 30.09.2010, BStBl I S. 755 sowie in R 6.13 EStR.</t>
        </r>
      </text>
    </comment>
    <comment ref="A35" authorId="0" shapeId="0" xr:uid="{00000000-0006-0000-0200-00001C000000}">
      <text>
        <r>
          <rPr>
            <sz val="9"/>
            <color indexed="81"/>
            <rFont val="Segoe UI"/>
            <family val="2"/>
          </rPr>
          <t>In Zeile 33 sind Aufwendungen für GWG nach § 6 Abs. 2 EStG und in Zeile 34 ist die Auflösung eines Sammelpostens nach § 6 Abs. 2a EStG einzutragen. Nach § 6 Abs. 2 EStG können die Anschaffungs-/ Herstellungskosten bzw. der Einlagewert von abnutzbaren, beweglichen und einer selbständigen Nutzung fähigen Wirtschaftsgütern des Anlagevermögens in voller Höhe als Betriebsausgaben abgezogen werden, wenn die um einen enthaltenen Vorsteuerbetrag verminderten Anschaffungs-/Herstellungskosten bzw. deren Einlagewert für das einzelne Wirtschaftsgut 410 € nicht übersteigen (GWG).
Aufwendungen für GWG von mehr als 150 € sind in ein besonderes, laufend zu führendes Verzeichnis aufzunehmen.
In der Anlage AVEÜR erfolgt keine Eintragung der GWG. Für abnutzbare, bewegliche und selbständig nutzungsfähige Wirtschaftsgüter, deren Anschaffungs-/Herstellungskosten bzw. deren Einlagewert 150 €, aber nicht 1.000 € übersteigen, kann nach § 6 Abs. 2a EStG im Wj. der Anschaffung/Herstellung oder Einlage auch ein Sammelposten gebildet werden. Dieses Wahlrecht kann nur einheitlich für alle im Wj. angeschafften/hergestellen bzw. eingelegten Wirtschaftsgüter in Anspruch genommen werden. Im Fall der Bildung eines Sammelpostens können daher im Wirtschaftsjahr lediglich die Aufwendungen für Wirtschaftsgüter mit Anschaffungs-oder Herstellungskosten bis 150 € als GWG (Zeile 33) berücksichtigt werden; bei Anschaffungsoder
Herstellungskosten von über 1.000 € sind die Aufwendungen über die voraussichtliche Nutzungsdauer zu verteilen (vgl. Zeile 30). Weitere Erläuterungen zur Behandlung von GWG und zum Sammelposten
sowie dessen jährlicher Auflösung mit einem Fünftel finden Sie in dem BMF-Schreiben vom 30.09.2010, BStBl I S. 755 sowie in R 6.13 EStR.</t>
        </r>
      </text>
    </comment>
    <comment ref="A36" authorId="0" shapeId="0" xr:uid="{00000000-0006-0000-0200-00001D000000}">
      <text>
        <r>
          <rPr>
            <sz val="9"/>
            <color indexed="81"/>
            <rFont val="Segoe UI"/>
            <family val="2"/>
          </rPr>
          <t>Scheiden Wirtschaftsgüter z. B. aufgrund Verkauf, Entnahme oder Verschrottung bei Zerstörung aus dem Betriebsvermögen aus, so ist hier der Restbuchwert als Betriebsausgabe zu berücksichtigen. Das gilt nicht für Wirtschaftsgüter des Sammelpostens. Der Restbuchwert ergibt sich regelmäßig aus den Anschaffungs-/Herstellungskosten bzw. dem Einlagewert, ggf. vermindert um die bis zum Zeitpunkt des Ausscheidens berücksichtigten AfA-Beträge und Sonderabschreibungen. Für nicht abnutzbare Wirtschaftsgüter des Anlagevermögens ist der Zeitpunkt der Vereinnahmung des Veräußerungserlöses maßgebend.</t>
        </r>
      </text>
    </comment>
    <comment ref="A43" authorId="0" shapeId="0" xr:uid="{00000000-0006-0000-0200-00001E000000}">
      <text>
        <r>
          <rPr>
            <sz val="9"/>
            <color indexed="81"/>
            <rFont val="Segoe UI"/>
            <family val="2"/>
          </rPr>
          <t>Kosten für die betriebliche Nutzung eines privaten Kraftfahrzeuges können entweder pauschal mit 0,30 € je km oder mit den anteiligen tatsächlich entstandenen Aufwendungen angesetzt werden. Aufwendungen für Fahrten zwischen Wohnung und erster Betriebsstätte sind dagegen in Zeile 63 einzutragen.</t>
        </r>
      </text>
    </comment>
    <comment ref="A44" authorId="0" shapeId="0" xr:uid="{00000000-0006-0000-0200-00001F000000}">
      <text>
        <r>
          <rPr>
            <sz val="9"/>
            <color indexed="81"/>
            <rFont val="Segoe UI"/>
            <family val="2"/>
          </rPr>
          <t xml:space="preserve">Aufwendungen für Wege zwischen Wohnung und erster Betriebsstätte können nur eingeschränkt als Betriebsausgaben abgezogen werden (vgl. BMF-Schreiben vom 23.12.2014, BStBl 2015 I S. 26).
Grundsätzlich darf nur die Entfernungspauschale als Betriebsausgabe berücksichtigt werden (vgl. Zeile 63).
Deshalb werden hier zunächst die tatsächlichen Aufwendungen, die auf Wege zwischen Wohnung und erster Betriebsstätte entfallen, eingetragen. Sie mindern damit die tatsächlich ermittelten Gesamtaufwendungen (Beträge aus Zeilen 58 bis 60 zuzüglich AfA und Zinsen). Nutzen Sie ein Fahrzeug für Fahrten zwischen Wohnung und erster Betriebsstätte, für das die Privatnutzung nach der 1 %-Regelung
ermittelt wird (vgl. Zeile 19 sowie BMF-Schreiben vom 18.11.2009, BStBl I S. 1326, vom 15.11.2012, BStBl I S. 1099 und vom 05.06.2014, BStBl I S. 835), ist der Kürzungsbetrag wie folgt zu berechnen:
0,03 % des Listenpreises
x Kalendermonate der Nutzung für Wege zwischen Wohnung und erster Betriebsstätte 
x einfache Entfernung (km) zwischen Wohnung und erster Betriebsstätte zuzüglich (nur bei doppelter Haushaltsführung) 0,002 % des Listenpreises 
x Anzahl der Familienheimfahrten bei einer aus betrieblichem Anlass
begründeten doppelten Haushaltsführung 
x einfache Entfernung (km) zwischen Beschäftigungsort und Ort des eigenen Hausstandes.
Es ist höchstens der Wert einzutragen, der sich aus der Differenz der tatsächlich ermittelten Gesamtaufwendungen (Beträge aus den Zeilen 58 bis 60 zuzüglich AfA und Zinsen) und der Privatentnahme (Betrag aus Zeile 19) ergibt (sog. Kostendeckelung).
Führen Sie ein Fahrtenbuch, so sind die danach ermittelten tatsächlichen Aufwendungen einzutragen.
Nutzen Sie ein Fahrzeug für Fahrten zwischen Wohnung und erster Betriebsstätte, das nicht zu mehr als 50 % betrieblich genutzt wird, ist der Kürzungsbetrag durch sachgerechte Ermittlung nach folgendem Schema zu berechnen: 
                                                        Zurückgelegte Kilometer zwischen
Tatsächliche Aufwendungen x   </t>
        </r>
        <r>
          <rPr>
            <u/>
            <sz val="9"/>
            <color indexed="81"/>
            <rFont val="Segoe UI"/>
            <family val="2"/>
          </rPr>
          <t>Wohnung und erster Betriebsstätte</t>
        </r>
        <r>
          <rPr>
            <sz val="9"/>
            <color indexed="81"/>
            <rFont val="Segoe UI"/>
            <family val="2"/>
          </rPr>
          <t xml:space="preserve">
                                                        Insgesamt gefahrene Kilometer</t>
        </r>
      </text>
    </comment>
    <comment ref="A45" authorId="0" shapeId="0" xr:uid="{00000000-0006-0000-0200-000020000000}">
      <text>
        <r>
          <rPr>
            <sz val="9"/>
            <color indexed="81"/>
            <rFont val="Segoe UI"/>
            <family val="2"/>
          </rPr>
          <t>Unabhängig von der Art des benutzten Verkehrsmittels sind die Aufwendungen für die Wege zwischen Wohnung und erster Betriebsstätte und für Familienheimfahrten nur in Höhe der folgenden Pauschbeträge abziehbar (Entfernungspauschale):
Arbeitstage, an denen die erste Betriebsstätte aufgesucht wird x 0,30 €/ km der einfachen Entfernung zwischen Wohnung und erster Betriebsstätte.
Bei Familienheimfahrten sowie bei Fahrten zu einem weiträumigen Tätigkeitsgebiet oder einem betrieblichen Sammelpunkt beträgt die Entfernungspauschale ebenfalls 0,30 € je Entfernungskilometer (Randnummer 7 des BMF-Schreibens vom 23.12.2014, BStBl 2015 I S. 26).
Die Entfernungspauschale gilt nicht für Flugstrecken. Die Entfernungspauschale darf höchstens 4.500 € im Kalenderjahr betragen. Ein höherer Betrag als 4.500 € ist anzusetzen, soweit Sie ein eigenes oder zur Nutzung überlassenes Kfz benutzen oder die Aufwendungen für die Benutzung öffentlicher Verkehrsmittel den als Entfernungspauschale abziehbaren Betrag übersteigen.</t>
        </r>
      </text>
    </comment>
    <comment ref="C48" authorId="0" shapeId="0" xr:uid="{00000000-0006-0000-0200-000021000000}">
      <text>
        <r>
          <rPr>
            <sz val="9"/>
            <color indexed="81"/>
            <rFont val="Segoe UI"/>
            <family val="2"/>
          </rPr>
          <t xml:space="preserve">Aufwendungen für ein häusliches Arbeitszimmer sind ausschließlich in Zeile 55 zu erfassen.
</t>
        </r>
      </text>
    </comment>
    <comment ref="A50" authorId="0" shapeId="0" xr:uid="{00000000-0006-0000-0200-000022000000}">
      <text>
        <r>
          <rPr>
            <sz val="9"/>
            <color indexed="81"/>
            <rFont val="Segoe UI"/>
            <family val="2"/>
          </rPr>
          <t>Hier sind die Miete und sonstige Aufwendungen für eine betrieblich veranlasste doppelte Haushaltsführung einzutragen. Mehraufwendungen für Verpflegung sind nicht hier, sondern in Zeile 54 zu erfassen, Kosten für Familienheimfahrten in den Zeilen 58 bis 63.</t>
        </r>
      </text>
    </comment>
    <comment ref="A51" authorId="0" shapeId="0" xr:uid="{00000000-0006-0000-0200-000023000000}">
      <text>
        <r>
          <rPr>
            <sz val="9"/>
            <color indexed="81"/>
            <rFont val="Segoe UI"/>
            <family val="2"/>
          </rPr>
          <t xml:space="preserve">Tragen Sie hier die Aufwendungen für betrieblich genutzte Grundstücke
(z. B. Grundsteuer, Instandhaltungsaufwendungen) ein. Die AfA ist in Zeile 28 zu berücksichtigen. Schuldzinsen sind in die Zeilen 46 f. einzutragen.
</t>
        </r>
      </text>
    </comment>
    <comment ref="C54" authorId="0" shapeId="0" xr:uid="{00000000-0006-0000-0200-000024000000}">
      <text>
        <r>
          <rPr>
            <sz val="9"/>
            <color indexed="81"/>
            <rFont val="Segoe UI"/>
            <family val="2"/>
          </rPr>
          <t>Tragen Sie in Zeile 46 die Schuldzinsen für gesondert aufgenommene Darlehen zur Finanzierung von Anschaffungs-/Herstellungskosten von Wirtschaftsgütern des Anlagevermögens ein (ohne Schuldzinsen im Zusammenhang mit dem häuslichen Arbeitszimmer – diese sind in Zeile 55 einzutragen).
In diesen Fällen unterliegen die Schuldzinsen nicht der Abzugsbeschränkung nach § 4 Abs. 4a EStG. Die übrigen Schuldzinsen sind in Zeile 47 einzutragen. Diese sind bis zu einem Betrag von 2.050 € unbeschränkt abzugsfähig.
Darüber hinaus sind sie nur beschränkt abzugsfähig, wenn sog. Überentnahmen getätigt wurden. Eine Überentnahme ist der Betrag, um den die Entnahmen die Summe
aus Gewinn und Einlagen des Gewinnermittlungszeitraumes unter Berücksichtigung
der Vorjahreswerte übersteigen. Die nicht abziehbaren
Schuldzinsen werden dabei mit 6 % der Überentnahmen ermittelt.
Bei der Ermittlung der Überentnahmen ist grundsätzlich vom Gewinn/
Verlust vor Anwendung des § 4 Abs. 4a EStG (Zeile 82) auszugehen.
Der Hinzurechnungsbetrag nach § 4 Abs. 4a EStG ist in Zeile 83 einzutragen.
Wenn die geltend gemachten Schuldzinsen – ohne Berücksichtigung
der Schuldzinsen für Darlehen zur Finanzierung von Anschaffungsoder Herstellungskosten von Wirtschaftsgütern des Anlagevermögens
– den Betrag von 2.050 € übersteigen, ist bei Einzelunternehmen die
Anlage SZE beizufügen. Bei Gesellschaften/Gemeinschaften sind die nicht abziehbaren Schuldzinsen gesellschafterbezogen zu ermitteln. Der nicht abziehbare Teil der Schuldzinsen ist deshalb für jeden Beteiligten gesondert zu berechnen (vgl. Anlagen FE 4 und FE 5 zur Feststellungserklärung). Der Betrag von 2.050 € ist auf die Mitunternehmer anhand ihrer Schuldzinsenquote aufzuteilen.
Weitere Erläuterungen zur Anwendung des § 4 Abs. 4a EStG finden Sie in den BMF-Schreiben vom 17.11.2005, BStBl I S. 1019, vom 12.06.2006, BStBl I S. 416, vom 07.05.2008, BStBl I S. 588 und vom 18.02.2013, BStBl I S. 197.
Die Entnahmen und Einlagen sind unabhängig von der Abzugsfähigkeit der Schuldzinsen gesondert aufzuzeichnen.</t>
        </r>
      </text>
    </comment>
    <comment ref="C59" authorId="0" shapeId="0" xr:uid="{00000000-0006-0000-0200-000025000000}">
      <text>
        <r>
          <rPr>
            <sz val="9"/>
            <color indexed="81"/>
            <rFont val="Segoe UI"/>
            <family val="2"/>
          </rPr>
          <t xml:space="preserve">Beschränkt abziehbare Betriebsausgaben sind in einen nicht abziehbaren und einen abziehbaren Teil aufzuteilen.
</t>
        </r>
        <r>
          <rPr>
            <b/>
            <i/>
            <sz val="9"/>
            <color indexed="81"/>
            <rFont val="Segoe UI"/>
            <family val="2"/>
          </rPr>
          <t xml:space="preserve">Aufwendungen für die in § 4 Abs. 7 EStG genannten Zwecke – insbesondere Geschenke und Bewirtungen – sind einzeln und getrennt von den sonstigen Betriebsausgaben aufzuzeichnen.
</t>
        </r>
      </text>
    </comment>
    <comment ref="A60" authorId="0" shapeId="0" xr:uid="{00000000-0006-0000-0200-000026000000}">
      <text>
        <r>
          <rPr>
            <sz val="9"/>
            <color indexed="81"/>
            <rFont val="Segoe UI"/>
            <family val="2"/>
          </rPr>
          <t>Aufwendungen für Geschenke an Personen, die nicht Arbeitnehmer sind (z. B. an Geschäftspartner), und die ggf. darauf entfallende Pauschalsteuer nach § 37b EStG, sind nur dann abzugsfähig, wenn die Anschaffungs-oder Herstellungskosten der dem Empfänger im Gewinnermittlungszeitraum zugewendeten Gegenstände 35 € nicht übersteigen.
Die Aufwendungen dürfen nur berücksichtigt werden, wenn aus dem Beleg oder den Aufzeichnungen der Geschenkempfänger zu ersehen ist. Wenn im Hinblick auf die Art des zugewendeten Gegenstandes
(z. B. Taschenkalender, Kugelschreiber) die Vermutung besteht, dass die Freigrenze von 35 € bei dem einzelnen Empfänger im Gewinnermittlungszeitraum nicht überschritten wird, ist eine Angabe der Namen der Empfänger nicht erforderlich.</t>
        </r>
      </text>
    </comment>
    <comment ref="A62" authorId="0" shapeId="0" xr:uid="{00000000-0006-0000-0200-000027000000}">
      <text>
        <r>
          <rPr>
            <sz val="9"/>
            <color indexed="81"/>
            <rFont val="Segoe UI"/>
            <family val="2"/>
          </rPr>
          <t xml:space="preserve">Aufwendungen für die Bewirtung von Personen aus geschäftlichem Anlass sind zu 70 % abziehbar und zu 30 % nicht abziehbar. Die hierauf entfallende Vorsteuer ist allerdings abziehbar, soweit die Aufwendungen angemessen und nachgewiesen sind, und insoweit in Zeile 48 zu erfassen. 
Abziehbar zu 70 % sind nur Aufwendungen, die nach der allgemeinen Verkehrsauffassung als angemessen anzusehen und deren Höhe und betriebliche Veranlassung nachgewiesen sind. Zum Nachweis der Höhe und der betrieblichen Veranlassung sind schriftlich Angaben zu Ort, Tag, Teilnehmer und Anlass der Bewirtung sowie Höhe der Aufwendungen zu machen. Bei Bewirtung in einer Gaststätte genügen Angaben zu dem Anlass und den Teilnehmern der Bewirtung; die Rechnung über die Bewirtung ist beizufügen. Es werden grundsätzlich nur maschinell erstellte und maschinell registrierte Rechnungen anerkannt (vgl. BMF-Schreiben vom 21.11.1994, BStBl I S. 855).
</t>
        </r>
      </text>
    </comment>
    <comment ref="A64" authorId="0" shapeId="0" xr:uid="{00000000-0006-0000-0200-000028000000}">
      <text>
        <r>
          <rPr>
            <sz val="9"/>
            <color indexed="81"/>
            <rFont val="Segoe UI"/>
            <family val="2"/>
          </rPr>
          <t>Verpflegungsmehraufwendungen anlässlich einer Geschäftsreise oder einer betrieblich veranlassten doppelten Haushaltsführung sind hier zu erfassen. Fahrtkosten sind in den Zeilen 58 bis 63 zu berücksichtigen. Sonstige Reise-und Reisenebenkosten tragen Sie bitte in Zeile 40 ein. Aufwendungen für die Verpflegung sind unabhängig vom tatsächlichen Aufwand nur in Höhe der Pauschbeträge abziehbar.
Pauschbeträge (für Reisen im Inland)
bei 24 Stunden Abwesenheit 24 € 
bei mehr als 8 Stunden Abwesenheit (ohne Übernachtung) 
oder An-und Abreisetag bei auswärtiger Übernachtung  jeweils 12 €
Die Reisekosten für Ihre Arbeitnehmer tragen Sie bitte in Zeile 27 ein.</t>
        </r>
      </text>
    </comment>
    <comment ref="A65" authorId="0" shapeId="0" xr:uid="{00000000-0006-0000-0200-000029000000}">
      <text>
        <r>
          <rPr>
            <sz val="9"/>
            <color indexed="81"/>
            <rFont val="Segoe UI"/>
            <family val="2"/>
          </rPr>
          <t xml:space="preserve">Aufwendungen für ein häusliches Arbeitszimmer sowie die Kosten der Ausstattung sind grundsätzlich nicht abziehbar.
Steht für die betriebliche/berufliche Tätigkeit kein anderer (Büro-)Arbeitsplatz zur Verfügung, sind die Aufwendungen bis zu einem Betrag von maximal 1.250 € abziehbar.
Die Beschränkung der abziehbaren Aufwendungen auf 1.250 € gilt nicht, wenn das Arbeitszimmer den Mittelpunkt der gesamten betrieblichen und beruflichen Betätigung bildet. Der Tätigkeitsmittelpunkt ist dabei nach dem inhaltlichen (qualitativen) Schwerpunkt der gesamten betrieblichen und beruflichen Betätigung zu bestimmen; der Umfang der zeitlichen Nutzung hat dabei nur Indizwirkung. Weitere Erläuterungen finden Sie in dem BMF-Schreiben vom 02.03.2011, BStBl I S. 195.
</t>
        </r>
      </text>
    </comment>
    <comment ref="A67" authorId="0" shapeId="0" xr:uid="{00000000-0006-0000-0200-00002A000000}">
      <text>
        <r>
          <rPr>
            <sz val="9"/>
            <color indexed="81"/>
            <rFont val="Segoe UI"/>
            <family val="2"/>
          </rPr>
          <t xml:space="preserve">In dieser Zeile sind die sonstigen beschränkt abziehbaren Betriebsausgaben (z. B. Geldbußen) und die nicht abziehbaren Betriebsausgaben (z. B. Aufwendungen für Jagd oder Fischerei, für Segel-oder Motorjachten sowie für ähnliche Zwecke und die hiermit zusammenhängenden Bewirtungen) einzutragen.
Die Aufwendungen sind getrennt nach „nicht abziehbar“ und „abziehbar“ zu erfassen.
Aufwendungen für Wege zwischen Wohnung und erster Betriebsstätte sowie für Familienheimfahrten sind nicht hier, sondern in den Zeilen 58 bis 63 zu erklären.
Aufwendungen, die die Lebensführung des Steuerpflichtigen oder anderer Personen berühren, sind nicht abziehbar, soweit sie nach allgemeiner Verkehrsauffassung als unangemessen anzusehen sind.
Von Gerichten oder Behörden im Inland oder von Organen der Europäischen Union festgesetzte Geldbußen, Ordnungsgelder oder Verwarnungsgelder sind nicht abziehbar. Von Gerichten oder Behörden anderer Staaten festgesetzte Geldbußen fallen nicht unter das Abzugs-verbot. In einem Strafverfahren festgesetzte Geldstrafen sind nicht abziehbar. Eine von einem ausländischen Gericht verhängte Geldstrafe kann bei Widerspruch zu wesentlichen Grundsätzen der deutschen Rechtsordnung Betriebsausgabe sein.
</t>
        </r>
      </text>
    </comment>
    <comment ref="A69" authorId="0" shapeId="0" xr:uid="{00000000-0006-0000-0200-00002B000000}">
      <text>
        <r>
          <rPr>
            <sz val="9"/>
            <color indexed="81"/>
            <rFont val="Segoe UI"/>
            <family val="2"/>
          </rPr>
          <t xml:space="preserve">Die Gewerbesteuer und die darauf entfallenden Nebenleistungen für Erhebungszeiträume, die nach dem 31.12.2007 enden, sind keine Betriebsausgaben. Diese Beträge sind als „nicht abziehbar“ zu behandeln. Nachzahlungen für frühere Erhebungszeiträume können als Betriebsausgabe abgezogen werden. Erstattungsbeträge für Erhebungszeiträume, die nach dem 31.12.2007 enden, mindern die nicht abziehbaren Betriebsausgaben; Erstattungsbeträge für frühere Erhebungszeiträume mindern die abziehbaren Betriebsausgaben. Erstattungsüberhänge sind mit negativem Vorzeichen einzutragen.
</t>
        </r>
      </text>
    </comment>
    <comment ref="A75" authorId="0" shapeId="0" xr:uid="{00000000-0006-0000-0200-00002C000000}">
      <text>
        <r>
          <rPr>
            <sz val="9"/>
            <color indexed="81"/>
            <rFont val="Segoe UI"/>
            <family val="2"/>
          </rPr>
          <t xml:space="preserve">Hier sind nur die Übernachtungs-und Reisenebenkosten bei Geschäftsreisen des Steuerpflichtigen einzutragen. Verpflegungsmehraufwendungen sind in Zeile 54, Fahrtkosten in den Zeilen 58 ff. zu berücksichtigen. Aufwendungen für Reisen von Arbeitnehmern sind in Zeile 27 zu
erfassen.
</t>
        </r>
      </text>
    </comment>
    <comment ref="A81" authorId="0" shapeId="0" xr:uid="{00000000-0006-0000-0200-00002D000000}">
      <text>
        <r>
          <rPr>
            <sz val="9"/>
            <color indexed="81"/>
            <rFont val="Segoe UI"/>
            <family val="2"/>
          </rPr>
          <t>Tragen Sie hier die übrigen unbeschränkt abziehbaren Betriebsausgaben ein, soweit diese nicht in den Zeilen 23 bis 50 berücksichtigt worden
sind.</t>
        </r>
      </text>
    </comment>
    <comment ref="A82" authorId="0" shapeId="0" xr:uid="{00000000-0006-0000-0200-00002E000000}">
      <text>
        <r>
          <rPr>
            <sz val="9"/>
            <color indexed="81"/>
            <rFont val="Segoe UI"/>
            <family val="2"/>
          </rPr>
          <t>Die in Eingangsrechnungen enthaltenen Vorsteuerbeträge auf die Betriebsausgaben gehören im Zeitpunkt ihrer Bezahlung zu den Betriebs-ausgaben und sind hier einzutragen. Dazu zählen bei Anwendung der §§ 23, 23a und 24 Abs. 1 UStG auch die tatsächlich gezahlten Vorsteuerbeträge für die Anschaffung von Wirtschaftsgütern des Anlagevermögens, jedoch nicht die nach Durchschnittssätzen ermittelten Vorsteuerbeträge.
Bei steuerbegünstigten Körperschaften sind nur die Vorsteuerbeträge für Leistungen an den steuerpflichtigen wirtschaftlichen Geschäftsbetrieb einzutragen.</t>
        </r>
      </text>
    </comment>
    <comment ref="A83" authorId="0" shapeId="0" xr:uid="{00000000-0006-0000-0200-00002F000000}">
      <text>
        <r>
          <rPr>
            <sz val="9"/>
            <color indexed="81"/>
            <rFont val="Segoe UI"/>
            <family val="2"/>
          </rPr>
          <t xml:space="preserve">Die aufgrund der Umsatzsteuervoranmeldungen oder aufgrund der Umsatzsteuerjahreserklärung an das Finanzamt gezahlte und ggf. verrechnete Umsatzsteuer ist hier einzutragen.
Eine innerhalb von 10 Tagen nach Beginn des Kalenderjahres fällige und entrichtete Umsatzsteuer-Vorauszahlung für das Vorjahr ist dabei als regelmäßig wiederkehrende Ausgabe i. S. des § 11 Abs. 2 Satz 2 EStG im Vorjahr als Betriebsausgabe zu berücksichtigen.
Beispiel: Die Umsatzsteuer-Vorauszahlung für den Monat Dezember 01 ist am 10. Januar des Folgejahres fällig. Wird die Umsatzsteuer-Vorauszahlung tatsächlich bis zum 10. Januar entrichtet, so ist diese Zahlung in 01 als Betriebsausgabe zu berücksichtigen. Wenn Sie einen Lastschriftauftrag erteilt haben, das Konto die nötige Deckung aufweist und der Lastschriftauftrag nicht widerrufen wird, ist bei Abgabe der Voranmeldung bis zum 10. Januar ein Abfluss zum Fälligkeitstag anzunehmen, auch wenn die tatsächliche Belastung Ihres Kontos später erfolgt.
Fällt der 10. Januar auf einen Samstag oder Sonntag, verschiebt sich die Fälligkeit auf den nächsten Werktag und liegt damit außerhalb des 10-Tages-Zeitraumes. Dies hat zur Folge, dass die Umsatzsteuer-Vorauszahlung für das Vorjahr erst im Jahr der Zahlung als Betriebsausgabe zu berücksichtigen ist, selbst wenn die Zahlung bis zum 10. Januar geleistet wurde.“
Die Zinsen zur Umsatzsteuer sind in Zeile 47, die übrigen steuerlichen Nebenleistungen (Verspätungszuschlag, Säumniszuschlag etc.) in Zeile 51 zu erfassen. Bei mehreren Betrieben ist eine Aufteilung entsprechend der auf den einzelnen Betrieb entfallenden Zahlungen vorzunehmen.
Von </t>
        </r>
        <r>
          <rPr>
            <b/>
            <sz val="9"/>
            <color indexed="81"/>
            <rFont val="Segoe UI"/>
            <family val="2"/>
          </rPr>
          <t>steuerbegünstigten Körperschaften</t>
        </r>
        <r>
          <rPr>
            <sz val="9"/>
            <color indexed="81"/>
            <rFont val="Segoe UI"/>
            <family val="2"/>
          </rPr>
          <t xml:space="preserve"> ist hier nur der Anteil einzutragen, der auf die Umsätze des steuerpflichtigen wirtschaftlichen Geschäftsbetriebs entfällt.</t>
        </r>
      </text>
    </comment>
    <comment ref="A91" authorId="0" shapeId="0" xr:uid="{00000000-0006-0000-0200-000030000000}">
      <text>
        <r>
          <rPr>
            <sz val="9"/>
            <color indexed="81"/>
            <rFont val="Segoe UI"/>
            <family val="2"/>
          </rPr>
          <t>Wurde für ein Wirtschaftsgut der Investitionsabzugsbetrag nach § 7g Abs. 1 EStG in Anspruch genommen, so ist im Wj. der Anschaffung oder Herstellung der Investitionsabzugsbetrag (maximal 40 % der Anschaffungs-/Herstellungskosten) gewinnerhöhend hinzuzurechnen. Nach § 7g Abs. 2 Satz 2 EStG können die Anschaffungs-/Herstellungskosten des Wirtschaftsguts um bis zu 40 %, höchstens jedoch um die Hinzurechnung, gewinnmindernd herabgesetzt werden. Diese Herabsetzungbeträge sind in Zeile 32 einzutragen. Die Bemessungsgrundlage für weitere Absetzungen und Abschreibungen verringert sich entsprechend.
Bei Land-und Forstwirten mit vom Kalenderjahr abweichendem Wj. sind in der Zeile 73 der Hinzurechnungsbetrag aus dem Wj. 2012/2013, in der Zeile 74 der Hinzurechnungsbetrag aus dem Wj. 2013/2014 und in der Zeile 75 der Hinzurechnungsbetrag aus dem Wj. 2014/2015 einzutragen.
Die Höhe der Beträge und die Ausübung des Wahlrechts sind für jedes einzelne Wirtschaftsgut auf gesondertem Blatt zu erläutern.</t>
        </r>
      </text>
    </comment>
    <comment ref="A92" authorId="0" shapeId="0" xr:uid="{00000000-0006-0000-0200-000031000000}">
      <text>
        <r>
          <rPr>
            <sz val="9"/>
            <color indexed="81"/>
            <rFont val="Segoe UI"/>
            <family val="2"/>
          </rPr>
          <t>Wurde für ein Wirtschaftsgut der Investitionsabzugsbetrag nach § 7g Abs. 1 EStG in Anspruch genommen, so ist im Wj. der Anschaffung oder Herstellung der Investitionsabzugsbetrag (maximal 40 % der Anschaffungs-/Herstellungskosten) gewinnerhöhend hinzuzurechnen. Nach § 7g Abs. 2 Satz 2 EStG können die Anschaffungs-/Herstellungskosten des Wirtschaftsguts um bis zu 40 %, höchstens jedoch um die Hinzurechnung, gewinnmindernd herabgesetzt werden. Diese Herabsetzungbeträge sind in Zeile 32 einzutragen. Die Bemessungsgrundlage für weitere Absetzungen und Abschreibungen verringert sich entsprechend.
Bei Land-und Forstwirten mit vom Kalenderjahr abweichendem Wj. sind in der Zeile 73 der Hinzurechnungsbetrag aus dem Wj. 2012/2013, in der Zeile 74 der Hinzurechnungsbetrag aus dem Wj. 2013/2014 und in der Zeile 75 der Hinzurechnungsbetrag aus dem Wj. 2014/2015 einzutragen.
Die Höhe der Beträge und die Ausübung des Wahlrechts sind für jedes einzelne Wirtschaftsgut auf gesondertem Blatt zu erläutern.</t>
        </r>
      </text>
    </comment>
    <comment ref="A93" authorId="0" shapeId="0" xr:uid="{00000000-0006-0000-0200-000032000000}">
      <text>
        <r>
          <rPr>
            <sz val="9"/>
            <color indexed="81"/>
            <rFont val="Segoe UI"/>
            <family val="2"/>
          </rPr>
          <t xml:space="preserve">Wurde für ein Wirtschaftsgut der Investitionsabzugsbetrag nach § 7g Abs. 1 EStG in Anspruch genommen, so ist im Wj. der Anschaffung oder Herstellung der Investitionsabzugsbetrag (maximal 40 % der Anschaffungs-/Herstellungskosten) gewinnerhöhend hinzuzurechnen. Nach § 7g Abs. 2 Satz 2 EStG können die Anschaffungs-/Herstellungskosten des Wirtschaftsguts um bis zu 40 %, höchstens jedoch um die Hinzurechnung, gewinnmindernd herabgesetzt werden. Diese Herabsetzungbeträge sind in Zeile 32 einzutragen. Die Bemessungsgrundlage für weitere Absetzungen und Abschreibungen verringert sich entsprechend.
Bei Land-und Forstwirten mit vom Kalenderjahr abweichendem Wj. sind in der Zeile 73 der Hinzurechnungsbetrag aus dem Wj. 2012/2013, in der Zeile 74 der Hinzurechnungsbetrag aus dem Wj. 2013/2014 und in der Zeile 75 der Hinzurechnungsbetrag aus dem Wj. 2014/2015 einzutragen.
Die Höhe der Beträge und die Ausübung des Wahlrechts sind für jedes einzelne Wirtschaftsgut auf gesondertem Blatt zu erläutern.
</t>
        </r>
      </text>
    </comment>
    <comment ref="A94" authorId="0" shapeId="0" xr:uid="{00000000-0006-0000-0200-000033000000}">
      <text>
        <r>
          <rPr>
            <sz val="9"/>
            <color indexed="81"/>
            <rFont val="Segoe UI"/>
            <family val="2"/>
          </rPr>
          <t>Soweit die Auflösung der jeweiligen Rücklagen nicht auf der Übertragung des Veräußerungsgewinns (§§ 6b, 6c EStG) auf ein begünstigtes Wirtschaftsgut beruht, sind diese Beträge mit 6 % pro Wj. des Bestehens zu verzinsen (Gewinnzuschlag).</t>
        </r>
      </text>
    </comment>
    <comment ref="A95" authorId="0" shapeId="0" xr:uid="{00000000-0006-0000-0200-000034000000}">
      <text>
        <r>
          <rPr>
            <sz val="9"/>
            <color indexed="81"/>
            <rFont val="Segoe UI"/>
            <family val="2"/>
          </rPr>
          <t xml:space="preserve">Steuerpflichtige können nach § 7g EStG für die künftige Anschaffung oder Herstellung von abnutzbaren beweglichen Wirtschaftsgütern des Anlagevermögens bis zu 40 % der voraussichtlichen Anschaffungs-/ Herstellungskosten gewinnmindernd berücksichtigen (Investitionsabzugsbeträge).
Bei Einnahmenüberschussrechnung ist Voraussetzung, dass
1. der Gewinn (vor Berücksichtigung von Investitionsabzugsbeträgen) nicht mehr als 100.000 € oder der Wirtschaftswert bzw. der Ersatzwirtschaftswert bei Land-und Forstwirten nicht mehr als 125.000 € beträgt und
2. der Steuerpflichtige beabsichtigt, das Wirtschaftsgut in den folgenden drei Wjen. anzuschaffen/herzustellen und
3. das Wirtschaftsgut im Wj. der Anschaffung/Herstellung und im darauf folgenden Jahr in einer inländischen Betriebsstätte dieses Betriebs ausschließlich oder fast ausschließlich (mindestens zu 90 %) betrieblich genutzt wird und
4. der Steuerpflichtige das Wirtschaftsgut seiner Funktion nach benennt sowie die voraussichtlichen Anschaffungs-/Herstellungskosten angibt.
Die Summe der berücksichtigten Investitionsabzugsbeträge darf im Wj. des Abzugs und in den drei vorangegangenen Wjen. insgesamt nicht mehr als 200.000 € betragen.
Die Höhe der Beträge ist für jedes einzelne Wirtschaftsgut auf gesondertem Blatt zu erläutern (vgl. BMF-Schreiben vom 20.11.2013, BStBl I S. 1493).
</t>
        </r>
      </text>
    </comment>
    <comment ref="A96" authorId="0" shapeId="0" xr:uid="{00000000-0006-0000-0200-000035000000}">
      <text>
        <r>
          <rPr>
            <sz val="9"/>
            <color indexed="81"/>
            <rFont val="Segoe UI"/>
            <family val="2"/>
          </rPr>
          <t>Beim Übergang von der Gewinnermittlung durch Betriebsvermögensvergleich bzw. nach Durchschnittssätzen zur Gewinnermittlung nach § 4 Abs. 3 EStG sind die durch den Wechsel der Gewinnermittlungsart bedingten Hinzurechnungen und Abrechnungen im ersten Jahr nach dem Übergang zur Gewinnermittlung nach § 4 Abs. 3 EStG vorzunehmen. 
Bei Aufgabe oder Veräußerung des Betriebs ist eine Schlussbilanz nach den Grundsätzen des Betriebsvermögensvergleichs zu erstellen.Ein entsprechender Übergangsgewinn/-verlust ist ebenfalls hier einzutragen.</t>
        </r>
      </text>
    </comment>
    <comment ref="A97" authorId="0" shapeId="0" xr:uid="{00000000-0006-0000-0200-000036000000}">
      <text>
        <r>
          <rPr>
            <sz val="9"/>
            <color indexed="81"/>
            <rFont val="Segoe UI"/>
            <family val="2"/>
          </rPr>
          <t xml:space="preserve">Hier sind die gesondert und einheitlich festgestellten Ergebnisanteile aus Beteiligungen an Personengesellschaften (Mitunternehmerschaften, vermögensverwaltende Personengesellschaften und Kostenträgergemeinschaften wie z. B. Bürogemeinschaften) einzutragen. Die in der gesonderten und einheitlichen Feststellung berücksichtigten Betriebseinnahmen und -ausgaben dürfen nicht zusätzlich in den Zeilen 11 bis 78 angesetzt werden.
Soweit Ergebnisanteile dem Teileinkünfteverfahren bzw. § 8b KStG unterliegen, sind sie hier in voller Höhe (einschl. steuerfreier Anteile) einzutragen. Die entsprechende Korrektur erfolgt in Zeile 81.
</t>
        </r>
      </text>
    </comment>
    <comment ref="A100" authorId="0" shapeId="0" xr:uid="{00000000-0006-0000-0200-000037000000}">
      <text>
        <r>
          <rPr>
            <sz val="9"/>
            <color indexed="81"/>
            <rFont val="Segoe UI"/>
            <family val="2"/>
          </rPr>
          <t xml:space="preserve">Nach § 3 Nr. 40 EStG und § 8b KStG werden die dort aufgeführten Erträge (teilweise) steuerfrei gestellt. Damit in Zusammenhang stehende Aufwendungen sind nach § 3c Abs. 2 EStG und § 8b KStG (teilweise) nicht zum Abzug zugelassen. Der Saldo aus den Erträgen und den Aufwendungen ist in der Spalte „Gesamtbetrag“ zu erklären. Soweit die Aufwendungen die Erträge übersteigen, erfolgt die Eintragung mit negativem Vorzeichen. In der Spalte „Korrekturbetrag“ ist ein steuerfreier Betrag abzuziehen (Eintragung mit negativem Vorzeichen) und ein nicht abziehbarer Betrag hinzuzurechnen.
</t>
        </r>
      </text>
    </comment>
    <comment ref="C107" authorId="0" shapeId="0" xr:uid="{00000000-0006-0000-0200-000038000000}">
      <text>
        <r>
          <rPr>
            <b/>
            <sz val="9"/>
            <color indexed="81"/>
            <rFont val="Segoe UI"/>
            <family val="2"/>
          </rPr>
          <t>Rücklage für Ersatzbeschaffung nach R 6.6 EStR</t>
        </r>
        <r>
          <rPr>
            <sz val="9"/>
            <color indexed="81"/>
            <rFont val="Segoe UI"/>
            <family val="2"/>
          </rPr>
          <t xml:space="preserve">
Erhalten Sie Entschädigungszahlungen für Wirtschaftsgüter, die aufgrund höherer Gewalt (z. B. Brand, Sturm, Überschwemmung, Diebstahl, unverschuldeter Unfall) oder zur Vermeidung eines behördlichen Eingriffs (z. B. Enteignung) aus dem Betriebsvermögen ausgeschieden sind, können Sie den entstehenden Gewinn unter bestimmten Voraussetzungen von den Anschaffungs-oder Herstellungskosten eines Ersatzwirtschaftsguts abziehen (Eintragung des Abzugsbetrags in Zeile 87). Die Entschädigungszahlung ist regelmäßig in Zeile 18 zu erfassen.
Soweit das Ersatzwirtschaftsgut erst in einem späteren Wj. angeschafft oder hergestellt werden soll, können Sie den Gewinn in eine Rücklage für Ersatzbeschaffung nach R 6.6 EStR gewinnmindernd einstellen (Eintragung des Rücklagenbetrags in Zeile 86 in der Spalte „Bildung/Übertragung“). Erfolgt die Ersatzinvestition in diesem Fall tatsächlich, ist die Auflösung des Rücklagenbetrags in Zeile 86 in der Spalte „Auflösung“ sowie der Abzugsbetrag von den Anschaffungs-/Herstellungskosten in Zeile 87 zu erfassen. Wenn das Ersatzwirtschaftsgut dagegen nicht angeschafft oder hergestellt wird, ist nur die Rücklage gewinnerhöhend aufzulösen (Eintragung des Auflösungsbetrags in Zeile 86 in der Spalte „Auflösung“).
</t>
        </r>
        <r>
          <rPr>
            <b/>
            <sz val="9"/>
            <color indexed="81"/>
            <rFont val="Segoe UI"/>
            <family val="2"/>
          </rPr>
          <t>Zusatz für steuerbegünstigte Körperschaften:</t>
        </r>
        <r>
          <rPr>
            <sz val="9"/>
            <color indexed="81"/>
            <rFont val="Segoe UI"/>
            <family val="2"/>
          </rPr>
          <t xml:space="preserve">
Rücklagen, die steuerbegünstigte Körperschaften im ideellen Bereich gebildet haben (§ 58 Nr. 6 und 7 AO), mindern nicht den Gewinn und sind deshalb hier nicht einzutragen.
</t>
        </r>
      </text>
    </comment>
    <comment ref="A108" authorId="0" shapeId="0" xr:uid="{00000000-0006-0000-0200-000039000000}">
      <text>
        <r>
          <rPr>
            <sz val="9"/>
            <color indexed="81"/>
            <rFont val="Segoe UI"/>
            <family val="2"/>
          </rPr>
          <t>Bei der Veräußerung von Anlagevermögen ist der Erlös in Zeile 18 als Einnahme zu erfassen. Sie haben dann die Möglichkeit, bei bestimmten Wirtschaftsgütern (z. B. Grund und Boden, Gebäude, Aufwuchs) den entstehenden Veräußerungsgewinn (sog. stille Reserven) von den Anschaffungs-/Herstellungskosten angeschaffter oder hergestellter Wirtschaftsgüter (sog. Reinvestitionswirtschaftsgüter) abzuziehen (Eintragung des Abzugsbetrags in Zeile 87).
Soweit Sie diesen Abzug nicht im Wj. der Veräußerung vornehmen, können Sie den Veräußerungsgewinn in eine steuerfreie Rücklage einstellen, die als Betriebsausgabe behandelt wird (Eintragung desRücklagenbetrags in Zeile 86 in der Spalte „Bildung/Übertragung“). Das Reinvestitionswirtschaftsgut muss innerhalb von vier Wjen. nach der Veräußerung angeschafft oder hergestellt werden. Bei neu hergestellten Gebäuden verlängert sich die Frist auf sechs Wje., wenn mit ihrer Herstellung vor dem Schluss des vierten auf die Bildung der Rücklage folgenden Wjes. begonnen worden ist. Im Wj. der Anschaffung/ Herstellung ist die Auflösung des Rücklagenbetrags in Zeile 86 in der Spalte „Auflösung“ sowie der Abzugsbetrag von den Anschaffungs-/ Herstellungskosten in Zeile 87 zu erfassen. Sofern tatsächlich keine Reinvestition erfolgt, ist eine Verzinsung der Rücklage vorzunehmen (vgl. Zeile 76). Die Rücklage ist auch in diesen Fällen gewinnerhöhend aufzulösen (Eintragung des Auflösungsbetrags in Zeile 86 in der Spalte „Auflösung“); lediglich der Abzug von den Anschaffungs-/Herstellungskosten eines Reinvestitionswirtschaftsguts unterbleibt.
Werden die stillen Reserven auf ein Reinvestitionswirtschaftsgut eines anderen Betriebs übertragen, sind die vorstehenden Eintragungen inder Anlage EÜR für den Betrieb vorzunehmen, in dem die stillen Reserven aufgedeckt worden sind. Bei dem Betrieb, in dem das Reinvestitionswirtschaftsgut angeschafft oder hergestellt wird, sind die Zeilen 86und 87 nicht auszufüllen. In der Anlage AVEÜR dieses Betriebs sind die um den Abzugsbetrag geminderten Anschaffungs-/Herstellungskosten in der Spalte „Zugänge“ zu erfassen und die AfA von den geminderten Anschaffungs-/Herstellungskosten zu bemessen.</t>
        </r>
      </text>
    </comment>
    <comment ref="A110" authorId="0" shapeId="0" xr:uid="{00000000-0006-0000-0200-00003A000000}">
      <text>
        <r>
          <rPr>
            <sz val="9"/>
            <color indexed="81"/>
            <rFont val="Segoe UI"/>
            <family val="2"/>
          </rPr>
          <t xml:space="preserve">Bei der Veräußerung von Anlagevermögen ist der Erlös in Zeile 18 als Einnahme zu erfassen. Sie haben dann die Möglichkeit, bei bestimmten Wirtschaftsgütern (z. B. Grund und Boden, Gebäude, Aufwuchs) den entstehenden Veräußerungsgewinn (sog. stille Reserven) von den Anschaffungs-/Herstellungskosten angeschaffter oder hergestellter Wirtschaftsgüter (sog. Reinvestitionswirtschaftsgüter) abzuziehen (Eintragung des Abzugsbetrags in Zeile 87).
Soweit Sie diesen Abzug nicht im Wj. der Veräußerung vornehmen, können Sie den Veräußerungsgewinn in eine steuerfreie Rücklage einstellen, die als Betriebsausgabe behandelt wird (Eintragung desRücklagenbetrags in Zeile 86 in der Spalte „Bildung/Übertragung“). Das Reinvestitionswirtschaftsgut muss innerhalb von vier Wjen. nach der Veräußerung angeschafft oder hergestellt werden. Bei neu hergestellten Gebäuden verlängert sich die Frist auf sechs Wje., wenn mit ihrer Herstellung vor dem Schluss des vierten auf die Bildung der Rücklage folgenden Wjes. begonnen worden ist. Im Wj. der Anschaffung/ Herstellung ist die Auflösung des Rücklagenbetrags in Zeile 86 in der Spalte „Auflösung“ sowie der Abzugsbetrag von den Anschaffungs-/ Herstellungskosten in Zeile 87 zu erfassen. Sofern tatsächlich keine Reinvestition erfolgt, ist eine Verzinsung der Rücklage vorzunehmen (vgl. Zeile 76). Die Rücklage ist auch in diesen Fällen gewinnerhöhend aufzulösen (Eintragung des Auflösungsbetrags in Zeile 86 in der Spalte „Auflösung“); lediglich der Abzug von den Anschaffungs-/Herstellungskosten eines Reinvestitionswirtschaftsguts unterbleibt.
Werden die stillen Reserven auf ein Reinvestitionswirtschaftsgut eines anderen Betriebs übertragen, sind die vorstehenden Eintragungen inder Anlage EÜR für den Betrieb vorzunehmen, in dem die stillen Reserven aufgedeckt worden sind. Bei dem Betrieb, in dem das Reinvestitionswirtschaftsgut angeschafft oder hergestellt wird, sind die Zeilen 86und 87 nicht auszufüllen. In der Anlage AVEÜR dieses Betriebs sind die um den Abzugsbetrag geminderten Anschaffungs-/Herstellungskosten in der Spalte „Zugänge“ zu erfassen und die AfA von den geminderten Anschaffungs-/Herstellungskosten zu bemessen.
</t>
        </r>
      </text>
    </comment>
    <comment ref="D110" authorId="0" shapeId="0" xr:uid="{00000000-0006-0000-0200-00003B000000}">
      <text>
        <r>
          <rPr>
            <sz val="9"/>
            <color indexed="81"/>
            <rFont val="Segoe UI"/>
            <family val="2"/>
          </rPr>
          <t>Bitte manuell eintragen</t>
        </r>
      </text>
    </comment>
    <comment ref="A111" authorId="0" shapeId="0" xr:uid="{00000000-0006-0000-0200-00003C000000}">
      <text>
        <r>
          <rPr>
            <sz val="9"/>
            <color indexed="81"/>
            <rFont val="Segoe UI"/>
            <family val="2"/>
          </rPr>
          <t>Wirtschaftsgüter, für die ein Ausgleichsposten nach § 4g EStG gebildet wurde, sind in ein laufend zu führendes Verzeichnis aufzunehmen. Dieses Verzeichnis ist der Steuererklärung beizufügen.</t>
        </r>
      </text>
    </comment>
    <comment ref="C117" authorId="0" shapeId="0" xr:uid="{00000000-0006-0000-0200-00003D000000}">
      <text>
        <r>
          <rPr>
            <sz val="9"/>
            <color indexed="81"/>
            <rFont val="Segoe UI"/>
            <family val="2"/>
          </rPr>
          <t xml:space="preserve">Ein nach § 7g Abs. 1 EStG abgezogener Investitionsabzugsbetrag (vgl. Ausführungen zu Zeile 77) ist nach § 7g Abs. 3 EStG rückgängig zu machen, wenn die Investitionsabsicht aufgegeben oder die Investition innerhalb der dreijährigen Investitionsfrist nicht durchgeführt wird. Das gleiche gilt gemäß § 7g Abs. 4 EStG, wenn das erworbene Wirtschafts-gut nicht im Jahr der Anschaffung oder Herstellung und dem darauf folgenden Wj. in einer inländischen Betriebsstätte des Betriebs des Steuerpflichtigen ausschließlich oder fast ausschließlich betrieblich genutzt wird (sog. Verwendungsvoraussetzung). Das die Rückgängigmachung auslösende Ereignis ist dem Finanzamt anzuzeigen (BMF-Schreiben vom 20.11.2013, BStBl I S. 1493, Randnummer 64). Hierzu sind die Zeilen 90 bis 92 auszufüllen. Das Finanzamt ändert in diesem Fall die Steuerfestsetzungen für das Jahr, in dem der Investitionsabzugsbetrag abgezogen worden ist. 
Soweit im Folgejahr der Anschaffung oder Herstellung gegen die Verwendungsvoraussetzung nach § 7g Abs. 4 EStG verstoßen wird, ändert sich durch die Rückgängigmachung des Herabsetzungsbetrags nach § 7g Abs. 2 Satz 2 EStG (vgl. Ausführungen zu Zeilen 73 bis 75) regelmäßig die AfA und die in Anspruch genommene Sonderabschreibung nach § 7g Abs. 5 und 6 EStG für das Wirtschaftsgut. In diesem Fall ist daher für das Jahr der Anschaffung oder Herstellung eine berichtigte Anlage EÜR zu übermitteln und die Rückgängigmachung des Investitionsabzugsbetrags in dieser (berichtigten) Anlage EÜR anzuzeigen. 
Bei Land-und Forstwirten mit vom Kalenderjahr abweichendem Wj. sind in der Zeile 90 Investitionsabzugsbeträge aus dem Wj. 2012/2013, in der Zeile 91 Investitionsabzugsbeträge aus dem Wj. 2013/2014 und in der Zeile 92 Investitionsabzugsbeträge aus dem Wj. 2014/2015 einzutragen.
</t>
        </r>
      </text>
    </comment>
    <comment ref="C122" authorId="0" shapeId="0" xr:uid="{00000000-0006-0000-0200-00003E000000}">
      <text>
        <r>
          <rPr>
            <sz val="9"/>
            <color indexed="81"/>
            <rFont val="Segoe UI"/>
            <family val="2"/>
          </rPr>
          <t xml:space="preserve">Hier sind die Entnahmen und Einlagen einzutragen, die nach § 4 Abs. 4a EStG gesondert aufzuzeichnen sind. Dazu zählen nicht nur die durch die private Nutzung betrieblicher Wirtschaftsgüter oder Leistungen entstandenen Entnahmen, sondern auch die Geldentnahmen und -einlagen (z. B. privat veranlasste Geldabhebung vom betrieblichen Bankkonto oder Auszahlung aus der Kasse). Entnahmen und Einlagen, die nicht in Geld bestehen, sind grundsätzlich mit dem Teilwert – ggf. zuzüglich Umsatzsteuer – anzusetzen (vgl. Ausführungen zu Zeile 18).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Markus Herden</author>
  </authors>
  <commentList>
    <comment ref="B5" authorId="0" shapeId="0" xr:uid="{00000000-0006-0000-0400-000001000000}">
      <text>
        <r>
          <rPr>
            <sz val="12"/>
            <color rgb="FF000000"/>
            <rFont val="Calibri"/>
            <family val="2"/>
          </rPr>
          <t>Tragen Sie bitte hier immer den Bruttobetrag ein</t>
        </r>
      </text>
    </comment>
    <comment ref="A18" authorId="1" shapeId="0" xr:uid="{00000000-0006-0000-0400-000002000000}">
      <text>
        <r>
          <rPr>
            <sz val="9"/>
            <color indexed="81"/>
            <rFont val="Segoe UI"/>
            <family val="2"/>
          </rPr>
          <t>hier können weitere Zellen von A bis I eingefügt werden. 
Bei neu eingefügten Zeilen bitte den gelben Bereich (Formeln) nach unten kopieren.</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Markus Herden</author>
  </authors>
  <commentList>
    <comment ref="A18" authorId="0" shapeId="0" xr:uid="{00000000-0006-0000-0500-000001000000}">
      <text>
        <r>
          <rPr>
            <sz val="9"/>
            <color indexed="81"/>
            <rFont val="Segoe UI"/>
            <family val="2"/>
          </rPr>
          <t>hier können weitere Zellen von A bis I eingefügt werden. 
Bei neu eingefügten Zeilen bitte den gelben Bereich (Formeln) nach unten kopieren.</t>
        </r>
      </text>
    </comment>
  </commentList>
</comments>
</file>

<file path=xl/sharedStrings.xml><?xml version="1.0" encoding="utf-8"?>
<sst xmlns="http://schemas.openxmlformats.org/spreadsheetml/2006/main" count="630" uniqueCount="549">
  <si>
    <t>Gewinnermittlung nach § 4 Abs. 3 EStG</t>
  </si>
  <si>
    <t>BETRIEBSEINNAHMEN</t>
  </si>
  <si>
    <t>Einnahmen</t>
  </si>
  <si>
    <t>Erhaltene Anzahlungen</t>
  </si>
  <si>
    <t>Erlöse aus Anlagenverkäufen</t>
  </si>
  <si>
    <t>Sonstige Erlöse</t>
  </si>
  <si>
    <t>Privatanteile</t>
  </si>
  <si>
    <t>Neutrale Erträge</t>
  </si>
  <si>
    <t>Auflösung Ansparabschreibung nach § 7g Abs. 7 EStG a.F. (Existenzgründerrücklage)</t>
  </si>
  <si>
    <t>Umsatzsteuer</t>
  </si>
  <si>
    <t>Umsatzsteuer-Erstattung</t>
  </si>
  <si>
    <t>SUMME BETRIEBSEINNAHMEN</t>
  </si>
  <si>
    <t>BETRIEBSAUSGABEN</t>
  </si>
  <si>
    <t>Materialausgaben</t>
  </si>
  <si>
    <t>Roh-, Hilfs- und Betriebsstoffe und bezogene Waren</t>
  </si>
  <si>
    <t>Fremdleistungen</t>
  </si>
  <si>
    <t>Summe Materialausgaben</t>
  </si>
  <si>
    <t>Personalkosten</t>
  </si>
  <si>
    <t>Löhne und Gehälter</t>
  </si>
  <si>
    <t>Gesetzliche soziale Aufwendungen</t>
  </si>
  <si>
    <t>Freiwillige soziale Aufwendungen</t>
  </si>
  <si>
    <t>Sonstige Personalkosten</t>
  </si>
  <si>
    <t>Summe Personalkosten</t>
  </si>
  <si>
    <t>Raumkosten</t>
  </si>
  <si>
    <t>Miete und Pacht</t>
  </si>
  <si>
    <t>Heizung</t>
  </si>
  <si>
    <t>Gas, Strom, Wasser</t>
  </si>
  <si>
    <t>Instandhaltung</t>
  </si>
  <si>
    <t>Sonstige Raumkosten</t>
  </si>
  <si>
    <t>Summe Raumkosten</t>
  </si>
  <si>
    <t>Steuern, Versicherungen und Beiträge</t>
  </si>
  <si>
    <t>Besondere Aufwendungen</t>
  </si>
  <si>
    <t>Fahrzeugkosten</t>
  </si>
  <si>
    <t>Kraftfahrzeugsteuer</t>
  </si>
  <si>
    <t>Kraftfahrzeugversicherung</t>
  </si>
  <si>
    <t>Sonstige Fahrzeugkosten</t>
  </si>
  <si>
    <t>Summe Fahrzeugkosten</t>
  </si>
  <si>
    <t>Werbe- und Reisekosten</t>
  </si>
  <si>
    <t>Statistischer Posten für Fahrten zwischen Wohnung und Betriebsstätte und Familienheimfahrten</t>
  </si>
  <si>
    <t>Kosten der Warenabgabe</t>
  </si>
  <si>
    <t>Instandhaltung und Werkzeuge</t>
  </si>
  <si>
    <t>Abschreibungen</t>
  </si>
  <si>
    <t>Abschreibungen auf Anlagevermögen</t>
  </si>
  <si>
    <t>Abschreibungen auf geringwertige Anlagegüter</t>
  </si>
  <si>
    <t>Summe Abschreibungen</t>
  </si>
  <si>
    <t>Verschiedene Kosten</t>
  </si>
  <si>
    <t>Vorsteuer</t>
  </si>
  <si>
    <t>Vorsteuer aus innergemeinschaftlichem Erwerb und Vorsteuer nach §§ 13a, 13b UStG und Vorsteuer aus Dreiecksgeschäft</t>
  </si>
  <si>
    <t>Umsatzsteuer aus innergemeinschaftlichem Erwerb und Umsatzsteuer nach §§ 13a, 13b UStG und Umsatzsteuer aus Dreiecksgeschäft</t>
  </si>
  <si>
    <t>Umsatzsteuer-Zahlung</t>
  </si>
  <si>
    <t>Summe Kosten</t>
  </si>
  <si>
    <t>Buchwert Anlagenabgänge</t>
  </si>
  <si>
    <t>Neutrale Aufwendungen</t>
  </si>
  <si>
    <t>Geleistete Anzahlungen</t>
  </si>
  <si>
    <t>SUMME BETRIEBSAUSGABEN</t>
  </si>
  <si>
    <t>Saldo der Statistischen Konten</t>
  </si>
  <si>
    <t>STEUERLICHE KORREKTUREN</t>
  </si>
  <si>
    <t>Hinzurechnungen</t>
  </si>
  <si>
    <t>Nicht abzugsfähige Betriebsausgaben</t>
  </si>
  <si>
    <t>Übrige Schuldzinsen</t>
  </si>
  <si>
    <t>Geschenke</t>
  </si>
  <si>
    <t>Bewirtungskosten</t>
  </si>
  <si>
    <t>Sonstige (z.B. Repräsentationskosten)</t>
  </si>
  <si>
    <t>Aufwendungen für ein häusliches Arbeitszimmer</t>
  </si>
  <si>
    <t>Aufwendungen für Wege zwischen Wohnung und Betriebsstätte und Familienheimfahrten</t>
  </si>
  <si>
    <t>Zuwendungen und Spenden</t>
  </si>
  <si>
    <t>Gewerbesteuer einschl. Nebenleistungen</t>
  </si>
  <si>
    <t>Auflösung Investitionsabzugsbetrag nach § 7g Abs.2 EStG</t>
  </si>
  <si>
    <t>Gewinnzuschlag</t>
  </si>
  <si>
    <t>Nicht abzugsfähige Zinsaufwendungen nach § 4h EStG</t>
  </si>
  <si>
    <t>Mitunternehmervergütungen</t>
  </si>
  <si>
    <t>Summe Hinzurechnungen</t>
  </si>
  <si>
    <t>Kürzungen</t>
  </si>
  <si>
    <t>Steuerfreie Betriebseinnahmen</t>
  </si>
  <si>
    <t>Anteilige laufende Einnahmen und Ausgaben nach §§ 3 Nr. 40, 3c EStG</t>
  </si>
  <si>
    <t>Anteilige Gewinne und Verluste aus der Veräußerung von Finanzanlagen und Umlaufvermögen nach §§ 3 Nr. 40, 3c EStG, die dem Teileinkünfte-Verfahren unterliegen</t>
  </si>
  <si>
    <t>anzusetzen sind nach dem Teileinkünfte-Verfahren</t>
  </si>
  <si>
    <t>Sonstige steuerfreie Betriebseinnahmen</t>
  </si>
  <si>
    <t>Bildung Investitionsabzugsbetrag nach § 7g Abs.1 EStG</t>
  </si>
  <si>
    <t>Steuerfreie Erträge aus der Auflösung von Sonderposten mit Rücklageanteil</t>
  </si>
  <si>
    <t>Investitionszulagen</t>
  </si>
  <si>
    <t>Zinserträge § 233a AO Sonderfall</t>
  </si>
  <si>
    <t>Abziehbare Zinsaufwendungen aus Vorjahren nach § 4h EStG</t>
  </si>
  <si>
    <t>Summe Kürzungen</t>
  </si>
  <si>
    <t>Einnahmenüberschussrechnung - Anlage EÜR</t>
  </si>
  <si>
    <t>Betriebseinnahmen</t>
  </si>
  <si>
    <t>Betriebseinnahmen als umsatzsteuerlicher Kleinunternehmer</t>
  </si>
  <si>
    <t>Betriebseinnahmen nach Durchschnittssätzen gem. § 24 UStG</t>
  </si>
  <si>
    <t>Betriebseinnahmen als Land- und Forstwirt, soweit die Durchschnittssatzbesteuerung nach §24 UStG angewandt wird</t>
  </si>
  <si>
    <t xml:space="preserve"> </t>
  </si>
  <si>
    <t>Umsatzsteuerpflichtige Betriebseinnahmen</t>
  </si>
  <si>
    <t>Umsatzsteuerfreie, nicht umsatzsteuerbare Betriebseinnahmen</t>
  </si>
  <si>
    <t>Vereinnahmte Umsatzsteuer sowie Umsatzsteuer auf unentgeltliche Wertabgaben</t>
  </si>
  <si>
    <t>Vom Finanzamt erstattete und ggf. verrechnete Umsatzsteuer</t>
  </si>
  <si>
    <t>Veräußerung oder Entnahme von Anlagevermögen</t>
  </si>
  <si>
    <t>Private Kraftfahrzeugnutzung</t>
  </si>
  <si>
    <t>Auflösung von Rücklagen und Ausgleichsposten</t>
  </si>
  <si>
    <t>Sonstige Sach-, Nutzungs- und Leistungsentnahmen</t>
  </si>
  <si>
    <t>Summe</t>
  </si>
  <si>
    <t>Betriebsausgaben</t>
  </si>
  <si>
    <t>Betriebsausgabenpauschale bzw. Freibetrag nach § 3 Nr. 26 EStG</t>
  </si>
  <si>
    <t>Sachliche Bebauungskostenpauschale/Betriebsausgabenpauschale für Land- und Forstwirte</t>
  </si>
  <si>
    <t>Waren, Rohstoffe und Hilfsstoffe einschl. Nebenkosten</t>
  </si>
  <si>
    <t>Bezogene Fremdleistungen</t>
  </si>
  <si>
    <t>Ausgaben für eigenes Personal (z.B. Gehälter, Löhne und Versicherungsbeiträge)</t>
  </si>
  <si>
    <t>Absetzung für Abnutzung (AfA) auf unbewegliche Wirtschaftsgüter (ohne AfA für das häusliche Arbeitszimmer)</t>
  </si>
  <si>
    <t>AfA auf immaterielle Wirtschaftsgüter (z.B. Firmenwert)</t>
  </si>
  <si>
    <t>AfA auf bewegliche Wirtschaftsgüter (z.B. Maschinen, Kfz)</t>
  </si>
  <si>
    <t>Sonderabschreibungen nach § 7g EStG</t>
  </si>
  <si>
    <t>Herabsetzungsbeträge nach § 7g Abs. 2 S. 2 EStG</t>
  </si>
  <si>
    <t>Aufwendungen für geringwertige Wirtschaftsgüter</t>
  </si>
  <si>
    <t>Auflösung Sammelposten nach § 6 Abs. 2a EStG</t>
  </si>
  <si>
    <t>Restbuchwert der im Kalenderjahr/Wirtschaftsjahr ausgeschiedenen Anlagegüter</t>
  </si>
  <si>
    <t>Kraftfahrzeugkosten und andere Fahrtkosten</t>
  </si>
  <si>
    <t>Leasingkosten</t>
  </si>
  <si>
    <t>Steuern, Versicherungen und Maut</t>
  </si>
  <si>
    <t>Sonstige tatsächliche Fahrtkosten ohne AfA und Zinsen</t>
  </si>
  <si>
    <t>Fahrtkosten für nicht zum Betriebsvermögen gehörende Fahrzeuge (Nutzungseinlage)</t>
  </si>
  <si>
    <t>Kfz-Kosten für Wege zwischen Wohnung und erster Betriebsstätte, Familienheimfahrten</t>
  </si>
  <si>
    <t>Mindestens abziehbare Kfz-Kosten für Wege zwischen Wohnung und erster Betriebsstätte, Familienheimfahrten</t>
  </si>
  <si>
    <t>Raumkosten und sonstige Grundstücksaufwendungen (ohne häusliches Arbeitszimmer)</t>
  </si>
  <si>
    <t>Miete/Pacht für Geschäftsräume und betrieblich genutzte Grundstücke</t>
  </si>
  <si>
    <t>Miete/Aufwendungen für doppelte Haushaltsführung</t>
  </si>
  <si>
    <t>Sonstige Aufwendungen für betrieblich genutzte Grundstücke</t>
  </si>
  <si>
    <t>Schuldzinsen (§ 4 Abs. 4a EStG)</t>
  </si>
  <si>
    <t>Schuldzinsen zur Finanzierung von Anschaffungs-/Herstellungskosten von Wirtschaftsgütern des Anlagevermögens (ohne häusliches Arbeitszimmer)</t>
  </si>
  <si>
    <t>Übrige beschränkt abziehbare Betriebsausgaben (§ 4 Abs. 5 EStG)</t>
  </si>
  <si>
    <t>Geschenke (nicht abziehbar)</t>
  </si>
  <si>
    <t>Geschenke (abziehbar)</t>
  </si>
  <si>
    <t>Bewirtungskosten (nicht abziehbar)</t>
  </si>
  <si>
    <t>Bewirtungskosten (abziehbar)</t>
  </si>
  <si>
    <t>Verpflegungsmehraufwendungen</t>
  </si>
  <si>
    <t>Aufwendungen für ein häusliches Arbeitszimmer (nicht abziehbar)</t>
  </si>
  <si>
    <t>Aufwendungen für ein häusliches Arbeitszimmer (abziehbar)</t>
  </si>
  <si>
    <t>Sonstige beschränkt abziehbare Betriebsausgaben (nicht abziehbar)</t>
  </si>
  <si>
    <t>Sonstige beschränkt abziehbare Betriebsausgaben (abziehbar)</t>
  </si>
  <si>
    <t>Gewerbesteuer (nicht abziehbar)</t>
  </si>
  <si>
    <t>Gewerbesteuer (abziehbar)</t>
  </si>
  <si>
    <t>Sonstige unbeschränkt abziehbare Betriebsausgaben</t>
  </si>
  <si>
    <t>Aufwendungen für Telekommunikation (z.B. Telefon)</t>
  </si>
  <si>
    <t>Übernachtungs- und Reisenebenkosten bei Geschäftsreisen des Steuerpflichtigen</t>
  </si>
  <si>
    <t>Fortbildungskosten (ohne Reisekosten)</t>
  </si>
  <si>
    <t>Rechts- und Steuerberatung, Buchführung</t>
  </si>
  <si>
    <t>Miete/Leasing für bewegliche Wirtschaftsgüter (ohne Kfz)</t>
  </si>
  <si>
    <t>Beiträge, Gebühren, Abgaben und Versicherungen (ohne solche für Gebäude und Kfz)</t>
  </si>
  <si>
    <t>Werbekosten (z.B. Inserate, Werbespots, Plakate)</t>
  </si>
  <si>
    <t>Übrige unbeschränkt abziehbare Betriebsausgaben</t>
  </si>
  <si>
    <t>Gezahlte Vorsteuerbeträge</t>
  </si>
  <si>
    <t>An das Finanzamt gezahlte und ggf. verrechnete Umsatzsteuer</t>
  </si>
  <si>
    <t>Rücklagen, stille Reserven und / oder Ausgleichsposten</t>
  </si>
  <si>
    <t>Summe der Betriebsausgaben</t>
  </si>
  <si>
    <t>Ermittlung des Gewinns</t>
  </si>
  <si>
    <t>Summe der Betriebseinnahmen</t>
  </si>
  <si>
    <t>abzüglich Summe der Betriebsausgaben</t>
  </si>
  <si>
    <t>Hinzurechnung der Investitionsabzugsbeträge nach § 7g Abs. 2 S. 1 EStG aus 2012</t>
  </si>
  <si>
    <t>Hinzurechnung der Investitionsabzugsbeträge nach § 7g Abs. 2 S. 1 EStG aus 2013</t>
  </si>
  <si>
    <t>Hinzurechnung der Investitionsabzugsbeträge nach § 7g Abs. 2 S. 1 EStG aus 2014</t>
  </si>
  <si>
    <t>Gewinnzuschlag § 6c i.V.m. § 6b Abs. 7 und 10 EStG</t>
  </si>
  <si>
    <t>Investitionsabzugsbeträge nach § 7g EStG (Bildung)</t>
  </si>
  <si>
    <t>Hinzurechnung und Abrechnungen bei Wechseel der Gewinnermittlungsart</t>
  </si>
  <si>
    <t>Ergebnisanteile aus Beteiligungen an Personengesellschaften</t>
  </si>
  <si>
    <t>Korrigierter Gewinn/Verlust</t>
  </si>
  <si>
    <t>Berücksichtigte Beträge, für die das Teileinkünfteverfahren gilt (ohne § 8b KStG)</t>
  </si>
  <si>
    <t>abzüglich Korrekturbetrag (40% steuerfrei/nicht abziehbar)</t>
  </si>
  <si>
    <t>Hinzurechnungsbetrag nach § 4 Abs. 4a EStG</t>
  </si>
  <si>
    <t>Sterpflichtiger Gewinn/Verlust</t>
  </si>
  <si>
    <t>Ergänzende Angaben</t>
  </si>
  <si>
    <t>Rücklagen und Ansparabschreibungen</t>
  </si>
  <si>
    <t>Bildung Rücklage nach § 6c i.V.m. § 6b EStG, R 6.6 EStR</t>
  </si>
  <si>
    <t>Auflösung Rücklage nach § 6c i.V.m. § 6b EStG, R 6.6 EStR</t>
  </si>
  <si>
    <t>Bildung v. Ausgleichsposten nach § 4g EStG</t>
  </si>
  <si>
    <t>Auflösung v. Ausgleichsposten nach § 4g EStG</t>
  </si>
  <si>
    <t>Rückgängigmachung von Investitionsabzugsbeträgen nach § 7g Abs. 3 und 4 EStG</t>
  </si>
  <si>
    <t>- in 2012 abgezogen</t>
  </si>
  <si>
    <t>- in 2013 abgezogen</t>
  </si>
  <si>
    <t>- in 2014 abgezogen</t>
  </si>
  <si>
    <t>Entnahmen und Einlagen bei Schuldzinsenabzug</t>
  </si>
  <si>
    <t>Entnahmen einschl. Sach-, Leistungs- und Nutzungsentnahmen</t>
  </si>
  <si>
    <t>Einlagen einschl. Sach-, Leistungs- und Nutzungseinlagen</t>
  </si>
  <si>
    <t>Umsatz als Kleinunternehmer i.S.d. § 19 Abs. 1 UStG</t>
  </si>
  <si>
    <t>STEUERFREIE UMSÄTZE</t>
  </si>
  <si>
    <t>Steuerfreie Umsätze mit Vorsteuerabzug</t>
  </si>
  <si>
    <t>Innergemeinschaftliche Lieferungen</t>
  </si>
  <si>
    <t>an Abnehmer mit USt-ID</t>
  </si>
  <si>
    <t>neuer Fahrzeuge an Abnehmer ohne USt-ID</t>
  </si>
  <si>
    <t>Summe innergemeinschaftliche Lieferungen</t>
  </si>
  <si>
    <t>Weitere steuerfreie Umsätze mit Vorsteuerabzug</t>
  </si>
  <si>
    <t>nach § 4 Nr. 1a UStG</t>
  </si>
  <si>
    <t>nach § 4 Nr. ...UStG</t>
  </si>
  <si>
    <t>im Sinne des Offshore-Steuerabkommens</t>
  </si>
  <si>
    <t>Reiseleistungen nach § 25 Abs. 2 UStG</t>
  </si>
  <si>
    <t>Summe weitere stfr. Umsätze mit Vorsteuerabzug</t>
  </si>
  <si>
    <t>Steuerfreie Umsätze ohne Vorsteuerabzug</t>
  </si>
  <si>
    <t>nach § 4 Nr. 12 UStG nicht zum Gesamtumsatz gehörend</t>
  </si>
  <si>
    <t>nach § 4 Nr. ...UStG nicht zum Gesamtumsatz gehörend</t>
  </si>
  <si>
    <t>nach § 4 Nr. ... UStG zum Gesamtumsatz gehörend</t>
  </si>
  <si>
    <t>nach § ... UStG zum Gesamtumsatz gehörend</t>
  </si>
  <si>
    <t>SUMME STEUERFREIE UMSÄTZE</t>
  </si>
  <si>
    <t>STEUERPFLICHTIGE UMSÄTZE</t>
  </si>
  <si>
    <t>Steuerpflichtige Umsätze 19%</t>
  </si>
  <si>
    <t>Korrekturposten für Ist-Versteuerer - Umsatzsteuer nicht fällig 19%</t>
  </si>
  <si>
    <t>die ermittelte Umsatzsteuer entspricht einem Umsatz von:</t>
  </si>
  <si>
    <t>Umsatzsteuer nicht fällig aus im Inland steuerpflichtigen EG-Lieferungen 19%</t>
  </si>
  <si>
    <t>Lieferungen und sonstige Leistungen zu 19%</t>
  </si>
  <si>
    <t>Kundenanzahlungen 19%</t>
  </si>
  <si>
    <t>Summe Lieferungen und sonstige Leistungen 19%</t>
  </si>
  <si>
    <t>Unentgeltliche Wertabgaben zu 19%</t>
  </si>
  <si>
    <t>Lieferungen nach § 3 Abs. 1b UStG zu 19%</t>
  </si>
  <si>
    <t>Sonstige Leistungen nach § 3 Abs. 9 a UStG zu 19%</t>
  </si>
  <si>
    <t>Summe der steuerpflichtigen Umsätze zu 19%</t>
  </si>
  <si>
    <t>Lieferungen und sonstige Leistungen zu 16%</t>
  </si>
  <si>
    <t>Steuerpflichtige Umsätze 15%</t>
  </si>
  <si>
    <t>Lieferungen und sonstige Leistungen zu 15%</t>
  </si>
  <si>
    <t>Umsätze zu anderen Steuersätzen</t>
  </si>
  <si>
    <t>Umsatzsteuer zu Kennziffer 155</t>
  </si>
  <si>
    <t>Steuerpflichtige Umsätze 7%</t>
  </si>
  <si>
    <t>Korrekturposten für Ist-Versteuerer - Umsatzsteuer nicht fällig 7%</t>
  </si>
  <si>
    <t>Lieferungen und sonstige Leistungen zu 7%</t>
  </si>
  <si>
    <t>Kundenanzahlungen 7%</t>
  </si>
  <si>
    <t>Summe Lieferungen und sonstige Leistungen 7%</t>
  </si>
  <si>
    <t>Unentgeltliche Wertabgaben zu 7%</t>
  </si>
  <si>
    <t>Lieferungen nach § 3 Abs. 1b UStG zu 7%</t>
  </si>
  <si>
    <t>Sonstige Leistungen nach § 3 Abs. 9a UStG zu 7%</t>
  </si>
  <si>
    <t>Summe der steuerpflichtigen Umsätze zu 7%</t>
  </si>
  <si>
    <t>SUMME DER STEUERPFLICHTIGEN UMSÄTZE GESAMT</t>
  </si>
  <si>
    <t>SUMME DER STEUERBAREN UMSÄTZE</t>
  </si>
  <si>
    <t>UMSATZSTEUER AUF INNERGEMEINSCHAFTLICHE ERWERBE</t>
  </si>
  <si>
    <t>Steuerfreie innergemeinschaftliche Erwerbe</t>
  </si>
  <si>
    <t>Steuerpflichtige innergemeinschaftliche Erwerbe mit USt-ID</t>
  </si>
  <si>
    <t>mit Vorsteuerabzug 19%</t>
  </si>
  <si>
    <t>ohne Vorsteuerabzug 19%</t>
  </si>
  <si>
    <t>Umsatzermittlung - Prozentrechnung</t>
  </si>
  <si>
    <t>Summe steuerpflichtige innergemeinschaftliche Erwerbe 19%</t>
  </si>
  <si>
    <t>mit Vorsteuerabzug 16%</t>
  </si>
  <si>
    <t>mit Vorsteuerabzug 15%</t>
  </si>
  <si>
    <t>Summe steuerpflichtige innergemeinschaftliche Erwerbe zu anderen Steuersätzen</t>
  </si>
  <si>
    <t>mit Vorsteuerabzug 7%</t>
  </si>
  <si>
    <t>ohne Vorsteuerabzug 7%</t>
  </si>
  <si>
    <t>Summe steuerpflichtige innergemeinschaftliche Erwerbe 7%</t>
  </si>
  <si>
    <t>Innergemeinschaftlicher Erwerb neuer Fahrzeuge von Lieferern ohne USt-ID 19%</t>
  </si>
  <si>
    <t>SUMME DER INNERGEMEINSCHAFTLICHEN ERWERBE</t>
  </si>
  <si>
    <t>USt aus innergem. Erwerb neuer Fahrzeuge von Lieferern ohne USt-ID</t>
  </si>
  <si>
    <t>Lieferung des ersten Abnehmers bei innergemeinschaftlichen Dreiecksgeschäften</t>
  </si>
  <si>
    <t>Lieferung für die der letzte Abnehmer die USt schuldet 19%</t>
  </si>
  <si>
    <t>LEISTUNGSEMPFÄNGER  ALS  STEUERSCHULDNER  (§ 13b UStG)</t>
  </si>
  <si>
    <t>846=46/1</t>
  </si>
  <si>
    <t>St.pfl. so. Lstg. e.i.ü. Gem.-geb. ans. UN (§13b Abs.1 UStG)</t>
  </si>
  <si>
    <t>847=46/2</t>
  </si>
  <si>
    <t>dazu Steuer</t>
  </si>
  <si>
    <t>871=52/1</t>
  </si>
  <si>
    <t>And. Leist. ein. i. Ausl. ans. Untern. (§ 13b Abs. 2 Nr. 1 und 5a UStG)</t>
  </si>
  <si>
    <t>872=52/2</t>
  </si>
  <si>
    <t>873=73/1</t>
  </si>
  <si>
    <t>Lief.sicherung.Gegens.u.Ums.d.unt.d.GrdEStG fal.(§13bAbs.2Nr.2u.3)</t>
  </si>
  <si>
    <t>874=73/2</t>
  </si>
  <si>
    <t>844=78/1</t>
  </si>
  <si>
    <t>Lief. v. Mobilfunkg. u. int. Schaltkreisen (§ 13b Abs. 2 Nr. 10 UStG)</t>
  </si>
  <si>
    <t>845=78/2</t>
  </si>
  <si>
    <t>877=84/1</t>
  </si>
  <si>
    <t>And. Lstg. (§13b Abs. 2 Nr.4, 5 Buchst. b, Nr. 6 - 9, 11 UStG)</t>
  </si>
  <si>
    <t>878=84/2</t>
  </si>
  <si>
    <t>AUSLAGERER  ALS  STEUERSCHULDNER (§ 13a UStG)</t>
  </si>
  <si>
    <t>Lieferungen nach § 4 Nr.4a S.1 B.a S.2 UStG (19%)</t>
  </si>
  <si>
    <t>Lieferungen nach § 4 Nr.4a S.1 B.a S.2 UStG (7%)</t>
  </si>
  <si>
    <t>Summe der Umsätze gem. § 13a UStG</t>
  </si>
  <si>
    <t>ERGÄNZENDE  ANGABEN  ZU  UMSÄTZEN</t>
  </si>
  <si>
    <t>209=60/1</t>
  </si>
  <si>
    <t>Steuerpflichtige Umsätze inl. UN i.S.d. § 13b Abs.2 Nr. 2-4 , 5b , 6-9 und 11 UStG</t>
  </si>
  <si>
    <t>210=68/1</t>
  </si>
  <si>
    <t>Steuerpflichtige Umsätze inl. UN i.S.d. § 13b Abs.2 Nr.10 UStG</t>
  </si>
  <si>
    <t>Nicht steuerbare sonstige Leistungen gem. § 18b Satz 1 Nr. 2 UStG</t>
  </si>
  <si>
    <t>Übrige nicht steuerbare Umsätze (Leistungsort nicht im Inland)</t>
  </si>
  <si>
    <t>Einnahmen (Verkäufe)</t>
  </si>
  <si>
    <t>Datum</t>
  </si>
  <si>
    <t>Betrag</t>
  </si>
  <si>
    <t>Steuer</t>
  </si>
  <si>
    <t>Text</t>
  </si>
  <si>
    <t>Konto</t>
  </si>
  <si>
    <t>Geldkonto</t>
  </si>
  <si>
    <t>Netto</t>
  </si>
  <si>
    <t>MwSt</t>
  </si>
  <si>
    <t>Steuer-Kto</t>
  </si>
  <si>
    <t>Beispielrechnung Nr. 2016/01</t>
  </si>
  <si>
    <t>Einnahme 2</t>
  </si>
  <si>
    <t>Bareinnahme</t>
  </si>
  <si>
    <t>Umsatzsteuer Januar</t>
  </si>
  <si>
    <t>PKW Nutzung</t>
  </si>
  <si>
    <t>Sachnutzung</t>
  </si>
  <si>
    <t>Erlöse aus Verkäufen Finanzanlagen</t>
  </si>
  <si>
    <t>Ausgaben (Waren, sonstige Kosten)</t>
  </si>
  <si>
    <t>Bewirtung</t>
  </si>
  <si>
    <t>Telefonrechnung</t>
  </si>
  <si>
    <t>13b</t>
  </si>
  <si>
    <t>Umsatzsteuer Februar</t>
  </si>
  <si>
    <t>Umsatzsteuerersattung März</t>
  </si>
  <si>
    <t>Waren</t>
  </si>
  <si>
    <t>Gehälter</t>
  </si>
  <si>
    <t>Afa</t>
  </si>
  <si>
    <t>Afa Bewegl.</t>
  </si>
  <si>
    <t>Sonderabschreibung</t>
  </si>
  <si>
    <t>Restbuchwert</t>
  </si>
  <si>
    <t>KfZ Leasing</t>
  </si>
  <si>
    <t>KfZ Steuer</t>
  </si>
  <si>
    <t>Benzin</t>
  </si>
  <si>
    <t>Mietfahrzeug</t>
  </si>
  <si>
    <t>Familienheimfahrt</t>
  </si>
  <si>
    <t>Miete</t>
  </si>
  <si>
    <t>Verpflegungsmehraufwand</t>
  </si>
  <si>
    <t>Übernachtung</t>
  </si>
  <si>
    <t>Fortbildung</t>
  </si>
  <si>
    <t>Steuerberater</t>
  </si>
  <si>
    <t>Mietleasing</t>
  </si>
  <si>
    <t>Beiträge</t>
  </si>
  <si>
    <t>Werbung</t>
  </si>
  <si>
    <t>Ergebnisanteile Beteiligung</t>
  </si>
  <si>
    <t>https://ms-buchhalter.de/buchomat/anlage-eür/</t>
  </si>
  <si>
    <t>davon nicht steuerbare Umsätze sowie Umsätze nach § 19 Abs. 3 Satz 1 Nr. 1 und 2 UStG</t>
  </si>
  <si>
    <t>Steuerpflichtiger Gewinn/Verlust vor Anwendung des § 4 Abs. 4a EStG</t>
  </si>
  <si>
    <t>Einzahlung von Konto</t>
  </si>
  <si>
    <t>Übetragung von stillen Reserven nach § 6c .i.V.m. § 6b EStG, R 6.6 EStR</t>
  </si>
  <si>
    <t>Gesamtsumme Auflösung</t>
  </si>
  <si>
    <t>Gesamtsumme Bildung / Übertragung</t>
  </si>
  <si>
    <t>Liste der wichtigsten Konten</t>
  </si>
  <si>
    <t>EDV-Software</t>
  </si>
  <si>
    <t>Grundstücksanteil des häuslichen Arbeitszimmers</t>
  </si>
  <si>
    <t>Technische Anlagen und Maschinen</t>
  </si>
  <si>
    <t>Pkw</t>
  </si>
  <si>
    <t>Lkw</t>
  </si>
  <si>
    <t>Betriebsausstattung</t>
  </si>
  <si>
    <t>Geschäftsausstattung</t>
  </si>
  <si>
    <t>Büroeinrichtung</t>
  </si>
  <si>
    <t>Ladeneinrichtung</t>
  </si>
  <si>
    <t>Werkzeuge</t>
  </si>
  <si>
    <t>Geringwertige Wirtschaftsgüter</t>
  </si>
  <si>
    <t>Wirtschaftsgüter größer 150  bis 1000 Euro (Sammelposten)</t>
  </si>
  <si>
    <t>Kasse</t>
  </si>
  <si>
    <t>Bank (Postbank)</t>
  </si>
  <si>
    <t>Bank</t>
  </si>
  <si>
    <t>PayPal</t>
  </si>
  <si>
    <t>Geldtransit</t>
  </si>
  <si>
    <t>Verrechnungskonto für Gewinnermittlung § 4/3 EStG, nicht ergebniswirksam</t>
  </si>
  <si>
    <t>Kautionen</t>
  </si>
  <si>
    <t>Darlehen</t>
  </si>
  <si>
    <t>Abziehbare Vorsteuer 7 %</t>
  </si>
  <si>
    <t>Abziehbare Vorsteuer 19%</t>
  </si>
  <si>
    <t>Abziehbare Vorsteuer nach § 13b UStG 19 %</t>
  </si>
  <si>
    <t>Bezahlte Einfuhrumsatzsteuer</t>
  </si>
  <si>
    <t>Durchlaufende Posten</t>
  </si>
  <si>
    <t>Kreditkartenabrechnung</t>
  </si>
  <si>
    <t>Umsatzsteuer-Vorauszahlungen</t>
  </si>
  <si>
    <t>Umsatzsteuer-Vorauszahlung 1/11</t>
  </si>
  <si>
    <t>Umsatzsteuer Vorjahr</t>
  </si>
  <si>
    <t>Umsatzsteuer frühere Jahre</t>
  </si>
  <si>
    <t>Privatentnahmen allgemein</t>
  </si>
  <si>
    <t>Privatsteuern</t>
  </si>
  <si>
    <t>Sonderausgaben beschränkt abzugsfähig</t>
  </si>
  <si>
    <t>Sonderausgaben unbeschränkt abzugsfähig</t>
  </si>
  <si>
    <t>Zuwendungen, Spenden</t>
  </si>
  <si>
    <t>Außergewöhnliche Belastungen</t>
  </si>
  <si>
    <t>Unentgeltliche Wertabgaben</t>
  </si>
  <si>
    <t>Privateinlagen</t>
  </si>
  <si>
    <t>Betriebsfremde Aufwendungen (soweit nicht außerordentlich)</t>
  </si>
  <si>
    <t>Periodenfremde Aufwendungen (Soweit nicht außerordentlich)</t>
  </si>
  <si>
    <t>Zinsen und ähnliche Aufwendungen</t>
  </si>
  <si>
    <t>Steuerlich abzugsfähige, andere Nebenleistungen zu Steuern</t>
  </si>
  <si>
    <t>Steuerlich nicht abzugsfähige, andere Nebenleistungen zu Steuern</t>
  </si>
  <si>
    <t>Zinsaufw. § 233a AO,  § 4 Abs. 5b EStG</t>
  </si>
  <si>
    <t>Zinsaufwendungen für  kurzfristige Verbindlichkeiten</t>
  </si>
  <si>
    <t>Zinsen zur Finanzierung des Anlagevermögens</t>
  </si>
  <si>
    <t>Gewerbesteuernachzahlungen Vorjahre</t>
  </si>
  <si>
    <t>Gewerbesteuererstattungen Vorjahre</t>
  </si>
  <si>
    <t>Periodenfremde Erträge (soweit nicht außerordentlich)</t>
  </si>
  <si>
    <t>Zins- und Dividendenerträge</t>
  </si>
  <si>
    <t>Sonstige Zinsen und ähnliche Erträge</t>
  </si>
  <si>
    <t>Zinserträge § 233a AO, steuerpflichtig</t>
  </si>
  <si>
    <t>Versicherungsentschädigungen  und Schadenersatzleistungen</t>
  </si>
  <si>
    <t>Investitionszuschüsse (steuerpflichtig)</t>
  </si>
  <si>
    <t>Investitionszulagen (steuerfrei)</t>
  </si>
  <si>
    <t>Roh-, Hilfs- und Betriebsstoffe</t>
  </si>
  <si>
    <t>Leistungen eines im Ausland ansässigen Unternehmers 19 % Vorsteuer und 19 % Umsatzsteuer</t>
  </si>
  <si>
    <t>Wareneingang</t>
  </si>
  <si>
    <t>Wareneingang 19 % Vorsteuer</t>
  </si>
  <si>
    <t>Zölle und Einfuhrabgaben</t>
  </si>
  <si>
    <t>Löhne</t>
  </si>
  <si>
    <t>Ehegattengehalt</t>
  </si>
  <si>
    <t>Beiträge zur Berufsgenossenschaft</t>
  </si>
  <si>
    <t>Freiwillige soziale Aufwendungen, lohnsteuerfrei</t>
  </si>
  <si>
    <t>Sonstige soziale Abgaben</t>
  </si>
  <si>
    <t>Krankengeldzuschüsse</t>
  </si>
  <si>
    <t>Zuschüsse der Agenturen für Arbeit (Haben)</t>
  </si>
  <si>
    <t>Vermögenswirksame Leistungen</t>
  </si>
  <si>
    <t>Fahrtkostenerstattung - Wohnung/Arbeitsstätte</t>
  </si>
  <si>
    <t>Aushilfslöhne</t>
  </si>
  <si>
    <t>Pauschale Steuern für Minijobber</t>
  </si>
  <si>
    <t>Löhne für Minijobs</t>
  </si>
  <si>
    <t>Pauschale Steuern für Arbeitnehmer</t>
  </si>
  <si>
    <t>Pauschale Steuer für Aushilfen</t>
  </si>
  <si>
    <t>Miete (unbewegliche Wirtschaftsgüter)</t>
  </si>
  <si>
    <t>Miete/ Aufwendungen für doppelte  Haushaltsführung</t>
  </si>
  <si>
    <t>Reinigung</t>
  </si>
  <si>
    <t>Instandhaltung betrieblicher Räume</t>
  </si>
  <si>
    <t>Nicht abziehbare Vorsteuer</t>
  </si>
  <si>
    <t>Versicherungen</t>
  </si>
  <si>
    <t>Versicherung für Gebäude</t>
  </si>
  <si>
    <t>Sonstige Abgaben</t>
  </si>
  <si>
    <t>Kfz-Steuern</t>
  </si>
  <si>
    <t>Kfz-Versicherungen</t>
  </si>
  <si>
    <t>Laufende Kfz-Betriebskosten</t>
  </si>
  <si>
    <t>Kfz-Reparaturen</t>
  </si>
  <si>
    <t>Garagenmieten</t>
  </si>
  <si>
    <t>Mautgebühren</t>
  </si>
  <si>
    <t>Mietleasing Kfz</t>
  </si>
  <si>
    <t>Sonstige Kfz-Kosten</t>
  </si>
  <si>
    <t>Kfz-Kosten für betrieblich genutzte zum Privatvermögen gehörende Kraftfahrzeuge</t>
  </si>
  <si>
    <t>Fremdfahrzeuge</t>
  </si>
  <si>
    <t>Werbekosten</t>
  </si>
  <si>
    <t>Streuartikel</t>
  </si>
  <si>
    <t>Geschenke abzugsfähig  ohne § 37b EStG</t>
  </si>
  <si>
    <t>Geschenke abzugsfähig  mit § 37b EStG</t>
  </si>
  <si>
    <t>Geschenke nicht abzugsfähig  ohne § 37b EStG</t>
  </si>
  <si>
    <t>Geschenke nicht abzugsfähig  mit § 37b EStG</t>
  </si>
  <si>
    <t>Repräsentationskosten</t>
  </si>
  <si>
    <t>Nicht abzugsfähige Bewirtungskosten</t>
  </si>
  <si>
    <t>Reisekosten Arbeitnehmer</t>
  </si>
  <si>
    <t>Reisekosten Arbeitnehmer, Fahrtkosten</t>
  </si>
  <si>
    <t>Reisekosten Arbeitnehmer Verpflegungsmehraufwand</t>
  </si>
  <si>
    <t>Reisekosten Arbeitnehmer Übernachtungsaufwand</t>
  </si>
  <si>
    <t>Kilometergelderstattung Arbeitnehmer</t>
  </si>
  <si>
    <t>Reisekosten Unternehmer</t>
  </si>
  <si>
    <t>Reisekosten Unternehmer (nicht abziehbarer Anteil)</t>
  </si>
  <si>
    <t>Reisekosten Unternehmer, Fahrtkosten</t>
  </si>
  <si>
    <t>Reisekosten Unternehmer Verpflegungsmehraufwand</t>
  </si>
  <si>
    <t>Reisekosten Unternehmer Übernachtungsaufwand und Reisenebenkosten</t>
  </si>
  <si>
    <t>Fahrten zwischen Wohnung und  Betriebsstätte und Familienheimfahrten (abziehbarer Anteil)</t>
  </si>
  <si>
    <t>Fahrten zwischen Wohnung und  Betriebsstätte und Familienheimfahrten (nicht abziehbarer Anteil)</t>
  </si>
  <si>
    <t>Verpflegungsmehraufwendungen im Rahmen der doppelten  Haushaltsführung</t>
  </si>
  <si>
    <t>Verpackungsmaterial</t>
  </si>
  <si>
    <t>Ausgangsfrachten</t>
  </si>
  <si>
    <t>Transportversicherungen</t>
  </si>
  <si>
    <t>Verkaufsprovisionen</t>
  </si>
  <si>
    <t>Fremdarbeiten (Vertrieb)</t>
  </si>
  <si>
    <t>Reparaturen und Instandhaltungen von technischen Anlagen und Maschinen</t>
  </si>
  <si>
    <t>Wartungskosten für Hard- und Software</t>
  </si>
  <si>
    <t>Sonstige Reparaturen und Instandhaltungen</t>
  </si>
  <si>
    <t>Mietleasing (bewegliche Wirtschaftsgüter)</t>
  </si>
  <si>
    <t>Kaufleasing</t>
  </si>
  <si>
    <t>Abschreibungen auf immaterielle Vermögensgegenstände</t>
  </si>
  <si>
    <t>Abschreibungen, Anlagevermögen (ohne AfA auf Kfz und Gebäude)</t>
  </si>
  <si>
    <t>Abschreibungen auf Kfz</t>
  </si>
  <si>
    <t>Abschreibungen auf Gebäudeteil des häuslichen Arbeitszimmers</t>
  </si>
  <si>
    <t>Abschreibungen auf Sammelposten  Wirtschaftsgüter</t>
  </si>
  <si>
    <t>Sonstige betriebliche Aufwendungen</t>
  </si>
  <si>
    <t>Fremdleistungen/Fremdarbeiten</t>
  </si>
  <si>
    <t>Porto</t>
  </si>
  <si>
    <t>Telefon</t>
  </si>
  <si>
    <t>Telefax und Internetkosten</t>
  </si>
  <si>
    <t>Bürobedarf</t>
  </si>
  <si>
    <t>Zeitschriften, Bücher</t>
  </si>
  <si>
    <t>Fortbildungskosten</t>
  </si>
  <si>
    <t>Freiwillige Sozialleistungen</t>
  </si>
  <si>
    <t>Rechts- und Beratungskosten</t>
  </si>
  <si>
    <t>Buchführungskosten</t>
  </si>
  <si>
    <t>Abschluss- und Prüfungskosten</t>
  </si>
  <si>
    <t>Mieten für Einrichtungen  (bewegliche Wirtschaftsgüter)</t>
  </si>
  <si>
    <t>Mietleasing  (bewegliche Wirtschaftsgüter)</t>
  </si>
  <si>
    <t>Aufwendungen für Abraum- und Abfallbeseitigung</t>
  </si>
  <si>
    <t>Nebenkosten des Geldverkehrs</t>
  </si>
  <si>
    <t>Sonstiger Betriebsbedarf</t>
  </si>
  <si>
    <t>Werkzeuge und Kleingeräte</t>
  </si>
  <si>
    <t>Steuerfreie Umsätze § 4 Nr.8 ff. UStG</t>
  </si>
  <si>
    <t>Erlöse als Kleinunternehmer i.S.d. § 19 Abs. 1 UStG</t>
  </si>
  <si>
    <t>Erlöse</t>
  </si>
  <si>
    <t>Erlöse 7 % USt</t>
  </si>
  <si>
    <t>Erlöse 19 % USt</t>
  </si>
  <si>
    <t>Verwendung von Gegenständen für Zwecke außerhalb des Unternehmens 19 % USt</t>
  </si>
  <si>
    <t>Verwendung von Gegenständen für Zwecke außerhalb des Unternehmens 19 % USt (Kfz-Nutzung)</t>
  </si>
  <si>
    <t>Verwendung von Gegenständen für Zwecke außerhalb des Unternehmens ohne USt (z. B. Kfz-Nutzung)</t>
  </si>
  <si>
    <t>http://buchhaltung-lernen.com/Kontenrahmen-SKR03-Prozessgliederungsprinzip.html</t>
  </si>
  <si>
    <t>Konto nicht gefunden? Einen vollständigen Kontenplan mit Suchfunktion finden Sie auf:</t>
  </si>
  <si>
    <t>Sie können auch unser Online Buchhaltungsprogramm nutzen:</t>
  </si>
  <si>
    <t xml:space="preserve">Jetzt diese Anlage  EÜR online &amp; verschlüsselt abgeben: </t>
  </si>
  <si>
    <t>Euro</t>
  </si>
  <si>
    <t xml:space="preserve">Jetzt kostenlos &amp; online Steuern berechnen: </t>
  </si>
  <si>
    <t>http://steuerrechner24.de/</t>
  </si>
  <si>
    <t xml:space="preserve">Umsatzsteuerbericht </t>
  </si>
  <si>
    <t>https://ms-buchhalter.de/excel-buchhaltung/</t>
  </si>
  <si>
    <t>Januar</t>
  </si>
  <si>
    <t>Februar</t>
  </si>
  <si>
    <t>März</t>
  </si>
  <si>
    <t>April</t>
  </si>
  <si>
    <t>Mai</t>
  </si>
  <si>
    <t>Juni</t>
  </si>
  <si>
    <t>Juli</t>
  </si>
  <si>
    <t>August</t>
  </si>
  <si>
    <t>September</t>
  </si>
  <si>
    <t>Oktober</t>
  </si>
  <si>
    <t>November</t>
  </si>
  <si>
    <t>Dezember</t>
  </si>
  <si>
    <t>Ausgaben</t>
  </si>
  <si>
    <t>Monat</t>
  </si>
  <si>
    <t>Mehr-/</t>
  </si>
  <si>
    <t>Minderbetrag</t>
  </si>
  <si>
    <t>Gewinnermittlung § 4 Abs. 3</t>
  </si>
  <si>
    <t>Betrieblicher Gewinn</t>
  </si>
  <si>
    <t>Steuerliche Hinzurechnungen</t>
  </si>
  <si>
    <t>Steuerliche Kürzungen</t>
  </si>
  <si>
    <t xml:space="preserve">Steuerlicher Gewinn/Verlust </t>
  </si>
  <si>
    <t>Statistische Konten</t>
  </si>
  <si>
    <t>KZ</t>
  </si>
  <si>
    <t>Zeile</t>
  </si>
  <si>
    <t>Einnahme Rg. Nr. 2016-05</t>
  </si>
  <si>
    <t>Absetzung für Abnutzung</t>
  </si>
  <si>
    <t>http://ms-buchhalter.de/Excel-Buchhaltung.html</t>
  </si>
  <si>
    <t xml:space="preserve">Updates der Excel Buchhaltungstabellen finden sie hier: </t>
  </si>
  <si>
    <t>http://cyberlab-gmbh.de/agb.html</t>
  </si>
  <si>
    <t xml:space="preserve">Verbesserungsvorschläge bitte an: </t>
  </si>
  <si>
    <t>Buchomat@cyberlab-gmbh.de</t>
  </si>
  <si>
    <t>In Zusammenarbeit mit Steuerberater Dipl.-Kfm. Michael Schröder (www.steuerschroeder.de)</t>
  </si>
  <si>
    <t>http://www.steuerschroeder.de/</t>
  </si>
  <si>
    <t>Steuerberater mit Jahresabschluss und Steuererklärung beauftragen:</t>
  </si>
  <si>
    <t>http://ms-buchhalter.de</t>
  </si>
  <si>
    <t>http://ms-buchhalter.de/</t>
  </si>
  <si>
    <t>4-III-Rechnung - Amtlicher Vordruck</t>
  </si>
  <si>
    <t>4-III-Rechnung - Anlagevermögen</t>
  </si>
  <si>
    <t>4-III-Rechnung - Aufrechnung</t>
  </si>
  <si>
    <t>4-III-Rechnung - Betriebsausgaben</t>
  </si>
  <si>
    <t>4-III-Rechnung - Betriebsausgaben-Abzugsverbot</t>
  </si>
  <si>
    <t>4-III-Rechnung - Betriebseinnahmen</t>
  </si>
  <si>
    <t>4-III-Rechnung - Betriebsvermögen</t>
  </si>
  <si>
    <t>4-III-Rechnung - Diebstahl und Verluste</t>
  </si>
  <si>
    <t>4-III-Rechnung - Durchlaufender Posten</t>
  </si>
  <si>
    <t>4-III-Rechnung - Einlagen</t>
  </si>
  <si>
    <t>4-III-Rechnung - Entnahmen</t>
  </si>
  <si>
    <t>4-III-Rechnung - Forderung und Verbindlichkeit</t>
  </si>
  <si>
    <t>4-III-Rechnung - Personenkreis</t>
  </si>
  <si>
    <t>4-III-Rechnung - Tauschvorgänge</t>
  </si>
  <si>
    <t>4-III-Rechnung - Überschussrechnung</t>
  </si>
  <si>
    <t>4-III-Rechnung - Umsatzsteuer - Vorsteuer</t>
  </si>
  <si>
    <t>4-III-Rechnung - Umsatzsteuervorauszahlung</t>
  </si>
  <si>
    <t>4-III-Rechnung - Wahlrecht</t>
  </si>
  <si>
    <t>4-III-Rechnung - Zu- und Abflussprinzip</t>
  </si>
  <si>
    <t>Weitere Infos auf:</t>
  </si>
  <si>
    <t>Einnahmenüberschussrechnung</t>
  </si>
  <si>
    <t>http://www.steuerschroeder.de/einnahmenueberschussrechnung.html</t>
  </si>
  <si>
    <t>© 2016 Cyberlab GmbH: Mit der Benutzung der Excel-Tabelle erklären Sie sich mit unseren Nutzungsbedingungen auf einverstanden.</t>
  </si>
  <si>
    <t>Excel-Vorlage Buchhaltung</t>
  </si>
  <si>
    <t>Excel-Buchaltungsvorlage</t>
  </si>
  <si>
    <t>Excel Buchhaltungs Vorlage</t>
  </si>
  <si>
    <t>Excel-Buchhaltungs-Vorlage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</si>
</sst>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quot; &quot;[$€-407];[Red]&quot;-&quot;#,##0.00&quot; &quot;[$€-407]"/>
    <numFmt numFmtId="165" formatCode="d&quot;.&quot;m&quot;.&quot;yy"/>
    <numFmt numFmtId="166" formatCode="#,##0.00;[Red]&quot;-&quot;#,##0.00"/>
    <numFmt numFmtId="167" formatCode="[$-407]d&quot;.&quot;m&quot;.&quot;yy"/>
  </numFmts>
  <fonts count="20" x14ac:knownFonts="1">
    <font>
      <sz val="11"/>
      <color rgb="FF000000"/>
      <name val="Calibri"/>
      <family val="2"/>
    </font>
    <font>
      <b/>
      <i/>
      <sz val="16"/>
      <color rgb="FF000000"/>
      <name val="Calibri"/>
      <family val="2"/>
    </font>
    <font>
      <b/>
      <i/>
      <u/>
      <sz val="11"/>
      <color rgb="FF000000"/>
      <name val="Calibri"/>
      <family val="2"/>
    </font>
    <font>
      <b/>
      <sz val="14"/>
      <color rgb="FF000000"/>
      <name val="Calibri"/>
      <family val="2"/>
    </font>
    <font>
      <b/>
      <sz val="11"/>
      <color rgb="FF000000"/>
      <name val="Calibri"/>
      <family val="2"/>
    </font>
    <font>
      <b/>
      <sz val="12"/>
      <color rgb="FF000000"/>
      <name val="Calibri"/>
      <family val="2"/>
    </font>
    <font>
      <b/>
      <sz val="20"/>
      <color rgb="FF000000"/>
      <name val="Calibri"/>
      <family val="2"/>
    </font>
    <font>
      <sz val="12"/>
      <color rgb="FF000000"/>
      <name val="Calibri"/>
      <family val="2"/>
    </font>
    <font>
      <u/>
      <sz val="11"/>
      <color theme="10"/>
      <name val="Calibri"/>
      <family val="2"/>
    </font>
    <font>
      <sz val="9"/>
      <color indexed="81"/>
      <name val="Segoe UI"/>
      <family val="2"/>
    </font>
    <font>
      <u/>
      <sz val="11"/>
      <color theme="1"/>
      <name val="Calibri"/>
      <family val="2"/>
    </font>
    <font>
      <b/>
      <u/>
      <sz val="16"/>
      <color theme="1"/>
      <name val="Calibri"/>
      <family val="2"/>
    </font>
    <font>
      <b/>
      <sz val="9"/>
      <color indexed="81"/>
      <name val="Segoe UI"/>
      <family val="2"/>
    </font>
    <font>
      <b/>
      <i/>
      <sz val="9"/>
      <color indexed="81"/>
      <name val="Segoe UI"/>
      <family val="2"/>
    </font>
    <font>
      <u/>
      <sz val="9"/>
      <color indexed="81"/>
      <name val="Segoe UI"/>
      <family val="2"/>
    </font>
    <font>
      <sz val="11"/>
      <name val="Calibri"/>
      <family val="2"/>
    </font>
    <font>
      <sz val="14"/>
      <color rgb="FF000000"/>
      <name val="Calibri"/>
      <family val="2"/>
    </font>
    <font>
      <b/>
      <sz val="18"/>
      <color rgb="FF000000"/>
      <name val="Calibri"/>
      <family val="2"/>
    </font>
    <font>
      <b/>
      <u/>
      <sz val="18"/>
      <color theme="1"/>
      <name val="Calibri"/>
      <family val="2"/>
    </font>
    <font>
      <u/>
      <sz val="18"/>
      <color theme="10"/>
      <name val="Calibri"/>
      <family val="2"/>
    </font>
  </fonts>
  <fills count="14">
    <fill>
      <patternFill patternType="none"/>
    </fill>
    <fill>
      <patternFill patternType="gray125"/>
    </fill>
    <fill>
      <patternFill patternType="solid">
        <fgColor rgb="FFEEEEEE"/>
        <bgColor rgb="FFEEEEEE"/>
      </patternFill>
    </fill>
    <fill>
      <patternFill patternType="solid">
        <fgColor rgb="FFFFCC00"/>
        <bgColor rgb="FFFFCC00"/>
      </patternFill>
    </fill>
    <fill>
      <patternFill patternType="solid">
        <fgColor rgb="FFE2EFDA"/>
        <bgColor rgb="FFE2EFDA"/>
      </patternFill>
    </fill>
    <fill>
      <patternFill patternType="solid">
        <fgColor rgb="FFFCE4D6"/>
        <bgColor rgb="FFFCE4D6"/>
      </patternFill>
    </fill>
    <fill>
      <patternFill patternType="solid">
        <fgColor theme="9" tint="0.79998168889431442"/>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theme="7" tint="0.79998168889431442"/>
        <bgColor indexed="64"/>
      </patternFill>
    </fill>
    <fill>
      <patternFill patternType="solid">
        <fgColor theme="9" tint="0.79998168889431442"/>
        <bgColor rgb="FFEEEEEE"/>
      </patternFill>
    </fill>
    <fill>
      <patternFill patternType="solid">
        <fgColor theme="5" tint="0.79998168889431442"/>
        <bgColor indexed="64"/>
      </patternFill>
    </fill>
    <fill>
      <patternFill patternType="solid">
        <fgColor theme="9" tint="0.79998168889431442"/>
        <bgColor rgb="FFCCFFCC"/>
      </patternFill>
    </fill>
    <fill>
      <patternFill patternType="solid">
        <fgColor theme="0"/>
        <bgColor indexed="64"/>
      </patternFill>
    </fill>
  </fills>
  <borders count="28">
    <border>
      <left/>
      <right/>
      <top/>
      <bottom/>
      <diagonal/>
    </border>
    <border>
      <left/>
      <right/>
      <top/>
      <bottom style="thin">
        <color rgb="FF000000"/>
      </bottom>
      <diagonal/>
    </border>
    <border>
      <left style="thin">
        <color rgb="FF000000"/>
      </left>
      <right/>
      <top/>
      <bottom/>
      <diagonal/>
    </border>
    <border>
      <left style="thin">
        <color rgb="FF000000"/>
      </left>
      <right/>
      <top/>
      <bottom style="thin">
        <color rgb="FF000000"/>
      </bottom>
      <diagonal/>
    </border>
    <border>
      <left/>
      <right style="thin">
        <color rgb="FF000000"/>
      </right>
      <top/>
      <bottom/>
      <diagonal/>
    </border>
    <border>
      <left/>
      <right style="thin">
        <color rgb="FF000000"/>
      </right>
      <top/>
      <bottom style="thin">
        <color rgb="FF000000"/>
      </bottom>
      <diagonal/>
    </border>
    <border>
      <left/>
      <right style="thin">
        <color rgb="FF000000"/>
      </right>
      <top style="thin">
        <color rgb="FF000000"/>
      </top>
      <bottom/>
      <diagonal/>
    </border>
    <border>
      <left style="thin">
        <color rgb="FF000000"/>
      </left>
      <right/>
      <top style="thin">
        <color rgb="FF000000"/>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right style="thin">
        <color rgb="FF000000"/>
      </right>
      <top style="medium">
        <color rgb="FF000000"/>
      </top>
      <bottom style="medium">
        <color rgb="FF000000"/>
      </bottom>
      <diagonal/>
    </border>
    <border>
      <left/>
      <right/>
      <top style="medium">
        <color rgb="FF000000"/>
      </top>
      <bottom style="medium">
        <color rgb="FF000000"/>
      </bottom>
      <diagonal/>
    </border>
    <border>
      <left/>
      <right style="thin">
        <color auto="1"/>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indexed="64"/>
      </bottom>
      <diagonal/>
    </border>
    <border>
      <left/>
      <right/>
      <top style="medium">
        <color auto="1"/>
      </top>
      <bottom style="medium">
        <color auto="1"/>
      </bottom>
      <diagonal/>
    </border>
    <border>
      <left style="thin">
        <color rgb="FF000000"/>
      </left>
      <right style="thin">
        <color rgb="FF000000"/>
      </right>
      <top style="medium">
        <color auto="1"/>
      </top>
      <bottom style="medium">
        <color auto="1"/>
      </bottom>
      <diagonal/>
    </border>
    <border>
      <left/>
      <right/>
      <top style="thin">
        <color auto="1"/>
      </top>
      <bottom style="thin">
        <color auto="1"/>
      </bottom>
      <diagonal/>
    </border>
    <border>
      <left style="thin">
        <color rgb="FF000000"/>
      </left>
      <right style="thin">
        <color rgb="FF000000"/>
      </right>
      <top style="thin">
        <color auto="1"/>
      </top>
      <bottom style="thin">
        <color auto="1"/>
      </bottom>
      <diagonal/>
    </border>
    <border>
      <left/>
      <right style="thin">
        <color indexed="64"/>
      </right>
      <top style="medium">
        <color auto="1"/>
      </top>
      <bottom style="medium">
        <color auto="1"/>
      </bottom>
      <diagonal/>
    </border>
    <border>
      <left/>
      <right style="thin">
        <color indexed="64"/>
      </right>
      <top style="thin">
        <color auto="1"/>
      </top>
      <bottom style="thin">
        <color auto="1"/>
      </bottom>
      <diagonal/>
    </border>
  </borders>
  <cellStyleXfs count="6">
    <xf numFmtId="0" fontId="0" fillId="0" borderId="0"/>
    <xf numFmtId="0" fontId="1" fillId="0" borderId="0" applyNumberFormat="0" applyBorder="0" applyProtection="0">
      <alignment horizontal="center"/>
    </xf>
    <xf numFmtId="0" fontId="1" fillId="0" borderId="0" applyNumberFormat="0" applyBorder="0" applyProtection="0">
      <alignment horizontal="center" textRotation="90"/>
    </xf>
    <xf numFmtId="0" fontId="2" fillId="0" borderId="0" applyNumberFormat="0" applyBorder="0" applyProtection="0"/>
    <xf numFmtId="164" fontId="2" fillId="0" borderId="0" applyBorder="0" applyProtection="0"/>
    <xf numFmtId="0" fontId="8" fillId="0" borderId="0" applyNumberFormat="0" applyFill="0" applyBorder="0" applyAlignment="0" applyProtection="0"/>
  </cellStyleXfs>
  <cellXfs count="228">
    <xf numFmtId="0" fontId="0" fillId="0" borderId="0" xfId="0"/>
    <xf numFmtId="0" fontId="0" fillId="2" borderId="0" xfId="0" applyFill="1" applyAlignment="1">
      <alignment horizontal="left"/>
    </xf>
    <xf numFmtId="0" fontId="0" fillId="2" borderId="0" xfId="0" applyFill="1"/>
    <xf numFmtId="164" fontId="0" fillId="2" borderId="0" xfId="0" applyNumberFormat="1" applyFill="1" applyProtection="1"/>
    <xf numFmtId="164" fontId="0" fillId="2" borderId="0" xfId="0" applyNumberFormat="1" applyFill="1"/>
    <xf numFmtId="0" fontId="3" fillId="2" borderId="0" xfId="0" applyFont="1" applyFill="1"/>
    <xf numFmtId="0" fontId="0" fillId="2" borderId="1" xfId="0" applyFill="1" applyBorder="1" applyAlignment="1">
      <alignment horizontal="left"/>
    </xf>
    <xf numFmtId="0" fontId="0" fillId="2" borderId="1" xfId="0" applyFill="1" applyBorder="1"/>
    <xf numFmtId="0" fontId="3" fillId="2" borderId="1" xfId="0" applyFont="1" applyFill="1" applyBorder="1"/>
    <xf numFmtId="164" fontId="0" fillId="2" borderId="1" xfId="0" applyNumberFormat="1" applyFill="1" applyBorder="1" applyProtection="1"/>
    <xf numFmtId="164" fontId="0" fillId="2" borderId="1" xfId="0" applyNumberFormat="1" applyFill="1" applyBorder="1"/>
    <xf numFmtId="0" fontId="4" fillId="0" borderId="0" xfId="0" applyFont="1"/>
    <xf numFmtId="0" fontId="0" fillId="0" borderId="0" xfId="0" applyAlignment="1">
      <alignment horizontal="left" indent="1"/>
    </xf>
    <xf numFmtId="4" fontId="0" fillId="0" borderId="0" xfId="0" applyNumberFormat="1"/>
    <xf numFmtId="4" fontId="4" fillId="0" borderId="0" xfId="0" applyNumberFormat="1" applyFont="1"/>
    <xf numFmtId="0" fontId="4" fillId="0" borderId="0" xfId="0" applyFont="1" applyAlignment="1">
      <alignment horizontal="left" indent="1"/>
    </xf>
    <xf numFmtId="0" fontId="0" fillId="0" borderId="0" xfId="0" applyAlignment="1">
      <alignment horizontal="left" indent="2"/>
    </xf>
    <xf numFmtId="0" fontId="0" fillId="0" borderId="0" xfId="0" applyAlignment="1">
      <alignment horizontal="left" indent="3"/>
    </xf>
    <xf numFmtId="0" fontId="4" fillId="0" borderId="0" xfId="0" applyFont="1" applyAlignment="1">
      <alignment horizontal="left" indent="2"/>
    </xf>
    <xf numFmtId="0" fontId="0" fillId="0" borderId="0" xfId="0" applyAlignment="1">
      <alignment horizontal="left"/>
    </xf>
    <xf numFmtId="164" fontId="0" fillId="0" borderId="0" xfId="0" applyNumberFormat="1"/>
    <xf numFmtId="0" fontId="5" fillId="0" borderId="0" xfId="0" applyFont="1"/>
    <xf numFmtId="3" fontId="0" fillId="0" borderId="0" xfId="0" applyNumberFormat="1"/>
    <xf numFmtId="1" fontId="0" fillId="0" borderId="0" xfId="0" applyNumberFormat="1"/>
    <xf numFmtId="2" fontId="0" fillId="0" borderId="0" xfId="0" applyNumberFormat="1"/>
    <xf numFmtId="0" fontId="0" fillId="3" borderId="0" xfId="0" applyFill="1"/>
    <xf numFmtId="165" fontId="6" fillId="4" borderId="0" xfId="0" applyNumberFormat="1" applyFont="1" applyFill="1" applyAlignment="1">
      <alignment horizontal="center"/>
    </xf>
    <xf numFmtId="0" fontId="7" fillId="0" borderId="0" xfId="0" applyFont="1"/>
    <xf numFmtId="165" fontId="6" fillId="4" borderId="1" xfId="0" applyNumberFormat="1" applyFont="1" applyFill="1" applyBorder="1" applyAlignment="1">
      <alignment horizontal="center"/>
    </xf>
    <xf numFmtId="165" fontId="5" fillId="0" borderId="0" xfId="0" applyNumberFormat="1" applyFont="1" applyAlignment="1">
      <alignment horizontal="center"/>
    </xf>
    <xf numFmtId="166" fontId="5" fillId="0" borderId="0" xfId="0" applyNumberFormat="1" applyFont="1" applyAlignment="1">
      <alignment horizontal="right"/>
    </xf>
    <xf numFmtId="1" fontId="5" fillId="0" borderId="0" xfId="0" applyNumberFormat="1" applyFont="1" applyAlignment="1">
      <alignment horizontal="center"/>
    </xf>
    <xf numFmtId="0" fontId="5" fillId="0" borderId="0" xfId="0" applyFont="1" applyAlignment="1">
      <alignment horizontal="center"/>
    </xf>
    <xf numFmtId="0" fontId="7" fillId="0" borderId="0" xfId="0" applyFont="1" applyAlignment="1">
      <alignment horizontal="center"/>
    </xf>
    <xf numFmtId="4" fontId="5" fillId="0" borderId="0" xfId="0" applyNumberFormat="1" applyFont="1" applyAlignment="1">
      <alignment horizontal="right"/>
    </xf>
    <xf numFmtId="167" fontId="7" fillId="0" borderId="0" xfId="0" applyNumberFormat="1" applyFont="1" applyAlignment="1">
      <alignment horizontal="center"/>
    </xf>
    <xf numFmtId="166" fontId="7" fillId="0" borderId="0" xfId="0" applyNumberFormat="1" applyFont="1"/>
    <xf numFmtId="1" fontId="7" fillId="0" borderId="0" xfId="0" applyNumberFormat="1" applyFont="1" applyAlignment="1">
      <alignment horizontal="center"/>
    </xf>
    <xf numFmtId="4" fontId="7" fillId="0" borderId="2" xfId="0" applyNumberFormat="1" applyFont="1" applyBorder="1"/>
    <xf numFmtId="4" fontId="7" fillId="0" borderId="0" xfId="0" applyNumberFormat="1" applyFont="1"/>
    <xf numFmtId="165" fontId="7" fillId="0" borderId="0" xfId="0" applyNumberFormat="1" applyFont="1" applyAlignment="1">
      <alignment horizontal="center"/>
    </xf>
    <xf numFmtId="165" fontId="6" fillId="5" borderId="0" xfId="0" applyNumberFormat="1" applyFont="1" applyFill="1" applyAlignment="1">
      <alignment horizontal="center"/>
    </xf>
    <xf numFmtId="165" fontId="6" fillId="5" borderId="1" xfId="0" applyNumberFormat="1" applyFont="1" applyFill="1" applyBorder="1" applyAlignment="1">
      <alignment horizontal="center"/>
    </xf>
    <xf numFmtId="0" fontId="4" fillId="0" borderId="1" xfId="0" applyFont="1" applyBorder="1"/>
    <xf numFmtId="4" fontId="4" fillId="0" borderId="1" xfId="0" applyNumberFormat="1" applyFont="1" applyBorder="1"/>
    <xf numFmtId="0" fontId="0" fillId="0" borderId="0" xfId="0" applyAlignment="1">
      <alignment horizontal="right"/>
    </xf>
    <xf numFmtId="164" fontId="0" fillId="2" borderId="0" xfId="0" applyNumberFormat="1" applyFill="1" applyProtection="1">
      <protection hidden="1"/>
    </xf>
    <xf numFmtId="164" fontId="0" fillId="2" borderId="1" xfId="0" applyNumberFormat="1" applyFill="1" applyBorder="1" applyProtection="1">
      <protection hidden="1"/>
    </xf>
    <xf numFmtId="164" fontId="0" fillId="0" borderId="0" xfId="0" applyNumberFormat="1" applyProtection="1">
      <protection hidden="1"/>
    </xf>
    <xf numFmtId="0" fontId="0" fillId="0" borderId="0" xfId="0" applyProtection="1">
      <protection hidden="1"/>
    </xf>
    <xf numFmtId="0" fontId="0" fillId="2" borderId="0" xfId="0" applyFill="1" applyProtection="1">
      <protection hidden="1"/>
    </xf>
    <xf numFmtId="0" fontId="3" fillId="2" borderId="1" xfId="0" applyFont="1" applyFill="1" applyBorder="1" applyProtection="1">
      <protection hidden="1"/>
    </xf>
    <xf numFmtId="4" fontId="0" fillId="0" borderId="0" xfId="0" applyNumberFormat="1" applyProtection="1">
      <protection hidden="1"/>
    </xf>
    <xf numFmtId="164" fontId="0" fillId="6" borderId="0" xfId="0" applyNumberFormat="1" applyFont="1" applyFill="1" applyProtection="1">
      <protection hidden="1"/>
    </xf>
    <xf numFmtId="164" fontId="0" fillId="6" borderId="0" xfId="0" applyNumberFormat="1" applyFill="1" applyProtection="1">
      <protection hidden="1"/>
    </xf>
    <xf numFmtId="0" fontId="0" fillId="0" borderId="0" xfId="0" applyFont="1"/>
    <xf numFmtId="0" fontId="7" fillId="8" borderId="7" xfId="0" applyFont="1" applyFill="1" applyBorder="1"/>
    <xf numFmtId="0" fontId="7" fillId="8" borderId="6" xfId="0" applyFont="1" applyFill="1" applyBorder="1"/>
    <xf numFmtId="0" fontId="7" fillId="8" borderId="2" xfId="0" applyFont="1" applyFill="1" applyBorder="1"/>
    <xf numFmtId="0" fontId="5" fillId="8" borderId="4" xfId="0" applyFont="1" applyFill="1" applyBorder="1"/>
    <xf numFmtId="0" fontId="7" fillId="8" borderId="3" xfId="0" applyFont="1" applyFill="1" applyBorder="1"/>
    <xf numFmtId="0" fontId="7" fillId="8" borderId="5" xfId="0" applyFont="1" applyFill="1" applyBorder="1"/>
    <xf numFmtId="165" fontId="5" fillId="0" borderId="0" xfId="0" applyNumberFormat="1" applyFont="1" applyBorder="1" applyAlignment="1">
      <alignment horizontal="center"/>
    </xf>
    <xf numFmtId="166" fontId="5" fillId="0" borderId="0" xfId="0" applyNumberFormat="1" applyFont="1" applyBorder="1" applyAlignment="1">
      <alignment horizontal="right"/>
    </xf>
    <xf numFmtId="1" fontId="5" fillId="0" borderId="0" xfId="0" applyNumberFormat="1" applyFont="1" applyBorder="1" applyAlignment="1">
      <alignment horizontal="center"/>
    </xf>
    <xf numFmtId="0" fontId="5" fillId="0" borderId="0" xfId="0" applyFont="1" applyBorder="1"/>
    <xf numFmtId="0" fontId="5" fillId="0" borderId="0" xfId="0" applyFont="1" applyBorder="1" applyAlignment="1">
      <alignment horizontal="center"/>
    </xf>
    <xf numFmtId="0" fontId="7" fillId="7" borderId="8" xfId="0" applyFont="1" applyFill="1" applyBorder="1"/>
    <xf numFmtId="0" fontId="7" fillId="7" borderId="9" xfId="0" applyFont="1" applyFill="1" applyBorder="1"/>
    <xf numFmtId="0" fontId="7" fillId="7" borderId="10" xfId="0" applyFont="1" applyFill="1" applyBorder="1"/>
    <xf numFmtId="0" fontId="7" fillId="7" borderId="11" xfId="0" applyFont="1" applyFill="1" applyBorder="1"/>
    <xf numFmtId="0" fontId="7" fillId="7" borderId="12" xfId="0" applyFont="1" applyFill="1" applyBorder="1"/>
    <xf numFmtId="0" fontId="7" fillId="7" borderId="13" xfId="0" applyFont="1" applyFill="1" applyBorder="1"/>
    <xf numFmtId="0" fontId="7" fillId="6" borderId="10" xfId="0" applyFont="1" applyFill="1" applyBorder="1"/>
    <xf numFmtId="0" fontId="7" fillId="6" borderId="11" xfId="0" applyFont="1" applyFill="1" applyBorder="1"/>
    <xf numFmtId="0" fontId="7" fillId="6" borderId="12" xfId="0" applyFont="1" applyFill="1" applyBorder="1"/>
    <xf numFmtId="0" fontId="7" fillId="6" borderId="13" xfId="0" applyFont="1" applyFill="1" applyBorder="1"/>
    <xf numFmtId="4" fontId="5" fillId="9" borderId="2" xfId="0" applyNumberFormat="1" applyFont="1" applyFill="1" applyBorder="1" applyAlignment="1">
      <alignment horizontal="right"/>
    </xf>
    <xf numFmtId="4" fontId="5" fillId="9" borderId="0" xfId="0" applyNumberFormat="1" applyFont="1" applyFill="1" applyAlignment="1">
      <alignment horizontal="right"/>
    </xf>
    <xf numFmtId="0" fontId="5" fillId="9" borderId="6" xfId="0" applyFont="1" applyFill="1" applyBorder="1" applyAlignment="1">
      <alignment horizontal="center"/>
    </xf>
    <xf numFmtId="4" fontId="4" fillId="9" borderId="2" xfId="0" applyNumberFormat="1" applyFont="1" applyFill="1" applyBorder="1" applyAlignment="1">
      <alignment horizontal="right"/>
    </xf>
    <xf numFmtId="4" fontId="4" fillId="9" borderId="0" xfId="0" applyNumberFormat="1" applyFont="1" applyFill="1" applyBorder="1" applyAlignment="1">
      <alignment horizontal="right"/>
    </xf>
    <xf numFmtId="0" fontId="4" fillId="9" borderId="4" xfId="0" applyFont="1" applyFill="1" applyBorder="1" applyAlignment="1">
      <alignment horizontal="center"/>
    </xf>
    <xf numFmtId="4" fontId="4" fillId="9" borderId="3" xfId="0" applyNumberFormat="1" applyFont="1" applyFill="1" applyBorder="1"/>
    <xf numFmtId="4" fontId="4" fillId="9" borderId="1" xfId="0" applyNumberFormat="1" applyFont="1" applyFill="1" applyBorder="1"/>
    <xf numFmtId="0" fontId="4" fillId="9" borderId="5" xfId="0" applyFont="1" applyFill="1" applyBorder="1"/>
    <xf numFmtId="4" fontId="7" fillId="9" borderId="2" xfId="0" applyNumberFormat="1" applyFont="1" applyFill="1" applyBorder="1"/>
    <xf numFmtId="4" fontId="7" fillId="9" borderId="0" xfId="0" applyNumberFormat="1" applyFont="1" applyFill="1"/>
    <xf numFmtId="0" fontId="7" fillId="9" borderId="4" xfId="0" applyFont="1" applyFill="1" applyBorder="1" applyAlignment="1">
      <alignment horizontal="center"/>
    </xf>
    <xf numFmtId="0" fontId="7" fillId="9" borderId="0" xfId="0" applyFont="1" applyFill="1" applyBorder="1" applyAlignment="1">
      <alignment horizontal="center"/>
    </xf>
    <xf numFmtId="0" fontId="0" fillId="6" borderId="8" xfId="0" applyFill="1" applyBorder="1" applyAlignment="1">
      <alignment horizontal="left"/>
    </xf>
    <xf numFmtId="0" fontId="0" fillId="6" borderId="14" xfId="0" applyFill="1" applyBorder="1"/>
    <xf numFmtId="164" fontId="0" fillId="6" borderId="9" xfId="0" applyNumberFormat="1" applyFill="1" applyBorder="1" applyProtection="1">
      <protection hidden="1"/>
    </xf>
    <xf numFmtId="0" fontId="0" fillId="6" borderId="12" xfId="0" applyFill="1" applyBorder="1" applyAlignment="1">
      <alignment horizontal="left"/>
    </xf>
    <xf numFmtId="0" fontId="0" fillId="6" borderId="15" xfId="0" applyFill="1" applyBorder="1"/>
    <xf numFmtId="164" fontId="0" fillId="6" borderId="13" xfId="0" applyNumberFormat="1" applyFill="1" applyBorder="1" applyProtection="1">
      <protection hidden="1"/>
    </xf>
    <xf numFmtId="0" fontId="4" fillId="0" borderId="0" xfId="0" applyFont="1" applyAlignment="1">
      <alignment horizontal="right"/>
    </xf>
    <xf numFmtId="165" fontId="6" fillId="5" borderId="0" xfId="0" applyNumberFormat="1" applyFont="1" applyFill="1" applyAlignment="1">
      <alignment horizontal="center"/>
    </xf>
    <xf numFmtId="0" fontId="7" fillId="9" borderId="6" xfId="0" applyFont="1" applyFill="1" applyBorder="1" applyAlignment="1">
      <alignment horizontal="center"/>
    </xf>
    <xf numFmtId="0" fontId="5" fillId="9" borderId="4" xfId="0" applyFont="1" applyFill="1" applyBorder="1" applyAlignment="1">
      <alignment horizontal="center"/>
    </xf>
    <xf numFmtId="0" fontId="7" fillId="8" borderId="11" xfId="0" applyFont="1" applyFill="1" applyBorder="1"/>
    <xf numFmtId="0" fontId="0" fillId="6" borderId="9" xfId="0" applyFill="1" applyBorder="1"/>
    <xf numFmtId="0" fontId="3" fillId="2" borderId="0" xfId="0" applyFont="1" applyFill="1" applyAlignment="1">
      <alignment horizontal="left"/>
    </xf>
    <xf numFmtId="165" fontId="6" fillId="4" borderId="0" xfId="0" applyNumberFormat="1" applyFont="1" applyFill="1" applyAlignment="1">
      <alignment horizontal="center"/>
    </xf>
    <xf numFmtId="165" fontId="5" fillId="6" borderId="17" xfId="0" applyNumberFormat="1" applyFont="1" applyFill="1" applyBorder="1" applyAlignment="1">
      <alignment horizontal="center"/>
    </xf>
    <xf numFmtId="166" fontId="5" fillId="6" borderId="17" xfId="0" applyNumberFormat="1" applyFont="1" applyFill="1" applyBorder="1"/>
    <xf numFmtId="1" fontId="5" fillId="6" borderId="17" xfId="0" applyNumberFormat="1" applyFont="1" applyFill="1" applyBorder="1" applyAlignment="1">
      <alignment horizontal="center"/>
    </xf>
    <xf numFmtId="0" fontId="5" fillId="6" borderId="17" xfId="0" applyFont="1" applyFill="1" applyBorder="1"/>
    <xf numFmtId="0" fontId="5" fillId="6" borderId="17" xfId="0" applyFont="1" applyFill="1" applyBorder="1" applyAlignment="1">
      <alignment horizontal="center"/>
    </xf>
    <xf numFmtId="0" fontId="5" fillId="6" borderId="16" xfId="0" applyFont="1" applyFill="1" applyBorder="1" applyAlignment="1">
      <alignment horizontal="center"/>
    </xf>
    <xf numFmtId="165" fontId="5" fillId="11" borderId="17" xfId="0" applyNumberFormat="1" applyFont="1" applyFill="1" applyBorder="1" applyAlignment="1">
      <alignment horizontal="center"/>
    </xf>
    <xf numFmtId="166" fontId="5" fillId="11" borderId="17" xfId="0" applyNumberFormat="1" applyFont="1" applyFill="1" applyBorder="1"/>
    <xf numFmtId="1" fontId="5" fillId="11" borderId="17" xfId="0" applyNumberFormat="1" applyFont="1" applyFill="1" applyBorder="1" applyAlignment="1">
      <alignment horizontal="center"/>
    </xf>
    <xf numFmtId="0" fontId="5" fillId="11" borderId="17" xfId="0" applyFont="1" applyFill="1" applyBorder="1"/>
    <xf numFmtId="0" fontId="5" fillId="11" borderId="17" xfId="0" applyFont="1" applyFill="1" applyBorder="1" applyAlignment="1">
      <alignment horizontal="center"/>
    </xf>
    <xf numFmtId="0" fontId="5" fillId="11" borderId="16" xfId="0" applyFont="1" applyFill="1" applyBorder="1" applyAlignment="1">
      <alignment horizontal="center"/>
    </xf>
    <xf numFmtId="0" fontId="0" fillId="0" borderId="15" xfId="0" applyBorder="1"/>
    <xf numFmtId="0" fontId="0" fillId="8" borderId="0" xfId="0" applyFill="1"/>
    <xf numFmtId="0" fontId="4" fillId="8" borderId="10" xfId="0" applyFont="1" applyFill="1" applyBorder="1" applyAlignment="1">
      <alignment horizontal="right"/>
    </xf>
    <xf numFmtId="0" fontId="4" fillId="8" borderId="13" xfId="0" applyFont="1" applyFill="1" applyBorder="1"/>
    <xf numFmtId="0" fontId="4" fillId="8" borderId="15" xfId="0" applyFont="1" applyFill="1" applyBorder="1" applyAlignment="1">
      <alignment horizontal="right"/>
    </xf>
    <xf numFmtId="0" fontId="4" fillId="8" borderId="12" xfId="0" applyFont="1" applyFill="1" applyBorder="1" applyAlignment="1">
      <alignment horizontal="right"/>
    </xf>
    <xf numFmtId="0" fontId="4" fillId="8" borderId="11" xfId="0" applyFont="1" applyFill="1" applyBorder="1"/>
    <xf numFmtId="4" fontId="0" fillId="8" borderId="0" xfId="0" applyNumberFormat="1" applyFill="1"/>
    <xf numFmtId="4" fontId="4" fillId="8" borderId="10" xfId="0" applyNumberFormat="1" applyFont="1" applyFill="1" applyBorder="1"/>
    <xf numFmtId="0" fontId="4" fillId="8" borderId="9" xfId="0" applyFont="1" applyFill="1" applyBorder="1"/>
    <xf numFmtId="4" fontId="4" fillId="8" borderId="14" xfId="0" applyNumberFormat="1" applyFont="1" applyFill="1" applyBorder="1"/>
    <xf numFmtId="4" fontId="4" fillId="8" borderId="8" xfId="0" applyNumberFormat="1" applyFont="1" applyFill="1" applyBorder="1"/>
    <xf numFmtId="0" fontId="0" fillId="8" borderId="15" xfId="0" applyFill="1" applyBorder="1"/>
    <xf numFmtId="165" fontId="6" fillId="4" borderId="0" xfId="0" applyNumberFormat="1" applyFont="1" applyFill="1" applyAlignment="1"/>
    <xf numFmtId="0" fontId="0" fillId="9" borderId="0" xfId="0" applyFill="1"/>
    <xf numFmtId="0" fontId="3" fillId="9" borderId="0" xfId="0" applyFont="1" applyFill="1"/>
    <xf numFmtId="0" fontId="0" fillId="9" borderId="0" xfId="0" applyFill="1" applyAlignment="1"/>
    <xf numFmtId="4" fontId="0" fillId="9" borderId="0" xfId="0" applyNumberFormat="1" applyFill="1"/>
    <xf numFmtId="0" fontId="4" fillId="9" borderId="0" xfId="0" applyFont="1" applyFill="1"/>
    <xf numFmtId="4" fontId="4" fillId="9" borderId="0" xfId="0" applyNumberFormat="1" applyFont="1" applyFill="1"/>
    <xf numFmtId="165" fontId="6" fillId="4" borderId="11" xfId="0" applyNumberFormat="1" applyFont="1" applyFill="1" applyBorder="1" applyAlignment="1">
      <alignment horizontal="center"/>
    </xf>
    <xf numFmtId="165" fontId="6" fillId="4" borderId="18" xfId="0" applyNumberFormat="1" applyFont="1" applyFill="1" applyBorder="1" applyAlignment="1">
      <alignment horizontal="center"/>
    </xf>
    <xf numFmtId="0" fontId="0" fillId="8" borderId="11" xfId="0" applyFill="1" applyBorder="1"/>
    <xf numFmtId="0" fontId="0" fillId="8" borderId="13" xfId="0" applyFill="1" applyBorder="1"/>
    <xf numFmtId="0" fontId="0" fillId="9" borderId="11" xfId="0" applyFill="1" applyBorder="1"/>
    <xf numFmtId="0" fontId="0" fillId="9" borderId="15" xfId="0" applyFill="1" applyBorder="1"/>
    <xf numFmtId="0" fontId="0" fillId="9" borderId="13" xfId="0" applyFill="1" applyBorder="1"/>
    <xf numFmtId="0" fontId="0" fillId="7" borderId="8" xfId="0" applyFill="1" applyBorder="1"/>
    <xf numFmtId="0" fontId="0" fillId="7" borderId="14" xfId="0" applyFill="1" applyBorder="1"/>
    <xf numFmtId="0" fontId="0" fillId="7" borderId="9" xfId="0" applyFill="1" applyBorder="1"/>
    <xf numFmtId="0" fontId="0" fillId="7" borderId="10" xfId="0" applyFill="1" applyBorder="1"/>
    <xf numFmtId="0" fontId="0" fillId="7" borderId="0" xfId="0" applyFill="1" applyBorder="1"/>
    <xf numFmtId="0" fontId="0" fillId="7" borderId="11" xfId="0" applyFill="1" applyBorder="1"/>
    <xf numFmtId="0" fontId="0" fillId="7" borderId="12" xfId="0" applyFill="1" applyBorder="1"/>
    <xf numFmtId="0" fontId="0" fillId="7" borderId="15" xfId="0" applyFill="1" applyBorder="1"/>
    <xf numFmtId="0" fontId="0" fillId="7" borderId="13" xfId="0" applyFill="1" applyBorder="1"/>
    <xf numFmtId="164" fontId="0" fillId="12" borderId="0" xfId="0" applyNumberFormat="1" applyFill="1" applyProtection="1">
      <protection hidden="1"/>
    </xf>
    <xf numFmtId="0" fontId="10" fillId="10" borderId="0" xfId="5" applyFont="1" applyFill="1"/>
    <xf numFmtId="0" fontId="10" fillId="7" borderId="11" xfId="5" applyFont="1" applyFill="1" applyBorder="1"/>
    <xf numFmtId="0" fontId="10" fillId="8" borderId="13" xfId="5" applyFont="1" applyFill="1" applyBorder="1"/>
    <xf numFmtId="0" fontId="7" fillId="0" borderId="10" xfId="0" applyFont="1" applyBorder="1"/>
    <xf numFmtId="0" fontId="7" fillId="0" borderId="12" xfId="0" applyFont="1" applyBorder="1"/>
    <xf numFmtId="0" fontId="0" fillId="7" borderId="19" xfId="0" applyFill="1" applyBorder="1" applyAlignment="1">
      <alignment horizontal="left"/>
    </xf>
    <xf numFmtId="0" fontId="4" fillId="7" borderId="20" xfId="0" applyFont="1" applyFill="1" applyBorder="1" applyAlignment="1">
      <alignment horizontal="left"/>
    </xf>
    <xf numFmtId="0" fontId="0" fillId="7" borderId="20" xfId="0" applyFill="1" applyBorder="1" applyAlignment="1">
      <alignment horizontal="left"/>
    </xf>
    <xf numFmtId="0" fontId="0" fillId="7" borderId="21" xfId="0" applyFill="1" applyBorder="1" applyAlignment="1">
      <alignment horizontal="left"/>
    </xf>
    <xf numFmtId="0" fontId="0" fillId="7" borderId="23" xfId="0" applyFill="1" applyBorder="1" applyAlignment="1">
      <alignment horizontal="left"/>
    </xf>
    <xf numFmtId="0" fontId="0" fillId="7" borderId="25" xfId="0" applyFill="1" applyBorder="1" applyAlignment="1">
      <alignment horizontal="left"/>
    </xf>
    <xf numFmtId="0" fontId="4" fillId="0" borderId="24" xfId="0" applyFont="1" applyBorder="1"/>
    <xf numFmtId="0" fontId="0" fillId="0" borderId="24" xfId="0" applyBorder="1" applyProtection="1">
      <protection hidden="1"/>
    </xf>
    <xf numFmtId="0" fontId="4" fillId="7" borderId="22" xfId="0" applyFont="1" applyFill="1" applyBorder="1"/>
    <xf numFmtId="0" fontId="0" fillId="7" borderId="22" xfId="0" applyFill="1" applyBorder="1" applyProtection="1">
      <protection hidden="1"/>
    </xf>
    <xf numFmtId="0" fontId="4" fillId="11" borderId="22" xfId="0" applyFont="1" applyFill="1" applyBorder="1"/>
    <xf numFmtId="0" fontId="0" fillId="11" borderId="22" xfId="0" applyFill="1" applyBorder="1" applyProtection="1">
      <protection hidden="1"/>
    </xf>
    <xf numFmtId="0" fontId="4" fillId="6" borderId="22" xfId="0" applyFont="1" applyFill="1" applyBorder="1"/>
    <xf numFmtId="0" fontId="0" fillId="6" borderId="22" xfId="0" applyFill="1" applyBorder="1" applyProtection="1">
      <protection hidden="1"/>
    </xf>
    <xf numFmtId="0" fontId="0" fillId="7" borderId="22" xfId="0" applyFill="1" applyBorder="1"/>
    <xf numFmtId="0" fontId="0" fillId="0" borderId="15" xfId="0" applyFont="1" applyBorder="1"/>
    <xf numFmtId="164" fontId="0" fillId="0" borderId="15" xfId="0" applyNumberFormat="1" applyBorder="1" applyProtection="1">
      <protection hidden="1"/>
    </xf>
    <xf numFmtId="164" fontId="0" fillId="0" borderId="11" xfId="0" applyNumberFormat="1" applyBorder="1"/>
    <xf numFmtId="164" fontId="4" fillId="6" borderId="26" xfId="0" applyNumberFormat="1" applyFont="1" applyFill="1" applyBorder="1"/>
    <xf numFmtId="164" fontId="4" fillId="0" borderId="27" xfId="0" applyNumberFormat="1" applyFont="1" applyBorder="1"/>
    <xf numFmtId="164" fontId="4" fillId="0" borderId="11" xfId="0" applyNumberFormat="1" applyFont="1" applyBorder="1"/>
    <xf numFmtId="164" fontId="4" fillId="11" borderId="26" xfId="0" applyNumberFormat="1" applyFont="1" applyFill="1" applyBorder="1"/>
    <xf numFmtId="164" fontId="0" fillId="12" borderId="11" xfId="0" applyNumberFormat="1" applyFill="1" applyBorder="1"/>
    <xf numFmtId="0" fontId="0" fillId="0" borderId="11" xfId="0" applyBorder="1"/>
    <xf numFmtId="164" fontId="4" fillId="7" borderId="26" xfId="0" applyNumberFormat="1" applyFont="1" applyFill="1" applyBorder="1"/>
    <xf numFmtId="164" fontId="0" fillId="0" borderId="13" xfId="0" applyNumberFormat="1" applyBorder="1"/>
    <xf numFmtId="0" fontId="0" fillId="9" borderId="0" xfId="0" applyFill="1" applyAlignment="1">
      <alignment horizontal="left"/>
    </xf>
    <xf numFmtId="0" fontId="4" fillId="9" borderId="0" xfId="0" applyFont="1" applyFill="1" applyAlignment="1">
      <alignment horizontal="left"/>
    </xf>
    <xf numFmtId="0" fontId="0" fillId="9" borderId="22" xfId="0" applyFill="1" applyBorder="1" applyAlignment="1">
      <alignment horizontal="left"/>
    </xf>
    <xf numFmtId="0" fontId="0" fillId="9" borderId="24" xfId="0" applyFill="1" applyBorder="1" applyAlignment="1">
      <alignment horizontal="left"/>
    </xf>
    <xf numFmtId="0" fontId="0" fillId="9" borderId="15" xfId="0" applyFill="1" applyBorder="1" applyAlignment="1">
      <alignment horizontal="left"/>
    </xf>
    <xf numFmtId="0" fontId="0" fillId="10" borderId="0" xfId="0" applyFill="1" applyAlignment="1">
      <alignment horizontal="left"/>
    </xf>
    <xf numFmtId="0" fontId="0" fillId="10" borderId="0" xfId="0" applyFill="1"/>
    <xf numFmtId="164" fontId="0" fillId="10" borderId="0" xfId="0" applyNumberFormat="1" applyFill="1" applyProtection="1">
      <protection hidden="1"/>
    </xf>
    <xf numFmtId="164" fontId="0" fillId="10" borderId="11" xfId="0" applyNumberFormat="1" applyFill="1" applyBorder="1"/>
    <xf numFmtId="0" fontId="3" fillId="10" borderId="0" xfId="0" applyFont="1" applyFill="1"/>
    <xf numFmtId="0" fontId="0" fillId="6" borderId="0" xfId="0" applyFill="1"/>
    <xf numFmtId="0" fontId="0" fillId="10" borderId="1" xfId="0" applyFill="1" applyBorder="1" applyAlignment="1">
      <alignment horizontal="left"/>
    </xf>
    <xf numFmtId="0" fontId="0" fillId="10" borderId="1" xfId="0" applyFill="1" applyBorder="1"/>
    <xf numFmtId="0" fontId="3" fillId="10" borderId="1" xfId="0" applyFont="1" applyFill="1" applyBorder="1"/>
    <xf numFmtId="164" fontId="0" fillId="10" borderId="1" xfId="0" applyNumberFormat="1" applyFill="1" applyBorder="1" applyProtection="1">
      <protection hidden="1"/>
    </xf>
    <xf numFmtId="164" fontId="0" fillId="10" borderId="18" xfId="0" applyNumberFormat="1" applyFill="1" applyBorder="1"/>
    <xf numFmtId="0" fontId="10" fillId="10" borderId="11" xfId="5" applyFont="1" applyFill="1" applyBorder="1"/>
    <xf numFmtId="164" fontId="0" fillId="13" borderId="0" xfId="0" applyNumberFormat="1" applyFont="1" applyFill="1" applyProtection="1">
      <protection hidden="1"/>
    </xf>
    <xf numFmtId="165" fontId="6" fillId="4" borderId="0" xfId="0" applyNumberFormat="1" applyFont="1" applyFill="1" applyAlignment="1">
      <alignment horizontal="center"/>
    </xf>
    <xf numFmtId="0" fontId="15" fillId="8" borderId="0" xfId="0" applyFont="1" applyFill="1"/>
    <xf numFmtId="0" fontId="8" fillId="2" borderId="0" xfId="5" applyFill="1"/>
    <xf numFmtId="165" fontId="3" fillId="4" borderId="0" xfId="0" applyNumberFormat="1" applyFont="1" applyFill="1" applyAlignment="1">
      <alignment horizontal="center"/>
    </xf>
    <xf numFmtId="165" fontId="16" fillId="4" borderId="0" xfId="0" applyNumberFormat="1" applyFont="1" applyFill="1" applyAlignment="1">
      <alignment horizontal="left"/>
    </xf>
    <xf numFmtId="165" fontId="8" fillId="4" borderId="0" xfId="5" applyNumberFormat="1" applyFill="1" applyAlignment="1">
      <alignment horizontal="left"/>
    </xf>
    <xf numFmtId="0" fontId="8" fillId="0" borderId="0" xfId="5"/>
    <xf numFmtId="0" fontId="15" fillId="0" borderId="0" xfId="0" applyFont="1" applyAlignment="1">
      <alignment horizontal="left" vertical="center"/>
    </xf>
    <xf numFmtId="0" fontId="8" fillId="0" borderId="0" xfId="5" applyAlignment="1">
      <alignment wrapText="1"/>
    </xf>
    <xf numFmtId="0" fontId="8" fillId="10" borderId="0" xfId="5" applyFill="1"/>
    <xf numFmtId="0" fontId="10" fillId="7" borderId="0" xfId="5" applyFont="1" applyFill="1" applyBorder="1" applyAlignment="1">
      <alignment horizontal="center"/>
    </xf>
    <xf numFmtId="0" fontId="17" fillId="6" borderId="10" xfId="0" applyFont="1" applyFill="1" applyBorder="1" applyAlignment="1">
      <alignment horizontal="center" vertical="top"/>
    </xf>
    <xf numFmtId="0" fontId="17" fillId="6" borderId="0" xfId="0" applyFont="1" applyFill="1" applyBorder="1" applyAlignment="1">
      <alignment horizontal="center" vertical="top"/>
    </xf>
    <xf numFmtId="0" fontId="17" fillId="6" borderId="11" xfId="0" applyFont="1" applyFill="1" applyBorder="1" applyAlignment="1">
      <alignment horizontal="center" vertical="top"/>
    </xf>
    <xf numFmtId="0" fontId="8" fillId="6" borderId="10" xfId="5" applyFill="1" applyBorder="1" applyAlignment="1">
      <alignment horizontal="center"/>
    </xf>
    <xf numFmtId="0" fontId="18" fillId="6" borderId="0" xfId="5" applyFont="1" applyFill="1" applyBorder="1" applyAlignment="1">
      <alignment horizontal="center"/>
    </xf>
    <xf numFmtId="0" fontId="18" fillId="6" borderId="11" xfId="5" applyFont="1" applyFill="1" applyBorder="1" applyAlignment="1">
      <alignment horizontal="center"/>
    </xf>
    <xf numFmtId="0" fontId="19" fillId="6" borderId="10" xfId="5" applyFont="1" applyFill="1" applyBorder="1" applyAlignment="1">
      <alignment horizontal="center"/>
    </xf>
    <xf numFmtId="0" fontId="5" fillId="6" borderId="10" xfId="0" applyFont="1" applyFill="1" applyBorder="1" applyAlignment="1">
      <alignment horizontal="center"/>
    </xf>
    <xf numFmtId="0" fontId="5" fillId="6" borderId="0" xfId="0" applyFont="1" applyFill="1" applyBorder="1" applyAlignment="1">
      <alignment horizontal="center"/>
    </xf>
    <xf numFmtId="0" fontId="5" fillId="6" borderId="11" xfId="0" applyFont="1" applyFill="1" applyBorder="1" applyAlignment="1">
      <alignment horizontal="center"/>
    </xf>
    <xf numFmtId="0" fontId="11" fillId="6" borderId="10" xfId="5" applyFont="1" applyFill="1" applyBorder="1" applyAlignment="1">
      <alignment horizontal="center"/>
    </xf>
    <xf numFmtId="0" fontId="11" fillId="6" borderId="0" xfId="5" applyFont="1" applyFill="1" applyBorder="1" applyAlignment="1">
      <alignment horizontal="center"/>
    </xf>
    <xf numFmtId="0" fontId="11" fillId="6" borderId="11" xfId="5" applyFont="1" applyFill="1" applyBorder="1" applyAlignment="1">
      <alignment horizontal="center"/>
    </xf>
    <xf numFmtId="165" fontId="6" fillId="4" borderId="0" xfId="0" applyNumberFormat="1" applyFont="1" applyFill="1" applyAlignment="1">
      <alignment horizontal="center"/>
    </xf>
    <xf numFmtId="165" fontId="6" fillId="5" borderId="0" xfId="0" applyNumberFormat="1" applyFont="1" applyFill="1" applyAlignment="1">
      <alignment horizontal="center"/>
    </xf>
  </cellXfs>
  <cellStyles count="6">
    <cellStyle name="Heading" xfId="1" xr:uid="{00000000-0005-0000-0000-000000000000}"/>
    <cellStyle name="Heading1" xfId="2" xr:uid="{00000000-0005-0000-0000-000001000000}"/>
    <cellStyle name="Link" xfId="5" builtinId="8"/>
    <cellStyle name="Result" xfId="3" xr:uid="{00000000-0005-0000-0000-000003000000}"/>
    <cellStyle name="Result2" xfId="4" xr:uid="{00000000-0005-0000-0000-000004000000}"/>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Einnahmen-/Ausgaben</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de-DE"/>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solidFill>
              <a:schemeClr val="accent6">
                <a:lumMod val="60000"/>
                <a:lumOff val="40000"/>
              </a:schemeClr>
            </a:solidFill>
            <a:ln>
              <a:noFill/>
            </a:ln>
            <a:effectLst/>
            <a:sp3d/>
          </c:spPr>
          <c:invertIfNegative val="0"/>
          <c:cat>
            <c:strRef>
              <c:f>Übersicht!$B$8:$B$19</c:f>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f>Übersicht!$C$8:$C$19</c:f>
              <c:numCache>
                <c:formatCode>#,##0.00</c:formatCode>
                <c:ptCount val="12"/>
                <c:pt idx="0">
                  <c:v>4576.8899999999994</c:v>
                </c:pt>
                <c:pt idx="1">
                  <c:v>590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30F2-4834-ADB0-88E1B8F718C3}"/>
            </c:ext>
          </c:extLst>
        </c:ser>
        <c:ser>
          <c:idx val="1"/>
          <c:order val="1"/>
          <c:spPr>
            <a:solidFill>
              <a:schemeClr val="accent2">
                <a:lumMod val="60000"/>
                <a:lumOff val="40000"/>
              </a:schemeClr>
            </a:solidFill>
            <a:ln>
              <a:noFill/>
            </a:ln>
            <a:effectLst/>
            <a:sp3d/>
          </c:spPr>
          <c:invertIfNegative val="0"/>
          <c:cat>
            <c:strRef>
              <c:f>Übersicht!$B$8:$B$19</c:f>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f>Übersicht!$D$8:$D$19</c:f>
              <c:numCache>
                <c:formatCode>#,##0.00</c:formatCode>
                <c:ptCount val="12"/>
                <c:pt idx="0">
                  <c:v>2165.5</c:v>
                </c:pt>
                <c:pt idx="1">
                  <c:v>336</c:v>
                </c:pt>
                <c:pt idx="2">
                  <c:v>896.66000000000008</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1-30F2-4834-ADB0-88E1B8F718C3}"/>
            </c:ext>
          </c:extLst>
        </c:ser>
        <c:dLbls>
          <c:showLegendKey val="0"/>
          <c:showVal val="0"/>
          <c:showCatName val="0"/>
          <c:showSerName val="0"/>
          <c:showPercent val="0"/>
          <c:showBubbleSize val="0"/>
        </c:dLbls>
        <c:gapWidth val="150"/>
        <c:shape val="box"/>
        <c:axId val="418126136"/>
        <c:axId val="418126528"/>
        <c:axId val="0"/>
      </c:bar3DChart>
      <c:catAx>
        <c:axId val="418126136"/>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418126528"/>
        <c:crosses val="autoZero"/>
        <c:auto val="1"/>
        <c:lblAlgn val="ctr"/>
        <c:lblOffset val="100"/>
        <c:noMultiLvlLbl val="0"/>
      </c:catAx>
      <c:valAx>
        <c:axId val="418126528"/>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418126136"/>
        <c:crosses val="autoZero"/>
        <c:crossBetween val="between"/>
      </c:valAx>
      <c:spPr>
        <a:noFill/>
        <a:ln>
          <a:noFill/>
        </a:ln>
        <a:effectLst/>
      </c:spPr>
    </c:plotArea>
    <c:plotVisOnly val="1"/>
    <c:dispBlanksAs val="gap"/>
    <c:showDLblsOverMax val="0"/>
  </c:chart>
  <c:spPr>
    <a:solidFill>
      <a:schemeClr val="bg1">
        <a:lumMod val="95000"/>
      </a:schemeClr>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de-DE"/>
              <a:t>Einnahmen/ Ausgaben</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0BA-45D3-B4C0-B72A7CA90D71}"/>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0BA-45D3-B4C0-B72A7CA90D71}"/>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0BA-45D3-B4C0-B72A7CA90D71}"/>
              </c:ext>
            </c:extLst>
          </c:dPt>
          <c:cat>
            <c:strRef>
              <c:f>Übersicht!$B$28:$B$30</c:f>
              <c:strCache>
                <c:ptCount val="3"/>
                <c:pt idx="0">
                  <c:v>Betriebseinnahmen</c:v>
                </c:pt>
                <c:pt idx="1">
                  <c:v>Betriebsausgaben</c:v>
                </c:pt>
                <c:pt idx="2">
                  <c:v>Statistische Konten</c:v>
                </c:pt>
              </c:strCache>
            </c:strRef>
          </c:cat>
          <c:val>
            <c:numRef>
              <c:f>Übersicht!$E$28:$E$30</c:f>
              <c:numCache>
                <c:formatCode>#,##0.00</c:formatCode>
                <c:ptCount val="3"/>
                <c:pt idx="0">
                  <c:v>4266.8999999999996</c:v>
                </c:pt>
                <c:pt idx="1">
                  <c:v>3517.17</c:v>
                </c:pt>
                <c:pt idx="2">
                  <c:v>0</c:v>
                </c:pt>
              </c:numCache>
            </c:numRef>
          </c:val>
          <c:extLst>
            <c:ext xmlns:c16="http://schemas.microsoft.com/office/drawing/2014/chart" uri="{C3380CC4-5D6E-409C-BE32-E72D297353CC}">
              <c16:uniqueId val="{00000006-90BA-45D3-B4C0-B72A7CA90D71}"/>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accent4">
        <a:lumMod val="20000"/>
        <a:lumOff val="80000"/>
      </a:schemeClr>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8</xdr:col>
      <xdr:colOff>64690</xdr:colOff>
      <xdr:row>0</xdr:row>
      <xdr:rowOff>110203</xdr:rowOff>
    </xdr:from>
    <xdr:ext cx="719998" cy="604802"/>
    <xdr:pic>
      <xdr:nvPicPr>
        <xdr:cNvPr id="2" name="Grafik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lum bright="-50000"/>
          <a:alphaModFix/>
        </a:blip>
        <a:srcRect/>
        <a:stretch>
          <a:fillRect/>
        </a:stretch>
      </xdr:blipFill>
      <xdr:spPr>
        <a:xfrm>
          <a:off x="7760890" y="110203"/>
          <a:ext cx="719998" cy="604802"/>
        </a:xfrm>
        <a:prstGeom prst="rect">
          <a:avLst/>
        </a:prstGeom>
        <a:noFill/>
        <a:ln cap="flat">
          <a:noFill/>
        </a:ln>
      </xdr:spPr>
    </xdr:pic>
    <xdr:clientData/>
  </xdr:oneCellAnchor>
  <xdr:twoCellAnchor>
    <xdr:from>
      <xdr:col>5</xdr:col>
      <xdr:colOff>114300</xdr:colOff>
      <xdr:row>4</xdr:row>
      <xdr:rowOff>180976</xdr:rowOff>
    </xdr:from>
    <xdr:to>
      <xdr:col>8</xdr:col>
      <xdr:colOff>752475</xdr:colOff>
      <xdr:row>19</xdr:row>
      <xdr:rowOff>180976</xdr:rowOff>
    </xdr:to>
    <xdr:graphicFrame macro="">
      <xdr:nvGraphicFramePr>
        <xdr:cNvPr id="3" name="Diagramm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114299</xdr:colOff>
      <xdr:row>22</xdr:row>
      <xdr:rowOff>157161</xdr:rowOff>
    </xdr:from>
    <xdr:to>
      <xdr:col>8</xdr:col>
      <xdr:colOff>752475</xdr:colOff>
      <xdr:row>37</xdr:row>
      <xdr:rowOff>95250</xdr:rowOff>
    </xdr:to>
    <xdr:graphicFrame macro="">
      <xdr:nvGraphicFramePr>
        <xdr:cNvPr id="5" name="Diagramm 4">
          <a:extLst>
            <a:ext uri="{FF2B5EF4-FFF2-40B4-BE49-F238E27FC236}">
              <a16:creationId xmlns:a16="http://schemas.microsoft.com/office/drawing/2014/main" id="{00000000-0008-0000-00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xml><?xml version="1.0" encoding="utf-8"?>
<xdr:wsDr xmlns:xdr="http://schemas.openxmlformats.org/drawingml/2006/spreadsheetDrawing" xmlns:a="http://schemas.openxmlformats.org/drawingml/2006/main">
  <xdr:oneCellAnchor>
    <xdr:from>
      <xdr:col>4</xdr:col>
      <xdr:colOff>19796</xdr:colOff>
      <xdr:row>0</xdr:row>
      <xdr:rowOff>0</xdr:rowOff>
    </xdr:from>
    <xdr:ext cx="579235" cy="487082"/>
    <xdr:pic>
      <xdr:nvPicPr>
        <xdr:cNvPr id="2" name="Grafik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lum bright="-50000"/>
          <a:alphaModFix/>
        </a:blip>
        <a:srcRect/>
        <a:stretch>
          <a:fillRect/>
        </a:stretch>
      </xdr:blipFill>
      <xdr:spPr>
        <a:xfrm>
          <a:off x="7306421" y="158758"/>
          <a:ext cx="579235" cy="487082"/>
        </a:xfrm>
        <a:prstGeom prst="rect">
          <a:avLst/>
        </a:prstGeom>
        <a:noFill/>
        <a:ln cap="flat">
          <a:noFill/>
        </a:ln>
      </xdr:spPr>
    </xdr:pic>
    <xdr:clientData/>
  </xdr:oneCellAnchor>
</xdr:wsDr>
</file>

<file path=xl/drawings/drawing3.xml><?xml version="1.0" encoding="utf-8"?>
<xdr:wsDr xmlns:xdr="http://schemas.openxmlformats.org/drawingml/2006/spreadsheetDrawing" xmlns:a="http://schemas.openxmlformats.org/drawingml/2006/main">
  <xdr:oneCellAnchor>
    <xdr:from>
      <xdr:col>5</xdr:col>
      <xdr:colOff>139683</xdr:colOff>
      <xdr:row>1</xdr:row>
      <xdr:rowOff>41760</xdr:rowOff>
    </xdr:from>
    <xdr:ext cx="579235" cy="485637"/>
    <xdr:pic>
      <xdr:nvPicPr>
        <xdr:cNvPr id="2" name="Grafik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lum bright="-50000"/>
          <a:alphaModFix/>
        </a:blip>
        <a:srcRect/>
        <a:stretch>
          <a:fillRect/>
        </a:stretch>
      </xdr:blipFill>
      <xdr:spPr>
        <a:xfrm>
          <a:off x="8350233" y="213210"/>
          <a:ext cx="579235" cy="485637"/>
        </a:xfrm>
        <a:prstGeom prst="rect">
          <a:avLst/>
        </a:prstGeom>
        <a:noFill/>
        <a:ln cap="flat">
          <a:noFill/>
        </a:ln>
      </xdr:spPr>
    </xdr:pic>
    <xdr:clientData/>
  </xdr:oneCellAnchor>
</xdr:wsDr>
</file>

<file path=xl/drawings/drawing4.xml><?xml version="1.0" encoding="utf-8"?>
<xdr:wsDr xmlns:xdr="http://schemas.openxmlformats.org/drawingml/2006/spreadsheetDrawing" xmlns:a="http://schemas.openxmlformats.org/drawingml/2006/main">
  <xdr:oneCellAnchor>
    <xdr:from>
      <xdr:col>5</xdr:col>
      <xdr:colOff>139683</xdr:colOff>
      <xdr:row>1</xdr:row>
      <xdr:rowOff>41760</xdr:rowOff>
    </xdr:from>
    <xdr:ext cx="579235" cy="485637"/>
    <xdr:pic>
      <xdr:nvPicPr>
        <xdr:cNvPr id="2" name="Grafik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lum bright="-50000"/>
          <a:alphaModFix/>
        </a:blip>
        <a:srcRect/>
        <a:stretch>
          <a:fillRect/>
        </a:stretch>
      </xdr:blipFill>
      <xdr:spPr>
        <a:xfrm>
          <a:off x="8350233" y="213210"/>
          <a:ext cx="579235" cy="485637"/>
        </a:xfrm>
        <a:prstGeom prst="rect">
          <a:avLst/>
        </a:prstGeom>
        <a:noFill/>
        <a:ln cap="flat">
          <a:noFill/>
        </a:ln>
      </xdr:spPr>
    </xdr:pic>
    <xdr:clientData/>
  </xdr:oneCellAnchor>
</xdr:wsDr>
</file>

<file path=xl/drawings/drawing5.xml><?xml version="1.0" encoding="utf-8"?>
<xdr:wsDr xmlns:xdr="http://schemas.openxmlformats.org/drawingml/2006/spreadsheetDrawing" xmlns:a="http://schemas.openxmlformats.org/drawingml/2006/main">
  <xdr:oneCellAnchor>
    <xdr:from>
      <xdr:col>7</xdr:col>
      <xdr:colOff>721915</xdr:colOff>
      <xdr:row>0</xdr:row>
      <xdr:rowOff>0</xdr:rowOff>
    </xdr:from>
    <xdr:ext cx="719998" cy="604802"/>
    <xdr:pic>
      <xdr:nvPicPr>
        <xdr:cNvPr id="2" name="Grafik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lum bright="-50000"/>
          <a:alphaModFix/>
        </a:blip>
        <a:srcRect/>
        <a:stretch>
          <a:fillRect/>
        </a:stretch>
      </xdr:blipFill>
      <xdr:spPr>
        <a:xfrm>
          <a:off x="8037115" y="0"/>
          <a:ext cx="719998" cy="604802"/>
        </a:xfrm>
        <a:prstGeom prst="rect">
          <a:avLst/>
        </a:prstGeom>
        <a:noFill/>
        <a:ln cap="flat">
          <a:noFill/>
        </a:ln>
      </xdr:spPr>
    </xdr:pic>
    <xdr:clientData/>
  </xdr:oneCellAnchor>
</xdr:wsDr>
</file>

<file path=xl/drawings/drawing6.xml><?xml version="1.0" encoding="utf-8"?>
<xdr:wsDr xmlns:xdr="http://schemas.openxmlformats.org/drawingml/2006/spreadsheetDrawing" xmlns:a="http://schemas.openxmlformats.org/drawingml/2006/main">
  <xdr:oneCellAnchor>
    <xdr:from>
      <xdr:col>7</xdr:col>
      <xdr:colOff>571682</xdr:colOff>
      <xdr:row>0</xdr:row>
      <xdr:rowOff>24478</xdr:rowOff>
    </xdr:from>
    <xdr:ext cx="719998" cy="601199"/>
    <xdr:pic>
      <xdr:nvPicPr>
        <xdr:cNvPr id="2" name="Grafik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lum bright="-50000"/>
          <a:alphaModFix/>
        </a:blip>
        <a:srcRect/>
        <a:stretch>
          <a:fillRect/>
        </a:stretch>
      </xdr:blipFill>
      <xdr:spPr>
        <a:xfrm>
          <a:off x="7886882" y="195928"/>
          <a:ext cx="719998" cy="601199"/>
        </a:xfrm>
        <a:prstGeom prst="rect">
          <a:avLst/>
        </a:prstGeom>
        <a:noFill/>
        <a:ln cap="flat">
          <a:noFill/>
        </a:ln>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steuerschroeder.de/steuerlexikon/462939/4-III-Rechnung%20-%20Betriebsausgaben" TargetMode="External"/><Relationship Id="rId13" Type="http://schemas.openxmlformats.org/officeDocument/2006/relationships/hyperlink" Target="http://www.steuerschroeder.de/steuerlexikon/462937/4-III-Rechnung%20-%20Durchlaufender%20Posten" TargetMode="External"/><Relationship Id="rId18" Type="http://schemas.openxmlformats.org/officeDocument/2006/relationships/hyperlink" Target="http://www.steuerschroeder.de/steuerlexikon/462931/4-III-Rechnung%20-%20Tauschvorg%C3%A4nge" TargetMode="External"/><Relationship Id="rId26" Type="http://schemas.openxmlformats.org/officeDocument/2006/relationships/printerSettings" Target="../printerSettings/printerSettings1.bin"/><Relationship Id="rId3" Type="http://schemas.openxmlformats.org/officeDocument/2006/relationships/hyperlink" Target="http://cyberlab-gmbh.de/agb.html" TargetMode="External"/><Relationship Id="rId21" Type="http://schemas.openxmlformats.org/officeDocument/2006/relationships/hyperlink" Target="http://www.steuerschroeder.de/steuerlexikon/3874594/4-III-Rechnung%20-%20Umsatzsteuervorauszahlung" TargetMode="External"/><Relationship Id="rId7" Type="http://schemas.openxmlformats.org/officeDocument/2006/relationships/hyperlink" Target="http://www.steuerschroeder.de/steuerlexikon/462928/4-III-Rechnung%20-%20Aufrechnung" TargetMode="External"/><Relationship Id="rId12" Type="http://schemas.openxmlformats.org/officeDocument/2006/relationships/hyperlink" Target="http://www.steuerschroeder.de/steuerlexikon/462944/4-III-Rechnung%20-%20Diebstahl%20und%20Verluste" TargetMode="External"/><Relationship Id="rId17" Type="http://schemas.openxmlformats.org/officeDocument/2006/relationships/hyperlink" Target="http://www.steuerschroeder.de/steuerlexikon/462933/4-III-Rechnung%20-%20Personenkreis" TargetMode="External"/><Relationship Id="rId25" Type="http://schemas.openxmlformats.org/officeDocument/2006/relationships/hyperlink" Target="http://www.steuerschroeder.de/einnahmenueberschussrechnung.html" TargetMode="External"/><Relationship Id="rId2" Type="http://schemas.openxmlformats.org/officeDocument/2006/relationships/hyperlink" Target="http://ms-buchhalter.de/" TargetMode="External"/><Relationship Id="rId16" Type="http://schemas.openxmlformats.org/officeDocument/2006/relationships/hyperlink" Target="http://www.steuerschroeder.de/steuerlexikon/462936/4-III-Rechnung%20-%20Forderung%20und%20Verbindlichkeit" TargetMode="External"/><Relationship Id="rId20" Type="http://schemas.openxmlformats.org/officeDocument/2006/relationships/hyperlink" Target="http://www.steuerschroeder.de/steuerlexikon/462924/4-III-Rechnung%20-%20Umsatzsteuer%20-%20Vorsteuer" TargetMode="External"/><Relationship Id="rId1" Type="http://schemas.openxmlformats.org/officeDocument/2006/relationships/hyperlink" Target="http://ms-buchhalter.de/Excel-Buchhaltung.html" TargetMode="External"/><Relationship Id="rId6" Type="http://schemas.openxmlformats.org/officeDocument/2006/relationships/hyperlink" Target="http://www.steuerschroeder.de/steuerlexikon/462932/4-III-Rechnung%20-%20Anlageverm%C3%B6gen" TargetMode="External"/><Relationship Id="rId11" Type="http://schemas.openxmlformats.org/officeDocument/2006/relationships/hyperlink" Target="http://www.steuerschroeder.de/steuerlexikon/462929/4-III-Rechnung%20-%20Betriebsverm%C3%B6gen" TargetMode="External"/><Relationship Id="rId24" Type="http://schemas.openxmlformats.org/officeDocument/2006/relationships/hyperlink" Target="http://www.steuerschroeder.de/steuerlexikon/462959/Einnahmen%C3%BCberschussrechnung" TargetMode="External"/><Relationship Id="rId5" Type="http://schemas.openxmlformats.org/officeDocument/2006/relationships/hyperlink" Target="http://www.steuerschroeder.de/steuerlexikon/462934/4-III-Rechnung%20-%20Amtlicher%20Vordruck" TargetMode="External"/><Relationship Id="rId15" Type="http://schemas.openxmlformats.org/officeDocument/2006/relationships/hyperlink" Target="http://www.steuerschroeder.de/steuerlexikon/462942/4-III-Rechnung%20-%20Entnahmen" TargetMode="External"/><Relationship Id="rId23" Type="http://schemas.openxmlformats.org/officeDocument/2006/relationships/hyperlink" Target="http://www.steuerschroeder.de/steuerlexikon/462943/4-III-Rechnung%20-%20Zu-%20und%20Abflussprinzip" TargetMode="External"/><Relationship Id="rId10" Type="http://schemas.openxmlformats.org/officeDocument/2006/relationships/hyperlink" Target="http://www.steuerschroeder.de/steuerlexikon/462938/4-III-Rechnung%20-%20Betriebseinnahmen" TargetMode="External"/><Relationship Id="rId19" Type="http://schemas.openxmlformats.org/officeDocument/2006/relationships/hyperlink" Target="http://www.steuerschroeder.de/steuerlexikon/462925/4-III-Rechnung%20-%20%C3%9Cberschussrechnung" TargetMode="External"/><Relationship Id="rId4" Type="http://schemas.openxmlformats.org/officeDocument/2006/relationships/hyperlink" Target="mailto:Buchomat@cyberlab-gmbh.de" TargetMode="External"/><Relationship Id="rId9" Type="http://schemas.openxmlformats.org/officeDocument/2006/relationships/hyperlink" Target="http://www.steuerschroeder.de/steuerlexikon/462935/4-III-Rechnung%20-%20Betriebsausgaben-Abzugsverbot" TargetMode="External"/><Relationship Id="rId14" Type="http://schemas.openxmlformats.org/officeDocument/2006/relationships/hyperlink" Target="http://www.steuerschroeder.de/steuerlexikon/462930/4-III-Rechnung%20-%20Einlagen" TargetMode="External"/><Relationship Id="rId22" Type="http://schemas.openxmlformats.org/officeDocument/2006/relationships/hyperlink" Target="http://www.steuerschroeder.de/steuerlexikon/462926/4-III-Rechnung%20-%20Wahlrecht" TargetMode="External"/><Relationship Id="rId27"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hyperlink" Target="http://www.steuerschroeder.de/" TargetMode="External"/><Relationship Id="rId2" Type="http://schemas.openxmlformats.org/officeDocument/2006/relationships/hyperlink" Target="http://ms-buchhalter.de/" TargetMode="External"/><Relationship Id="rId1" Type="http://schemas.openxmlformats.org/officeDocument/2006/relationships/hyperlink" Target="http://steuerrechner24.de/" TargetMode="External"/><Relationship Id="rId5" Type="http://schemas.openxmlformats.org/officeDocument/2006/relationships/drawing" Target="../drawings/drawing2.xm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ms-buchhalter.de/" TargetMode="External"/><Relationship Id="rId1" Type="http://schemas.openxmlformats.org/officeDocument/2006/relationships/hyperlink" Target="https://ms-buchhalter.de/buchomat/anlage-e&#252;r/"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ms-buchhalter.de/" TargetMode="Externa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ms-buchhalter.de/excel-buchhaltung/" TargetMode="External"/><Relationship Id="rId1" Type="http://schemas.openxmlformats.org/officeDocument/2006/relationships/hyperlink" Target="http://buchhaltung-lernen.com/Kontenrahmen-SKR03-Prozessgliederungsprinzip.html" TargetMode="External"/><Relationship Id="rId6" Type="http://schemas.openxmlformats.org/officeDocument/2006/relationships/comments" Target="../comments2.xml"/><Relationship Id="rId5" Type="http://schemas.openxmlformats.org/officeDocument/2006/relationships/vmlDrawing" Target="../drawings/vmlDrawing2.vml"/><Relationship Id="rId4"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hyperlink" Target="https://ms-buchhalter.de/excel-buchhaltung/" TargetMode="External"/><Relationship Id="rId2" Type="http://schemas.openxmlformats.org/officeDocument/2006/relationships/hyperlink" Target="http://buchhaltung-lernen.com/Kontenrahmen-SKR03-Prozessgliederungsprinzip.html" TargetMode="External"/><Relationship Id="rId1" Type="http://schemas.openxmlformats.org/officeDocument/2006/relationships/hyperlink" Target="http://buchhaltung-lernen.com/Kontenrahmen-SKR03-Prozessgliederungsprinzip.html" TargetMode="External"/><Relationship Id="rId6" Type="http://schemas.openxmlformats.org/officeDocument/2006/relationships/comments" Target="../comments3.xml"/><Relationship Id="rId5" Type="http://schemas.openxmlformats.org/officeDocument/2006/relationships/vmlDrawing" Target="../drawings/vmlDrawing3.vml"/><Relationship Id="rId4"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68"/>
  <sheetViews>
    <sheetView showGridLines="0" tabSelected="1" zoomScaleNormal="100" workbookViewId="0">
      <selection activeCell="E8" sqref="E8"/>
    </sheetView>
  </sheetViews>
  <sheetFormatPr baseColWidth="10" defaultRowHeight="15" x14ac:dyDescent="0.25"/>
  <cols>
    <col min="1" max="1" width="5.7109375" customWidth="1"/>
    <col min="5" max="5" width="13.28515625" bestFit="1" customWidth="1"/>
    <col min="6" max="6" width="10.7109375" customWidth="1"/>
    <col min="7" max="7" width="30.7109375" customWidth="1"/>
    <col min="8" max="8" width="20.7109375" customWidth="1"/>
    <col min="9" max="9" width="14.140625" customWidth="1"/>
    <col min="10" max="10" width="5.7109375" customWidth="1"/>
    <col min="11" max="11" width="2.85546875" customWidth="1"/>
    <col min="12" max="12" width="31.5703125" customWidth="1"/>
    <col min="13" max="13" width="36.7109375" customWidth="1"/>
  </cols>
  <sheetData>
    <row r="1" spans="1:13" ht="51" customHeight="1" x14ac:dyDescent="0.4">
      <c r="A1" s="103"/>
      <c r="B1" s="129" t="s">
        <v>545</v>
      </c>
      <c r="C1" s="103"/>
      <c r="D1" s="103"/>
      <c r="E1" s="103"/>
      <c r="F1" s="103"/>
      <c r="G1" s="103"/>
      <c r="H1" s="103"/>
      <c r="I1" s="103"/>
      <c r="J1" s="136"/>
    </row>
    <row r="2" spans="1:13" ht="20.100000000000001" customHeight="1" x14ac:dyDescent="0.4">
      <c r="A2" s="103"/>
      <c r="B2" s="207" t="s">
        <v>520</v>
      </c>
      <c r="C2" s="206"/>
      <c r="D2" s="205"/>
      <c r="E2" s="205"/>
      <c r="F2" s="205"/>
      <c r="G2" s="205"/>
      <c r="H2" s="103"/>
      <c r="I2" s="103"/>
      <c r="J2" s="136"/>
    </row>
    <row r="3" spans="1:13" ht="20.100000000000001" customHeight="1" x14ac:dyDescent="0.4">
      <c r="A3" s="28"/>
      <c r="B3" s="28"/>
      <c r="C3" s="28"/>
      <c r="D3" s="28"/>
      <c r="E3" s="28"/>
      <c r="F3" s="28"/>
      <c r="G3" s="28"/>
      <c r="H3" s="28"/>
      <c r="I3" s="28"/>
      <c r="J3" s="137"/>
    </row>
    <row r="4" spans="1:13" x14ac:dyDescent="0.25">
      <c r="A4" s="117"/>
      <c r="B4" s="117"/>
      <c r="C4" s="117"/>
      <c r="D4" s="117"/>
      <c r="E4" s="117"/>
      <c r="F4" s="117"/>
      <c r="G4" s="117"/>
      <c r="H4" s="117"/>
      <c r="I4" s="117"/>
      <c r="J4" s="138"/>
    </row>
    <row r="5" spans="1:13" x14ac:dyDescent="0.25">
      <c r="A5" s="117"/>
      <c r="B5" s="117"/>
      <c r="C5" s="117"/>
      <c r="D5" s="117"/>
      <c r="E5" s="117"/>
      <c r="F5" s="117"/>
      <c r="G5" s="117"/>
      <c r="H5" s="117"/>
      <c r="I5" s="117"/>
      <c r="J5" s="138"/>
      <c r="L5" s="209" t="s">
        <v>515</v>
      </c>
      <c r="M5" s="210" t="s">
        <v>516</v>
      </c>
    </row>
    <row r="6" spans="1:13" x14ac:dyDescent="0.25">
      <c r="A6" s="117"/>
      <c r="B6" s="117"/>
      <c r="C6" s="117"/>
      <c r="D6" s="117"/>
      <c r="E6" s="118" t="s">
        <v>500</v>
      </c>
      <c r="F6" s="117"/>
      <c r="G6" s="117"/>
      <c r="H6" s="117"/>
      <c r="I6" s="117"/>
      <c r="J6" s="138"/>
    </row>
    <row r="7" spans="1:13" x14ac:dyDescent="0.25">
      <c r="A7" s="117"/>
      <c r="B7" s="119" t="s">
        <v>499</v>
      </c>
      <c r="C7" s="120" t="s">
        <v>2</v>
      </c>
      <c r="D7" s="120" t="s">
        <v>498</v>
      </c>
      <c r="E7" s="121" t="s">
        <v>501</v>
      </c>
      <c r="F7" s="117"/>
      <c r="G7" s="117"/>
      <c r="H7" s="117"/>
      <c r="I7" s="117"/>
      <c r="J7" s="138"/>
    </row>
    <row r="8" spans="1:13" x14ac:dyDescent="0.25">
      <c r="A8" s="117"/>
      <c r="B8" s="122" t="s">
        <v>486</v>
      </c>
      <c r="C8" s="123">
        <f>Einnahmen!B19</f>
        <v>4576.8899999999994</v>
      </c>
      <c r="D8" s="123">
        <f>Ausgaben!B19</f>
        <v>2165.5</v>
      </c>
      <c r="E8" s="124">
        <f>C8-D8</f>
        <v>2411.3899999999994</v>
      </c>
      <c r="F8" s="117"/>
      <c r="G8" s="117"/>
      <c r="H8" s="117"/>
      <c r="I8" s="117"/>
      <c r="J8" s="138"/>
    </row>
    <row r="9" spans="1:13" x14ac:dyDescent="0.25">
      <c r="A9" s="117"/>
      <c r="B9" s="122" t="s">
        <v>487</v>
      </c>
      <c r="C9" s="123">
        <f>Einnahmen!B29</f>
        <v>590</v>
      </c>
      <c r="D9" s="123">
        <f>Ausgaben!B29</f>
        <v>336</v>
      </c>
      <c r="E9" s="124">
        <f t="shared" ref="E9:E19" si="0">C9-D9</f>
        <v>254</v>
      </c>
      <c r="F9" s="117"/>
      <c r="G9" s="117"/>
      <c r="H9" s="117"/>
      <c r="I9" s="117"/>
      <c r="J9" s="138"/>
    </row>
    <row r="10" spans="1:13" x14ac:dyDescent="0.25">
      <c r="A10" s="117"/>
      <c r="B10" s="122" t="s">
        <v>488</v>
      </c>
      <c r="C10" s="123">
        <f>Einnahmen!B39</f>
        <v>0</v>
      </c>
      <c r="D10" s="123">
        <f>Ausgaben!B39</f>
        <v>896.66000000000008</v>
      </c>
      <c r="E10" s="124">
        <f t="shared" si="0"/>
        <v>-896.66000000000008</v>
      </c>
      <c r="F10" s="117"/>
      <c r="G10" s="117"/>
      <c r="H10" s="117"/>
      <c r="I10" s="117"/>
      <c r="J10" s="138"/>
    </row>
    <row r="11" spans="1:13" x14ac:dyDescent="0.25">
      <c r="A11" s="117"/>
      <c r="B11" s="122" t="s">
        <v>489</v>
      </c>
      <c r="C11" s="123">
        <f>Einnahmen!B49</f>
        <v>0</v>
      </c>
      <c r="D11" s="123">
        <f>Ausgaben!B49</f>
        <v>0</v>
      </c>
      <c r="E11" s="124">
        <f t="shared" si="0"/>
        <v>0</v>
      </c>
      <c r="F11" s="117"/>
      <c r="G11" s="117"/>
      <c r="H11" s="117"/>
      <c r="I11" s="117"/>
      <c r="J11" s="138"/>
    </row>
    <row r="12" spans="1:13" x14ac:dyDescent="0.25">
      <c r="A12" s="117"/>
      <c r="B12" s="122" t="s">
        <v>490</v>
      </c>
      <c r="C12" s="123">
        <f>Einnahmen!B59</f>
        <v>0</v>
      </c>
      <c r="D12" s="123">
        <f>Ausgaben!B59</f>
        <v>0</v>
      </c>
      <c r="E12" s="124">
        <f t="shared" si="0"/>
        <v>0</v>
      </c>
      <c r="F12" s="117"/>
      <c r="G12" s="117"/>
      <c r="H12" s="117"/>
      <c r="I12" s="117"/>
      <c r="J12" s="138"/>
    </row>
    <row r="13" spans="1:13" x14ac:dyDescent="0.25">
      <c r="A13" s="117"/>
      <c r="B13" s="122" t="s">
        <v>491</v>
      </c>
      <c r="C13" s="123">
        <f>Einnahmen!B69</f>
        <v>0</v>
      </c>
      <c r="D13" s="123">
        <f>Ausgaben!B69</f>
        <v>0</v>
      </c>
      <c r="E13" s="124">
        <f t="shared" si="0"/>
        <v>0</v>
      </c>
      <c r="F13" s="117"/>
      <c r="G13" s="117"/>
      <c r="H13" s="117"/>
      <c r="I13" s="117"/>
      <c r="J13" s="138"/>
    </row>
    <row r="14" spans="1:13" x14ac:dyDescent="0.25">
      <c r="A14" s="117"/>
      <c r="B14" s="122" t="s">
        <v>492</v>
      </c>
      <c r="C14" s="123">
        <f>Einnahmen!B79</f>
        <v>0</v>
      </c>
      <c r="D14" s="123">
        <f>Ausgaben!B79</f>
        <v>0</v>
      </c>
      <c r="E14" s="124">
        <f t="shared" si="0"/>
        <v>0</v>
      </c>
      <c r="F14" s="117"/>
      <c r="G14" s="117"/>
      <c r="H14" s="117"/>
      <c r="I14" s="117"/>
      <c r="J14" s="138"/>
    </row>
    <row r="15" spans="1:13" x14ac:dyDescent="0.25">
      <c r="A15" s="117"/>
      <c r="B15" s="122" t="s">
        <v>493</v>
      </c>
      <c r="C15" s="123">
        <f>Einnahmen!B89</f>
        <v>0</v>
      </c>
      <c r="D15" s="123">
        <f>Ausgaben!B89</f>
        <v>0</v>
      </c>
      <c r="E15" s="124">
        <f t="shared" si="0"/>
        <v>0</v>
      </c>
      <c r="F15" s="117"/>
      <c r="G15" s="117"/>
      <c r="H15" s="117"/>
      <c r="I15" s="117"/>
      <c r="J15" s="138"/>
    </row>
    <row r="16" spans="1:13" x14ac:dyDescent="0.25">
      <c r="A16" s="117"/>
      <c r="B16" s="122" t="s">
        <v>494</v>
      </c>
      <c r="C16" s="123">
        <f>Einnahmen!B99</f>
        <v>0</v>
      </c>
      <c r="D16" s="123">
        <f>Ausgaben!B99</f>
        <v>0</v>
      </c>
      <c r="E16" s="124">
        <f t="shared" si="0"/>
        <v>0</v>
      </c>
      <c r="F16" s="117"/>
      <c r="G16" s="117"/>
      <c r="H16" s="117"/>
      <c r="I16" s="117"/>
      <c r="J16" s="138"/>
    </row>
    <row r="17" spans="1:10" x14ac:dyDescent="0.25">
      <c r="A17" s="117"/>
      <c r="B17" s="122" t="s">
        <v>495</v>
      </c>
      <c r="C17" s="123">
        <f>Einnahmen!B109</f>
        <v>0</v>
      </c>
      <c r="D17" s="123">
        <f>Ausgaben!B109</f>
        <v>0</v>
      </c>
      <c r="E17" s="124">
        <f t="shared" si="0"/>
        <v>0</v>
      </c>
      <c r="F17" s="117"/>
      <c r="G17" s="117"/>
      <c r="H17" s="117"/>
      <c r="I17" s="117"/>
      <c r="J17" s="138"/>
    </row>
    <row r="18" spans="1:10" x14ac:dyDescent="0.25">
      <c r="A18" s="117"/>
      <c r="B18" s="122" t="s">
        <v>496</v>
      </c>
      <c r="C18" s="123">
        <f>Einnahmen!B119</f>
        <v>0</v>
      </c>
      <c r="D18" s="123">
        <f>Ausgaben!B119</f>
        <v>0</v>
      </c>
      <c r="E18" s="124">
        <f t="shared" si="0"/>
        <v>0</v>
      </c>
      <c r="F18" s="117"/>
      <c r="G18" s="117"/>
      <c r="H18" s="117"/>
      <c r="I18" s="117"/>
      <c r="J18" s="138"/>
    </row>
    <row r="19" spans="1:10" x14ac:dyDescent="0.25">
      <c r="A19" s="117"/>
      <c r="B19" s="122" t="s">
        <v>497</v>
      </c>
      <c r="C19" s="123">
        <f>Einnahmen!B129</f>
        <v>0</v>
      </c>
      <c r="D19" s="123">
        <f>Ausgaben!B129</f>
        <v>0</v>
      </c>
      <c r="E19" s="124">
        <f t="shared" si="0"/>
        <v>0</v>
      </c>
      <c r="F19" s="117"/>
      <c r="G19" s="117"/>
      <c r="H19" s="117"/>
      <c r="I19" s="117"/>
      <c r="J19" s="138"/>
    </row>
    <row r="20" spans="1:10" x14ac:dyDescent="0.25">
      <c r="A20" s="117"/>
      <c r="B20" s="125" t="s">
        <v>98</v>
      </c>
      <c r="C20" s="126">
        <f>SUM(C8:C19)</f>
        <v>5166.8899999999994</v>
      </c>
      <c r="D20" s="126">
        <f>SUM(D8:D19)</f>
        <v>3398.16</v>
      </c>
      <c r="E20" s="127">
        <f>SUM(E8:E19)</f>
        <v>1768.7299999999993</v>
      </c>
      <c r="F20" s="117"/>
      <c r="G20" s="117"/>
      <c r="H20" s="117"/>
      <c r="I20" s="117"/>
      <c r="J20" s="138"/>
    </row>
    <row r="21" spans="1:10" x14ac:dyDescent="0.25">
      <c r="A21" s="117"/>
      <c r="B21" s="117"/>
      <c r="C21" s="117"/>
      <c r="D21" s="117"/>
      <c r="E21" s="117"/>
      <c r="F21" s="117"/>
      <c r="G21" s="117"/>
      <c r="H21" s="117"/>
      <c r="I21" s="117"/>
      <c r="J21" s="138"/>
    </row>
    <row r="22" spans="1:10" x14ac:dyDescent="0.25">
      <c r="A22" s="128"/>
      <c r="B22" s="128"/>
      <c r="C22" s="128"/>
      <c r="D22" s="128"/>
      <c r="E22" s="128"/>
      <c r="F22" s="128"/>
      <c r="G22" s="128"/>
      <c r="H22" s="128"/>
      <c r="I22" s="128"/>
      <c r="J22" s="139"/>
    </row>
    <row r="23" spans="1:10" x14ac:dyDescent="0.25">
      <c r="A23" s="130"/>
      <c r="B23" s="130"/>
      <c r="C23" s="130"/>
      <c r="D23" s="130"/>
      <c r="E23" s="130"/>
      <c r="F23" s="130"/>
      <c r="G23" s="130"/>
      <c r="H23" s="130"/>
      <c r="I23" s="130"/>
      <c r="J23" s="140"/>
    </row>
    <row r="24" spans="1:10" x14ac:dyDescent="0.25">
      <c r="A24" s="130"/>
      <c r="B24" s="130"/>
      <c r="C24" s="130"/>
      <c r="D24" s="130"/>
      <c r="E24" s="130"/>
      <c r="F24" s="130"/>
      <c r="G24" s="130"/>
      <c r="H24" s="130"/>
      <c r="I24" s="130"/>
      <c r="J24" s="140"/>
    </row>
    <row r="25" spans="1:10" ht="18.75" x14ac:dyDescent="0.3">
      <c r="A25" s="130"/>
      <c r="B25" s="131" t="s">
        <v>502</v>
      </c>
      <c r="C25" s="130"/>
      <c r="D25" s="130"/>
      <c r="E25" s="130"/>
      <c r="F25" s="130"/>
      <c r="G25" s="130"/>
      <c r="H25" s="130"/>
      <c r="I25" s="130"/>
      <c r="J25" s="140"/>
    </row>
    <row r="26" spans="1:10" x14ac:dyDescent="0.25">
      <c r="A26" s="130"/>
      <c r="B26" s="130"/>
      <c r="C26" s="130"/>
      <c r="D26" s="130"/>
      <c r="E26" s="130"/>
      <c r="F26" s="130"/>
      <c r="G26" s="130"/>
      <c r="H26" s="130"/>
      <c r="I26" s="130"/>
      <c r="J26" s="140"/>
    </row>
    <row r="27" spans="1:10" x14ac:dyDescent="0.25">
      <c r="A27" s="130"/>
      <c r="B27" s="130"/>
      <c r="C27" s="130"/>
      <c r="D27" s="130"/>
      <c r="E27" s="130"/>
      <c r="F27" s="130"/>
      <c r="G27" s="130"/>
      <c r="H27" s="130"/>
      <c r="I27" s="130"/>
      <c r="J27" s="140"/>
    </row>
    <row r="28" spans="1:10" x14ac:dyDescent="0.25">
      <c r="A28" s="130"/>
      <c r="B28" s="132" t="s">
        <v>85</v>
      </c>
      <c r="C28" s="132"/>
      <c r="D28" s="132"/>
      <c r="E28" s="133">
        <f>Gewinnermittlung!E17</f>
        <v>4266.8999999999996</v>
      </c>
      <c r="F28" s="130"/>
      <c r="G28" s="130"/>
      <c r="H28" s="130"/>
      <c r="I28" s="130"/>
      <c r="J28" s="140"/>
    </row>
    <row r="29" spans="1:10" x14ac:dyDescent="0.25">
      <c r="A29" s="130"/>
      <c r="B29" s="132" t="s">
        <v>99</v>
      </c>
      <c r="C29" s="132"/>
      <c r="D29" s="132"/>
      <c r="E29" s="133">
        <f>Gewinnermittlung!E62</f>
        <v>3517.17</v>
      </c>
      <c r="F29" s="130"/>
      <c r="G29" s="130"/>
      <c r="H29" s="130"/>
      <c r="I29" s="130"/>
      <c r="J29" s="140"/>
    </row>
    <row r="30" spans="1:10" x14ac:dyDescent="0.25">
      <c r="A30" s="130"/>
      <c r="B30" s="132" t="s">
        <v>507</v>
      </c>
      <c r="C30" s="132"/>
      <c r="D30" s="132"/>
      <c r="E30" s="133">
        <f>Gewinnermittlung!E64</f>
        <v>0</v>
      </c>
      <c r="F30" s="130"/>
      <c r="G30" s="130"/>
      <c r="H30" s="130"/>
      <c r="I30" s="130"/>
      <c r="J30" s="140"/>
    </row>
    <row r="31" spans="1:10" x14ac:dyDescent="0.25">
      <c r="A31" s="130"/>
      <c r="B31" s="130"/>
      <c r="C31" s="130"/>
      <c r="D31" s="130"/>
      <c r="E31" s="130"/>
      <c r="F31" s="130"/>
      <c r="G31" s="130"/>
      <c r="H31" s="130"/>
      <c r="I31" s="130"/>
      <c r="J31" s="140"/>
    </row>
    <row r="32" spans="1:10" x14ac:dyDescent="0.25">
      <c r="A32" s="130"/>
      <c r="B32" s="134" t="s">
        <v>503</v>
      </c>
      <c r="C32" s="130"/>
      <c r="D32" s="130"/>
      <c r="E32" s="135">
        <f>Gewinnermittlung!E66</f>
        <v>749.72999999999956</v>
      </c>
      <c r="F32" s="130"/>
      <c r="G32" s="130"/>
      <c r="H32" s="130"/>
      <c r="I32" s="130"/>
      <c r="J32" s="140"/>
    </row>
    <row r="33" spans="1:10" x14ac:dyDescent="0.25">
      <c r="A33" s="130"/>
      <c r="B33" s="130"/>
      <c r="C33" s="130"/>
      <c r="D33" s="130"/>
      <c r="E33" s="130"/>
      <c r="F33" s="130"/>
      <c r="G33" s="130"/>
      <c r="H33" s="130"/>
      <c r="I33" s="130"/>
      <c r="J33" s="140"/>
    </row>
    <row r="34" spans="1:10" x14ac:dyDescent="0.25">
      <c r="A34" s="130"/>
      <c r="B34" s="130" t="s">
        <v>504</v>
      </c>
      <c r="C34" s="130"/>
      <c r="D34" s="130"/>
      <c r="E34" s="133">
        <f>Gewinnermittlung!E83</f>
        <v>0</v>
      </c>
      <c r="F34" s="130"/>
      <c r="G34" s="130"/>
      <c r="H34" s="130"/>
      <c r="I34" s="130"/>
      <c r="J34" s="140"/>
    </row>
    <row r="35" spans="1:10" x14ac:dyDescent="0.25">
      <c r="A35" s="130"/>
      <c r="B35" s="130" t="s">
        <v>505</v>
      </c>
      <c r="C35" s="130"/>
      <c r="D35" s="130"/>
      <c r="E35" s="133">
        <f>Gewinnermittlung!E96</f>
        <v>0</v>
      </c>
      <c r="F35" s="130"/>
      <c r="G35" s="130"/>
      <c r="H35" s="130"/>
      <c r="I35" s="130"/>
      <c r="J35" s="140"/>
    </row>
    <row r="36" spans="1:10" x14ac:dyDescent="0.25">
      <c r="A36" s="130"/>
      <c r="B36" s="130"/>
      <c r="C36" s="130"/>
      <c r="D36" s="130"/>
      <c r="E36" s="130"/>
      <c r="F36" s="130"/>
      <c r="G36" s="130"/>
      <c r="H36" s="130"/>
      <c r="I36" s="130"/>
      <c r="J36" s="140"/>
    </row>
    <row r="37" spans="1:10" x14ac:dyDescent="0.25">
      <c r="A37" s="130"/>
      <c r="B37" s="134" t="s">
        <v>506</v>
      </c>
      <c r="C37" s="130"/>
      <c r="D37" s="130"/>
      <c r="E37" s="135">
        <f>Gewinnermittlung!E98</f>
        <v>749.72999999999956</v>
      </c>
      <c r="F37" s="130"/>
      <c r="G37" s="130"/>
      <c r="H37" s="130"/>
      <c r="I37" s="130"/>
      <c r="J37" s="140"/>
    </row>
    <row r="38" spans="1:10" x14ac:dyDescent="0.25">
      <c r="A38" s="130"/>
      <c r="B38" s="130"/>
      <c r="C38" s="130"/>
      <c r="D38" s="130"/>
      <c r="E38" s="130"/>
      <c r="F38" s="130"/>
      <c r="G38" s="130"/>
      <c r="H38" s="130"/>
      <c r="I38" s="130"/>
      <c r="J38" s="140"/>
    </row>
    <row r="39" spans="1:10" x14ac:dyDescent="0.25">
      <c r="A39" s="141"/>
      <c r="B39" s="141"/>
      <c r="C39" s="141"/>
      <c r="D39" s="141"/>
      <c r="E39" s="141"/>
      <c r="F39" s="141"/>
      <c r="G39" s="141"/>
      <c r="H39" s="141"/>
      <c r="I39" s="141"/>
      <c r="J39" s="142"/>
    </row>
    <row r="40" spans="1:10" x14ac:dyDescent="0.25">
      <c r="A40" s="143"/>
      <c r="B40" s="144"/>
      <c r="C40" s="144"/>
      <c r="D40" s="144"/>
      <c r="E40" s="144"/>
      <c r="F40" s="144"/>
      <c r="G40" s="144"/>
      <c r="H40" s="144"/>
      <c r="I40" s="144"/>
      <c r="J40" s="145"/>
    </row>
    <row r="41" spans="1:10" x14ac:dyDescent="0.25">
      <c r="A41" s="146"/>
      <c r="B41" s="147" t="s">
        <v>513</v>
      </c>
      <c r="C41" s="147"/>
      <c r="D41" s="147"/>
      <c r="E41" s="147"/>
      <c r="F41" s="147"/>
      <c r="G41" s="212" t="s">
        <v>512</v>
      </c>
      <c r="H41" s="212"/>
      <c r="I41" s="147"/>
      <c r="J41" s="148"/>
    </row>
    <row r="42" spans="1:10" x14ac:dyDescent="0.25">
      <c r="A42" s="149"/>
      <c r="B42" s="150"/>
      <c r="C42" s="150"/>
      <c r="D42" s="150"/>
      <c r="E42" s="150"/>
      <c r="F42" s="150"/>
      <c r="G42" s="150"/>
      <c r="H42" s="150"/>
      <c r="I42" s="150"/>
      <c r="J42" s="151"/>
    </row>
    <row r="43" spans="1:10" x14ac:dyDescent="0.25">
      <c r="A43" t="s">
        <v>544</v>
      </c>
      <c r="J43" s="45"/>
    </row>
    <row r="44" spans="1:10" x14ac:dyDescent="0.25">
      <c r="A44" s="208" t="s">
        <v>514</v>
      </c>
    </row>
    <row r="46" spans="1:10" x14ac:dyDescent="0.25">
      <c r="A46" t="s">
        <v>517</v>
      </c>
    </row>
    <row r="47" spans="1:10" x14ac:dyDescent="0.25">
      <c r="A47" t="s">
        <v>541</v>
      </c>
    </row>
    <row r="48" spans="1:10" x14ac:dyDescent="0.25">
      <c r="A48" s="208" t="s">
        <v>543</v>
      </c>
    </row>
    <row r="49" spans="1:1" x14ac:dyDescent="0.25">
      <c r="A49" s="208" t="s">
        <v>542</v>
      </c>
    </row>
    <row r="50" spans="1:1" x14ac:dyDescent="0.25">
      <c r="A50" s="208" t="s">
        <v>522</v>
      </c>
    </row>
    <row r="51" spans="1:1" x14ac:dyDescent="0.25">
      <c r="A51" s="208" t="s">
        <v>523</v>
      </c>
    </row>
    <row r="52" spans="1:1" x14ac:dyDescent="0.25">
      <c r="A52" s="208" t="s">
        <v>524</v>
      </c>
    </row>
    <row r="53" spans="1:1" x14ac:dyDescent="0.25">
      <c r="A53" s="208" t="s">
        <v>525</v>
      </c>
    </row>
    <row r="54" spans="1:1" x14ac:dyDescent="0.25">
      <c r="A54" s="208" t="s">
        <v>526</v>
      </c>
    </row>
    <row r="55" spans="1:1" x14ac:dyDescent="0.25">
      <c r="A55" s="208" t="s">
        <v>527</v>
      </c>
    </row>
    <row r="56" spans="1:1" x14ac:dyDescent="0.25">
      <c r="A56" s="208" t="s">
        <v>528</v>
      </c>
    </row>
    <row r="57" spans="1:1" x14ac:dyDescent="0.25">
      <c r="A57" s="208" t="s">
        <v>529</v>
      </c>
    </row>
    <row r="58" spans="1:1" x14ac:dyDescent="0.25">
      <c r="A58" s="208" t="s">
        <v>530</v>
      </c>
    </row>
    <row r="59" spans="1:1" x14ac:dyDescent="0.25">
      <c r="A59" s="208" t="s">
        <v>531</v>
      </c>
    </row>
    <row r="60" spans="1:1" x14ac:dyDescent="0.25">
      <c r="A60" s="208" t="s">
        <v>532</v>
      </c>
    </row>
    <row r="61" spans="1:1" x14ac:dyDescent="0.25">
      <c r="A61" s="208" t="s">
        <v>533</v>
      </c>
    </row>
    <row r="62" spans="1:1" x14ac:dyDescent="0.25">
      <c r="A62" s="208" t="s">
        <v>534</v>
      </c>
    </row>
    <row r="63" spans="1:1" x14ac:dyDescent="0.25">
      <c r="A63" s="208" t="s">
        <v>535</v>
      </c>
    </row>
    <row r="64" spans="1:1" x14ac:dyDescent="0.25">
      <c r="A64" s="208" t="s">
        <v>536</v>
      </c>
    </row>
    <row r="65" spans="1:1" x14ac:dyDescent="0.25">
      <c r="A65" s="208" t="s">
        <v>537</v>
      </c>
    </row>
    <row r="66" spans="1:1" x14ac:dyDescent="0.25">
      <c r="A66" s="208" t="s">
        <v>538</v>
      </c>
    </row>
    <row r="67" spans="1:1" x14ac:dyDescent="0.25">
      <c r="A67" s="208" t="s">
        <v>539</v>
      </c>
    </row>
    <row r="68" spans="1:1" x14ac:dyDescent="0.25">
      <c r="A68" s="208" t="s">
        <v>540</v>
      </c>
    </row>
  </sheetData>
  <mergeCells count="1">
    <mergeCell ref="G41:H41"/>
  </mergeCells>
  <hyperlinks>
    <hyperlink ref="G41" r:id="rId1" xr:uid="{00000000-0004-0000-0000-000000000000}"/>
    <hyperlink ref="B2" r:id="rId2" xr:uid="{00000000-0004-0000-0000-000001000000}"/>
    <hyperlink ref="A44" r:id="rId3" xr:uid="{00000000-0004-0000-0000-000002000000}"/>
    <hyperlink ref="M5" r:id="rId4" xr:uid="{00000000-0004-0000-0000-000003000000}"/>
    <hyperlink ref="A50" r:id="rId5" display="http://www.steuerschroeder.de/steuerlexikon/462934/4-III-Rechnung - Amtlicher Vordruck" xr:uid="{00000000-0004-0000-0000-000004000000}"/>
    <hyperlink ref="A51" r:id="rId6" display="http://www.steuerschroeder.de/steuerlexikon/462932/4-III-Rechnung - Anlageverm%C3%B6gen" xr:uid="{00000000-0004-0000-0000-000005000000}"/>
    <hyperlink ref="A52" r:id="rId7" display="http://www.steuerschroeder.de/steuerlexikon/462928/4-III-Rechnung - Aufrechnung" xr:uid="{00000000-0004-0000-0000-000006000000}"/>
    <hyperlink ref="A53" r:id="rId8" display="http://www.steuerschroeder.de/steuerlexikon/462939/4-III-Rechnung - Betriebsausgaben" xr:uid="{00000000-0004-0000-0000-000007000000}"/>
    <hyperlink ref="A54" r:id="rId9" display="http://www.steuerschroeder.de/steuerlexikon/462935/4-III-Rechnung - Betriebsausgaben-Abzugsverbot" xr:uid="{00000000-0004-0000-0000-000008000000}"/>
    <hyperlink ref="A55" r:id="rId10" display="http://www.steuerschroeder.de/steuerlexikon/462938/4-III-Rechnung - Betriebseinnahmen" xr:uid="{00000000-0004-0000-0000-000009000000}"/>
    <hyperlink ref="A56" r:id="rId11" display="http://www.steuerschroeder.de/steuerlexikon/462929/4-III-Rechnung - Betriebsverm%C3%B6gen" xr:uid="{00000000-0004-0000-0000-00000A000000}"/>
    <hyperlink ref="A57" r:id="rId12" display="http://www.steuerschroeder.de/steuerlexikon/462944/4-III-Rechnung - Diebstahl und Verluste" xr:uid="{00000000-0004-0000-0000-00000B000000}"/>
    <hyperlink ref="A58" r:id="rId13" display="http://www.steuerschroeder.de/steuerlexikon/462937/4-III-Rechnung - Durchlaufender Posten" xr:uid="{00000000-0004-0000-0000-00000C000000}"/>
    <hyperlink ref="A59" r:id="rId14" display="http://www.steuerschroeder.de/steuerlexikon/462930/4-III-Rechnung - Einlagen" xr:uid="{00000000-0004-0000-0000-00000D000000}"/>
    <hyperlink ref="A60" r:id="rId15" display="http://www.steuerschroeder.de/steuerlexikon/462942/4-III-Rechnung - Entnahmen" xr:uid="{00000000-0004-0000-0000-00000E000000}"/>
    <hyperlink ref="A61" r:id="rId16" display="http://www.steuerschroeder.de/steuerlexikon/462936/4-III-Rechnung - Forderung und Verbindlichkeit" xr:uid="{00000000-0004-0000-0000-00000F000000}"/>
    <hyperlink ref="A62" r:id="rId17" display="http://www.steuerschroeder.de/steuerlexikon/462933/4-III-Rechnung - Personenkreis" xr:uid="{00000000-0004-0000-0000-000010000000}"/>
    <hyperlink ref="A63" r:id="rId18" display="http://www.steuerschroeder.de/steuerlexikon/462931/4-III-Rechnung - Tauschvorg%C3%A4nge" xr:uid="{00000000-0004-0000-0000-000011000000}"/>
    <hyperlink ref="A64" r:id="rId19" display="http://www.steuerschroeder.de/steuerlexikon/462925/4-III-Rechnung - %C3%9Cberschussrechnung" xr:uid="{00000000-0004-0000-0000-000012000000}"/>
    <hyperlink ref="A65" r:id="rId20" display="http://www.steuerschroeder.de/steuerlexikon/462924/4-III-Rechnung - Umsatzsteuer - Vorsteuer" xr:uid="{00000000-0004-0000-0000-000013000000}"/>
    <hyperlink ref="A66" r:id="rId21" display="http://www.steuerschroeder.de/steuerlexikon/3874594/4-III-Rechnung - Umsatzsteuervorauszahlung" xr:uid="{00000000-0004-0000-0000-000014000000}"/>
    <hyperlink ref="A67" r:id="rId22" display="http://www.steuerschroeder.de/steuerlexikon/462926/4-III-Rechnung - Wahlrecht" xr:uid="{00000000-0004-0000-0000-000015000000}"/>
    <hyperlink ref="A68" r:id="rId23" display="http://www.steuerschroeder.de/steuerlexikon/462943/4-III-Rechnung - Zu- und Abflussprinzip" xr:uid="{00000000-0004-0000-0000-000016000000}"/>
    <hyperlink ref="A49" r:id="rId24" display="http://www.steuerschroeder.de/steuerlexikon/462959/Einnahmen%C3%BCberschussrechnung" xr:uid="{00000000-0004-0000-0000-000017000000}"/>
    <hyperlink ref="A48" r:id="rId25" xr:uid="{00000000-0004-0000-0000-000018000000}"/>
  </hyperlinks>
  <pageMargins left="0.7" right="0.7" top="0.78740157499999996" bottom="0.78740157499999996" header="0.3" footer="0.3"/>
  <pageSetup paperSize="9" orientation="portrait" r:id="rId26"/>
  <drawing r:id="rId2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1"/>
  <dimension ref="A1:G110"/>
  <sheetViews>
    <sheetView showGridLines="0" topLeftCell="A51" workbookViewId="0">
      <selection activeCell="E84" sqref="E84"/>
    </sheetView>
  </sheetViews>
  <sheetFormatPr baseColWidth="10" defaultRowHeight="15" outlineLevelRow="1" x14ac:dyDescent="0.25"/>
  <cols>
    <col min="1" max="1" width="5.42578125" customWidth="1"/>
    <col min="2" max="2" width="81" customWidth="1"/>
    <col min="3" max="4" width="11.42578125" style="49" customWidth="1"/>
    <col min="5" max="5" width="11.42578125" customWidth="1"/>
    <col min="6" max="6" width="11.42578125" hidden="1" customWidth="1"/>
    <col min="7" max="7" width="5.42578125" customWidth="1"/>
    <col min="8" max="8" width="11.42578125" customWidth="1"/>
  </cols>
  <sheetData>
    <row r="1" spans="1:7" ht="26.25" customHeight="1" x14ac:dyDescent="0.3">
      <c r="A1" s="1"/>
      <c r="B1" s="5" t="s">
        <v>0</v>
      </c>
      <c r="C1" s="50"/>
      <c r="D1" s="46"/>
      <c r="E1" s="4"/>
      <c r="G1" s="3"/>
    </row>
    <row r="2" spans="1:7" ht="14.1" customHeight="1" x14ac:dyDescent="0.25">
      <c r="A2" s="1"/>
      <c r="B2" s="117" t="s">
        <v>546</v>
      </c>
      <c r="C2" s="50"/>
      <c r="D2" s="46"/>
      <c r="E2" s="4"/>
      <c r="G2" s="3"/>
    </row>
    <row r="3" spans="1:7" ht="14.1" customHeight="1" x14ac:dyDescent="0.25">
      <c r="A3" s="1"/>
      <c r="B3" s="204" t="s">
        <v>521</v>
      </c>
      <c r="C3" s="50"/>
      <c r="D3" s="46"/>
      <c r="E3" s="4"/>
      <c r="G3" s="3"/>
    </row>
    <row r="4" spans="1:7" ht="14.1" customHeight="1" x14ac:dyDescent="0.3">
      <c r="A4" s="6"/>
      <c r="B4" s="7"/>
      <c r="C4" s="51"/>
      <c r="D4" s="47"/>
      <c r="E4" s="10"/>
      <c r="G4" s="9"/>
    </row>
    <row r="6" spans="1:7" x14ac:dyDescent="0.25">
      <c r="E6" s="96" t="s">
        <v>481</v>
      </c>
    </row>
    <row r="7" spans="1:7" x14ac:dyDescent="0.25">
      <c r="B7" s="11" t="s">
        <v>1</v>
      </c>
    </row>
    <row r="8" spans="1:7" outlineLevel="1" x14ac:dyDescent="0.25">
      <c r="B8" s="12" t="s">
        <v>2</v>
      </c>
      <c r="D8" s="52">
        <f>+SUM(Konten!B1300:B1309) +SUM(Konten!B1400:B1449) +SUM(Konten!B1451:B1477) +SUM(Konten!B1480:B1487) +SUM(Konten!B1490:B1497) +Konten!B1499 +Konten!B1593 +SUM(Konten!B1760:B1766) +SUM(Konten!B2400:B2439) +Konten!B2732 +SUM(Konten!B8000:B8569) +SUM(Konten!B8580:B8599) +SUM(Konten!B8610:B8624) +SUM(Konten!B8700:B8799) +SUM(Konten!B8950:B8959) +SUM(Konten!B9289:B9290) +SUM(Konten!B9893:B9894)</f>
        <v>2658.57</v>
      </c>
    </row>
    <row r="9" spans="1:7" outlineLevel="1" x14ac:dyDescent="0.25">
      <c r="B9" s="12" t="s">
        <v>3</v>
      </c>
      <c r="D9" s="52">
        <f>+SUM(Konten!B1710:B1727)</f>
        <v>0</v>
      </c>
    </row>
    <row r="10" spans="1:7" outlineLevel="1" x14ac:dyDescent="0.25">
      <c r="B10" s="12" t="s">
        <v>4</v>
      </c>
      <c r="D10" s="52">
        <f>+SUM(Konten!B2320:B2324) +SUM(Konten!B2720:B2724) +SUM(Konten!B8800:B8849)</f>
        <v>238.39</v>
      </c>
    </row>
    <row r="11" spans="1:7" outlineLevel="1" x14ac:dyDescent="0.25">
      <c r="B11" s="12" t="s">
        <v>5</v>
      </c>
      <c r="D11" s="52">
        <f>+Konten!B1542 +SUM(Konten!B2764:B2789) +SUM(Konten!B8570:B8579) +SUM(Konten!B8600:B8605) +SUM(Konten!B8607:B8609) +SUM(Konten!B8625:B8699) +Konten!B9288</f>
        <v>450</v>
      </c>
    </row>
    <row r="12" spans="1:7" outlineLevel="1" x14ac:dyDescent="0.25">
      <c r="B12" s="12" t="s">
        <v>6</v>
      </c>
      <c r="D12" s="52">
        <f>+SUM(Konten!B8900:B8949)</f>
        <v>263.02999999999997</v>
      </c>
    </row>
    <row r="13" spans="1:7" outlineLevel="1" x14ac:dyDescent="0.25">
      <c r="B13" s="12" t="s">
        <v>7</v>
      </c>
      <c r="D13" s="52">
        <f>+Konten!B1520 +Konten!B1543 +SUM(Konten!B2500:B2503) +SUM(Konten!B2506:B2589) +SUM(Konten!B2600:B2681) +SUM(Konten!B2688:B2709) +SUM(Konten!B2725:B2729) +Konten!B2737 +SUM(Konten!B2740:B2744) +SUM(Konten!B2746:B2763) +SUM(Konten!B2792:B2794) +Konten!B8606 +SUM(Konten!B8850:B8899) +SUM(Konten!B8990:B8994) +Konten!B9287</f>
        <v>0</v>
      </c>
    </row>
    <row r="14" spans="1:7" outlineLevel="1" x14ac:dyDescent="0.25">
      <c r="B14" s="12" t="s">
        <v>8</v>
      </c>
      <c r="D14" s="52">
        <f>Konten!B2733</f>
        <v>0</v>
      </c>
    </row>
    <row r="15" spans="1:7" outlineLevel="1" x14ac:dyDescent="0.25">
      <c r="B15" s="12" t="s">
        <v>9</v>
      </c>
      <c r="D15" s="52">
        <f>+Konten!B1723 +SUM(Konten!B1767:B1768) +SUM(Konten!B1770:B1771) +SUM(Konten!B1776:B1778) +SUM(Konten!B1782:B1783) +Konten!B9895</f>
        <v>556.91000000000008</v>
      </c>
    </row>
    <row r="16" spans="1:7" outlineLevel="1" x14ac:dyDescent="0.25">
      <c r="B16" s="12" t="s">
        <v>10</v>
      </c>
      <c r="D16" s="52">
        <f>IF(F16&lt;0,F16*-1,0)</f>
        <v>100</v>
      </c>
      <c r="F16">
        <f>+SUM(Konten!B1545:B1546) +SUM(Konten!B1780:B1781) +SUM(Konten!B1788:B1791) +SUM(Konten!B1797:B1799)</f>
        <v>-100</v>
      </c>
    </row>
    <row r="17" spans="2:5" x14ac:dyDescent="0.25">
      <c r="B17" s="11" t="s">
        <v>11</v>
      </c>
      <c r="D17" s="52"/>
      <c r="E17" s="14">
        <f>SUM(D8:D16)</f>
        <v>4266.8999999999996</v>
      </c>
    </row>
    <row r="19" spans="2:5" x14ac:dyDescent="0.25">
      <c r="B19" s="11" t="s">
        <v>12</v>
      </c>
    </row>
    <row r="20" spans="2:5" outlineLevel="1" x14ac:dyDescent="0.25">
      <c r="B20" s="15" t="s">
        <v>13</v>
      </c>
    </row>
    <row r="21" spans="2:5" outlineLevel="1" x14ac:dyDescent="0.25">
      <c r="B21" s="16" t="s">
        <v>14</v>
      </c>
      <c r="C21" s="52">
        <f>+Konten!B1370 +SUM(Konten!B1600:B1623) +SUM(Konten!B1625:B1659) +Konten!B1793 +SUM(Konten!B3000:B3099) +SUM(Konten!B3200:B3949) +SUM(Konten!B3990:B4099) +Konten!B9292 +SUM(Konten!B9896:B9898)</f>
        <v>126.05</v>
      </c>
    </row>
    <row r="22" spans="2:5" outlineLevel="1" x14ac:dyDescent="0.25">
      <c r="B22" s="16" t="s">
        <v>15</v>
      </c>
      <c r="C22" s="52">
        <f>+SUM(Konten!B3100:B3199)</f>
        <v>466.39</v>
      </c>
    </row>
    <row r="23" spans="2:5" outlineLevel="1" x14ac:dyDescent="0.25">
      <c r="B23" s="16" t="s">
        <v>16</v>
      </c>
      <c r="C23" s="52"/>
      <c r="D23" s="52">
        <f>SUM(C20:C22)</f>
        <v>592.43999999999994</v>
      </c>
    </row>
    <row r="24" spans="2:5" outlineLevel="1" x14ac:dyDescent="0.25">
      <c r="B24" s="15" t="s">
        <v>17</v>
      </c>
    </row>
    <row r="25" spans="2:5" outlineLevel="1" x14ac:dyDescent="0.25">
      <c r="B25" s="16" t="s">
        <v>18</v>
      </c>
      <c r="C25" s="52">
        <f>+Konten!B1544 +SUM(Konten!B1740:B1745) +Konten!B1748 +SUM(Konten!B1750:B1753) +SUM(Konten!B1755:B1757) +Konten!B1759 +SUM(Konten!B4100:B4129) +SUM(Konten!B4150:B4155) +SUM(Konten!B4170:B4174) +SUM(Konten!B4180:B4199)</f>
        <v>1000</v>
      </c>
    </row>
    <row r="26" spans="2:5" outlineLevel="1" x14ac:dyDescent="0.25">
      <c r="B26" s="16" t="s">
        <v>19</v>
      </c>
      <c r="C26" s="52">
        <f>+Konten!B1795 +SUM(Konten!B4130:B4139) +SUM(Konten!B4141:B4144) +SUM(Konten!B4160:B4169)</f>
        <v>0</v>
      </c>
    </row>
    <row r="27" spans="2:5" outlineLevel="1" x14ac:dyDescent="0.25">
      <c r="B27" s="16" t="s">
        <v>20</v>
      </c>
      <c r="C27" s="52">
        <f>+Konten!B4140 +SUM(Konten!B4145:B4149)</f>
        <v>0</v>
      </c>
    </row>
    <row r="28" spans="2:5" outlineLevel="1" x14ac:dyDescent="0.25">
      <c r="B28" s="16" t="s">
        <v>21</v>
      </c>
      <c r="C28" s="52">
        <f>+SUM(Konten!B4175:B4179)</f>
        <v>0</v>
      </c>
    </row>
    <row r="29" spans="2:5" outlineLevel="1" x14ac:dyDescent="0.25">
      <c r="B29" s="16" t="s">
        <v>22</v>
      </c>
      <c r="C29" s="52"/>
      <c r="D29" s="52">
        <f>SUM(C24:C28)</f>
        <v>1000</v>
      </c>
    </row>
    <row r="30" spans="2:5" outlineLevel="1" x14ac:dyDescent="0.25">
      <c r="B30" s="15" t="s">
        <v>23</v>
      </c>
      <c r="C30" s="52"/>
    </row>
    <row r="31" spans="2:5" outlineLevel="1" x14ac:dyDescent="0.25">
      <c r="B31" s="16" t="s">
        <v>24</v>
      </c>
      <c r="C31" s="52">
        <f>+SUM(Konten!B4200:B4229)</f>
        <v>77.38</v>
      </c>
    </row>
    <row r="32" spans="2:5" outlineLevel="1" x14ac:dyDescent="0.25">
      <c r="B32" s="16" t="s">
        <v>25</v>
      </c>
      <c r="C32" s="52">
        <f>+SUM(Konten!B4230:B4239)</f>
        <v>0</v>
      </c>
    </row>
    <row r="33" spans="2:4" outlineLevel="1" x14ac:dyDescent="0.25">
      <c r="B33" s="16" t="s">
        <v>26</v>
      </c>
      <c r="C33" s="52">
        <f>+SUM(Konten!B4240:B4249)</f>
        <v>0</v>
      </c>
    </row>
    <row r="34" spans="2:4" outlineLevel="1" x14ac:dyDescent="0.25">
      <c r="B34" s="16" t="s">
        <v>27</v>
      </c>
      <c r="C34" s="52">
        <f>+SUM(Konten!B4260:B4269)</f>
        <v>0</v>
      </c>
    </row>
    <row r="35" spans="2:4" outlineLevel="1" x14ac:dyDescent="0.25">
      <c r="B35" s="16" t="s">
        <v>28</v>
      </c>
      <c r="C35" s="52">
        <f>+SUM(Konten!B4250:B4259) +SUM(Konten!B4270:B4299)</f>
        <v>0</v>
      </c>
    </row>
    <row r="36" spans="2:4" outlineLevel="1" x14ac:dyDescent="0.25">
      <c r="B36" s="16" t="s">
        <v>29</v>
      </c>
      <c r="C36" s="52"/>
      <c r="D36" s="52">
        <f>SUM(C30:C35)</f>
        <v>77.38</v>
      </c>
    </row>
    <row r="37" spans="2:4" outlineLevel="1" x14ac:dyDescent="0.25">
      <c r="B37" s="12" t="s">
        <v>30</v>
      </c>
      <c r="D37" s="52">
        <f>+SUM(Konten!B4300:B4399)</f>
        <v>43.6</v>
      </c>
    </row>
    <row r="38" spans="2:4" outlineLevel="1" x14ac:dyDescent="0.25">
      <c r="B38" s="12" t="s">
        <v>31</v>
      </c>
      <c r="D38" s="52">
        <f>+SUM(Konten!B4400:B4499) +SUM(Konten!B5000:B6999)</f>
        <v>0</v>
      </c>
    </row>
    <row r="39" spans="2:4" outlineLevel="1" x14ac:dyDescent="0.25">
      <c r="B39" s="15" t="s">
        <v>32</v>
      </c>
      <c r="C39" s="52"/>
    </row>
    <row r="40" spans="2:4" outlineLevel="1" x14ac:dyDescent="0.25">
      <c r="B40" s="16" t="s">
        <v>33</v>
      </c>
      <c r="C40" s="52">
        <f>+SUM(Konten!B4510:B4519)</f>
        <v>45.1</v>
      </c>
    </row>
    <row r="41" spans="2:4" outlineLevel="1" x14ac:dyDescent="0.25">
      <c r="B41" s="16" t="s">
        <v>34</v>
      </c>
      <c r="C41" s="52">
        <f>+SUM(Konten!B4520:B4529)</f>
        <v>0</v>
      </c>
    </row>
    <row r="42" spans="2:4" outlineLevel="1" x14ac:dyDescent="0.25">
      <c r="B42" s="16" t="s">
        <v>35</v>
      </c>
      <c r="C42" s="52">
        <f>+SUM(Konten!B4500:B4509) +SUM(Konten!B4530:B4599)</f>
        <v>129.6</v>
      </c>
    </row>
    <row r="43" spans="2:4" outlineLevel="1" x14ac:dyDescent="0.25">
      <c r="B43" s="16" t="s">
        <v>36</v>
      </c>
      <c r="C43" s="52"/>
      <c r="D43" s="52">
        <f>SUM(C39:C42)</f>
        <v>174.7</v>
      </c>
    </row>
    <row r="44" spans="2:4" outlineLevel="1" x14ac:dyDescent="0.25">
      <c r="B44" s="12" t="s">
        <v>37</v>
      </c>
      <c r="D44" s="52">
        <f>+SUM(Konten!B4600:B4677) +SUM(Konten!B4681:B4699)</f>
        <v>292.74</v>
      </c>
    </row>
    <row r="45" spans="2:4" outlineLevel="1" x14ac:dyDescent="0.25">
      <c r="B45" s="12" t="s">
        <v>38</v>
      </c>
      <c r="D45" s="52">
        <f>+SUM(Konten!B4678:B4680)</f>
        <v>46.8</v>
      </c>
    </row>
    <row r="46" spans="2:4" outlineLevel="1" x14ac:dyDescent="0.25">
      <c r="B46" s="12" t="s">
        <v>39</v>
      </c>
      <c r="D46" s="52">
        <f>+SUM(Konten!B4700:B4799)</f>
        <v>0</v>
      </c>
    </row>
    <row r="47" spans="2:4" outlineLevel="1" x14ac:dyDescent="0.25">
      <c r="B47" s="12" t="s">
        <v>40</v>
      </c>
      <c r="D47" s="52">
        <f>+SUM(Konten!B4800:B4807) +Konten!B4809 +SUM(Konten!B4985:B4989)</f>
        <v>0</v>
      </c>
    </row>
    <row r="48" spans="2:4" outlineLevel="1" x14ac:dyDescent="0.25">
      <c r="B48" s="15" t="s">
        <v>41</v>
      </c>
      <c r="C48" s="52"/>
    </row>
    <row r="49" spans="2:6" outlineLevel="1" x14ac:dyDescent="0.25">
      <c r="B49" s="16" t="s">
        <v>42</v>
      </c>
      <c r="C49" s="52">
        <f>+SUM(Konten!B4815:B4819) +Konten!B4822 +SUM(Konten!B4824:B4826) +SUM(Konten!B4830:B4854)</f>
        <v>294</v>
      </c>
    </row>
    <row r="50" spans="2:6" outlineLevel="1" x14ac:dyDescent="0.25">
      <c r="B50" s="16" t="s">
        <v>43</v>
      </c>
      <c r="C50" s="52">
        <f>+SUM(Konten!B4855:B4865)</f>
        <v>0</v>
      </c>
    </row>
    <row r="51" spans="2:6" outlineLevel="1" x14ac:dyDescent="0.25">
      <c r="B51" s="16" t="s">
        <v>44</v>
      </c>
      <c r="C51" s="52"/>
      <c r="D51" s="49">
        <f>SUM(C48:C50)</f>
        <v>294</v>
      </c>
    </row>
    <row r="52" spans="2:6" outlineLevel="1" x14ac:dyDescent="0.25">
      <c r="B52" s="12" t="s">
        <v>45</v>
      </c>
      <c r="D52" s="52">
        <f>+SUM(Konten!B4810:B4814) +SUM(Konten!B4900:B4983) +SUM(Konten!B4996:B4999)</f>
        <v>663.57</v>
      </c>
    </row>
    <row r="53" spans="2:6" outlineLevel="1" x14ac:dyDescent="0.25">
      <c r="B53" s="12" t="s">
        <v>46</v>
      </c>
      <c r="D53" s="52">
        <f>+SUM(Konten!B1528:B1529) +SUM(Konten!B1556:B1559) +SUM(Konten!B1570:B1571) +Konten!B1576 +SUM(Konten!B1580:B1581) +Konten!B1583 +SUM(Konten!B1587:B1589) +SUM(Konten!B9899:B9909)</f>
        <v>241.12</v>
      </c>
    </row>
    <row r="54" spans="2:6" outlineLevel="1" x14ac:dyDescent="0.25">
      <c r="B54" s="12" t="s">
        <v>47</v>
      </c>
      <c r="D54" s="52">
        <f>+SUM(Konten!B1572:B1575) +SUM(Konten!B1577:B1579) +SUM(Konten!B1584:B1586)</f>
        <v>19</v>
      </c>
    </row>
    <row r="55" spans="2:6" outlineLevel="1" x14ac:dyDescent="0.25">
      <c r="B55" s="12" t="s">
        <v>48</v>
      </c>
      <c r="D55" s="52">
        <f>+Konten!B1769 +SUM(Konten!B1772:B1775) +Konten!B1779 +SUM(Konten!B1784:B1787) +Konten!B1794</f>
        <v>0</v>
      </c>
    </row>
    <row r="56" spans="2:6" outlineLevel="1" x14ac:dyDescent="0.25">
      <c r="B56" s="12" t="s">
        <v>49</v>
      </c>
      <c r="D56" s="52">
        <f>IF(F56&gt;0,F56,0)</f>
        <v>0</v>
      </c>
      <c r="F56">
        <v>-100</v>
      </c>
    </row>
    <row r="57" spans="2:6" outlineLevel="1" x14ac:dyDescent="0.25">
      <c r="B57" s="15" t="s">
        <v>50</v>
      </c>
      <c r="E57" s="14">
        <f>SUM(D19:D56)</f>
        <v>3445.3500000000004</v>
      </c>
    </row>
    <row r="58" spans="2:6" outlineLevel="1" x14ac:dyDescent="0.25">
      <c r="C58" s="52"/>
    </row>
    <row r="59" spans="2:6" outlineLevel="1" x14ac:dyDescent="0.25">
      <c r="B59" s="12" t="s">
        <v>51</v>
      </c>
      <c r="E59" s="13">
        <f>+SUM(Konten!B2310:B2319)</f>
        <v>23.1</v>
      </c>
    </row>
    <row r="60" spans="2:6" outlineLevel="1" x14ac:dyDescent="0.25">
      <c r="B60" s="12" t="s">
        <v>52</v>
      </c>
      <c r="E60" s="13">
        <f>+Konten!B1729 +Konten!B1749 +Konten!B1754 +SUM(Konten!B2000:B2003) +SUM(Konten!B2008:B2089) +SUM(Konten!B2100:B2141) +SUM(Konten!B2149:B2249) +SUM(Konten!B2280:B2282) +SUM(Konten!B2285:B2288) +SUM(Konten!B2300:B2309) +SUM(Konten!B2325:B2346) +SUM(Konten!B2350:B2384) +SUM(Konten!B2387:B2399) +SUM(Konten!B2490:B2494) +SUM(Konten!B2900:B2999) +Konten!B4872</f>
        <v>48.72</v>
      </c>
    </row>
    <row r="61" spans="2:6" outlineLevel="1" x14ac:dyDescent="0.25">
      <c r="B61" s="12" t="s">
        <v>53</v>
      </c>
      <c r="E61" s="13">
        <f>+SUM(Konten!B1510:B1518)</f>
        <v>0</v>
      </c>
    </row>
    <row r="62" spans="2:6" x14ac:dyDescent="0.25">
      <c r="B62" s="15" t="s">
        <v>54</v>
      </c>
      <c r="E62" s="14">
        <f>SUM(E57:E61)</f>
        <v>3517.17</v>
      </c>
    </row>
    <row r="64" spans="2:6" x14ac:dyDescent="0.25">
      <c r="B64" s="12" t="s">
        <v>55</v>
      </c>
      <c r="E64" s="13">
        <f>+SUM(Konten!B9101:B9140) +SUM(Konten!B9142:B9145) +SUM(Konten!B9190:B9286) +SUM(Konten!B9300:B9399) +SUM(Konten!B9500:B9799) +SUM(Konten!B9806:B9809) +SUM(Konten!B9890:B9892) +SUM(Konten!B9910:B9919) +SUM(Konten!B9970:B9999)</f>
        <v>0</v>
      </c>
    </row>
    <row r="65" spans="2:5" x14ac:dyDescent="0.25">
      <c r="B65" s="12"/>
      <c r="E65" s="13"/>
    </row>
    <row r="66" spans="2:5" x14ac:dyDescent="0.25">
      <c r="B66" s="11" t="str">
        <f>IF(E66&gt;=0,"BETRIEBLICHER GEWINN","BETRIEBLICHER VERLUST")</f>
        <v>BETRIEBLICHER GEWINN</v>
      </c>
      <c r="E66" s="14">
        <f>E17-E62-E64</f>
        <v>749.72999999999956</v>
      </c>
    </row>
    <row r="68" spans="2:5" x14ac:dyDescent="0.25">
      <c r="B68" s="11" t="s">
        <v>56</v>
      </c>
    </row>
    <row r="69" spans="2:5" x14ac:dyDescent="0.25">
      <c r="B69" s="15" t="s">
        <v>57</v>
      </c>
    </row>
    <row r="70" spans="2:5" outlineLevel="1" x14ac:dyDescent="0.25">
      <c r="B70" s="16" t="s">
        <v>58</v>
      </c>
    </row>
    <row r="71" spans="2:5" outlineLevel="1" x14ac:dyDescent="0.25">
      <c r="B71" s="17" t="s">
        <v>59</v>
      </c>
      <c r="D71" s="52">
        <f>Konten!B2113</f>
        <v>0</v>
      </c>
      <c r="E71" s="13"/>
    </row>
    <row r="72" spans="2:5" outlineLevel="1" x14ac:dyDescent="0.25">
      <c r="B72" s="17" t="s">
        <v>60</v>
      </c>
      <c r="D72" s="52">
        <f>+SUM(Konten!B4635:B4637)</f>
        <v>0</v>
      </c>
      <c r="E72" s="13"/>
    </row>
    <row r="73" spans="2:5" outlineLevel="1" x14ac:dyDescent="0.25">
      <c r="B73" s="17" t="s">
        <v>61</v>
      </c>
      <c r="D73" s="52">
        <f>+Konten!B4654</f>
        <v>0</v>
      </c>
      <c r="E73" s="13"/>
    </row>
    <row r="74" spans="2:5" outlineLevel="1" x14ac:dyDescent="0.25">
      <c r="B74" s="17" t="s">
        <v>62</v>
      </c>
      <c r="D74" s="52">
        <f>+Konten!B2104 +Konten!B2108 +SUM(Konten!B2200:B2249) +Konten!B2308 +SUM(Konten!B4397:B4399) +Konten!B4652 +SUM(Konten!B4655:B4659) +Konten!B4662 +Konten!B4672</f>
        <v>0</v>
      </c>
      <c r="E74" s="13"/>
    </row>
    <row r="75" spans="2:5" outlineLevel="1" x14ac:dyDescent="0.25">
      <c r="B75" s="17" t="s">
        <v>63</v>
      </c>
      <c r="D75" s="52">
        <f>Konten!B4289</f>
        <v>0</v>
      </c>
      <c r="E75" s="13"/>
    </row>
    <row r="76" spans="2:5" outlineLevel="1" x14ac:dyDescent="0.25">
      <c r="B76" s="17" t="s">
        <v>64</v>
      </c>
      <c r="D76" s="52">
        <f>Konten!B4679</f>
        <v>0</v>
      </c>
      <c r="E76" s="13"/>
    </row>
    <row r="77" spans="2:5" outlineLevel="1" x14ac:dyDescent="0.25">
      <c r="B77" s="17" t="s">
        <v>65</v>
      </c>
      <c r="D77" s="52">
        <f>+SUM(Konten!B2380:B2384) +SUM(Konten!B2387:B2399)</f>
        <v>0</v>
      </c>
      <c r="E77" s="13"/>
    </row>
    <row r="78" spans="2:5" outlineLevel="1" x14ac:dyDescent="0.25">
      <c r="B78" s="17" t="s">
        <v>66</v>
      </c>
      <c r="D78" s="52">
        <f>+Konten!B2102 +Konten!B2105 +Konten!B2281 +Konten!B2653 +SUM(Konten!B4320:B4339)</f>
        <v>0</v>
      </c>
      <c r="E78" s="13"/>
    </row>
    <row r="79" spans="2:5" outlineLevel="1" x14ac:dyDescent="0.25">
      <c r="B79" s="16" t="s">
        <v>67</v>
      </c>
      <c r="D79" s="52">
        <f>Konten!B9973</f>
        <v>0</v>
      </c>
      <c r="E79" s="13"/>
    </row>
    <row r="80" spans="2:5" outlineLevel="1" x14ac:dyDescent="0.25">
      <c r="B80" s="16" t="s">
        <v>68</v>
      </c>
      <c r="D80" s="52">
        <f>+SUM(Konten!B9891:B9892)</f>
        <v>0</v>
      </c>
      <c r="E80" s="13"/>
    </row>
    <row r="81" spans="2:5" outlineLevel="1" x14ac:dyDescent="0.25">
      <c r="B81" s="16" t="s">
        <v>69</v>
      </c>
      <c r="D81" s="52">
        <f>Konten!B9977</f>
        <v>0</v>
      </c>
      <c r="E81" s="13"/>
    </row>
    <row r="82" spans="2:5" outlineLevel="1" x14ac:dyDescent="0.25">
      <c r="B82" s="16" t="s">
        <v>70</v>
      </c>
      <c r="D82" s="52">
        <f>+Konten!B2128 +Konten!B4128 +Konten!B4137 +Konten!B4148 +Konten!B4154 +Konten!B4168 +Konten!B4197 +Konten!B4219 +Konten!B4229 +SUM(Konten!B4948:B4949) +Konten!B4959</f>
        <v>0</v>
      </c>
      <c r="E82" s="13"/>
    </row>
    <row r="83" spans="2:5" x14ac:dyDescent="0.25">
      <c r="B83" s="15" t="s">
        <v>71</v>
      </c>
      <c r="D83" s="52"/>
      <c r="E83" s="14">
        <f>SUM(D70:D82)</f>
        <v>0</v>
      </c>
    </row>
    <row r="85" spans="2:5" x14ac:dyDescent="0.25">
      <c r="B85" s="15" t="s">
        <v>72</v>
      </c>
    </row>
    <row r="86" spans="2:5" outlineLevel="1" x14ac:dyDescent="0.25">
      <c r="B86" s="18" t="s">
        <v>73</v>
      </c>
      <c r="C86" s="52"/>
    </row>
    <row r="87" spans="2:5" outlineLevel="1" x14ac:dyDescent="0.25">
      <c r="B87" s="17" t="s">
        <v>74</v>
      </c>
      <c r="D87" s="52">
        <f>+SUM(Konten!B2115:B2116) +SUM(Konten!B2615:B2617) +SUM(Konten!B2625:B2639) +SUM(Konten!B2655:B2656) +Konten!B4975</f>
        <v>0</v>
      </c>
    </row>
    <row r="88" spans="2:5" outlineLevel="1" x14ac:dyDescent="0.25">
      <c r="B88" s="17" t="s">
        <v>75</v>
      </c>
      <c r="D88" s="52">
        <f>+SUM(Konten!B2313:B2314) +SUM(Konten!B2318:B2319) +SUM(Konten!B2323:B2324) +Konten!B2326 +SUM(Konten!B2328:B2338) +SUM(Konten!B2723:B2724) +Konten!B2726 +SUM(Konten!B4976:B4979) +Konten!B8819 +SUM(Konten!B8839:B8849) +Konten!B8852</f>
        <v>88.39</v>
      </c>
    </row>
    <row r="89" spans="2:5" outlineLevel="1" x14ac:dyDescent="0.25">
      <c r="B89" s="17" t="s">
        <v>76</v>
      </c>
      <c r="D89" s="52">
        <f>D88*0.4</f>
        <v>35.356000000000002</v>
      </c>
    </row>
    <row r="90" spans="2:5" outlineLevel="1" x14ac:dyDescent="0.25">
      <c r="B90" s="17" t="s">
        <v>77</v>
      </c>
      <c r="D90" s="52">
        <f>+Konten!B2652 +SUM(Konten!B2747:B2748)</f>
        <v>0</v>
      </c>
    </row>
    <row r="91" spans="2:5" outlineLevel="1" x14ac:dyDescent="0.25">
      <c r="B91" s="16" t="s">
        <v>78</v>
      </c>
      <c r="D91" s="52">
        <f>Konten!B9971</f>
        <v>0</v>
      </c>
    </row>
    <row r="92" spans="2:5" outlineLevel="1" x14ac:dyDescent="0.25">
      <c r="B92" s="16" t="s">
        <v>79</v>
      </c>
      <c r="D92" s="52">
        <f>Konten!B2746</f>
        <v>0</v>
      </c>
    </row>
    <row r="93" spans="2:5" outlineLevel="1" x14ac:dyDescent="0.25">
      <c r="B93" s="16" t="s">
        <v>80</v>
      </c>
      <c r="D93" s="52">
        <f>Konten!B2744</f>
        <v>0</v>
      </c>
    </row>
    <row r="94" spans="2:5" outlineLevel="1" x14ac:dyDescent="0.25">
      <c r="B94" s="16" t="s">
        <v>81</v>
      </c>
      <c r="D94" s="52">
        <f>Konten!B2658</f>
        <v>0</v>
      </c>
    </row>
    <row r="95" spans="2:5" outlineLevel="1" x14ac:dyDescent="0.25">
      <c r="B95" s="16" t="s">
        <v>82</v>
      </c>
      <c r="D95" s="52">
        <f>Konten!B9979</f>
        <v>0</v>
      </c>
    </row>
    <row r="96" spans="2:5" x14ac:dyDescent="0.25">
      <c r="B96" s="15" t="s">
        <v>83</v>
      </c>
      <c r="E96" s="14">
        <f>SUM(C86:C95)</f>
        <v>0</v>
      </c>
    </row>
    <row r="98" spans="2:5" x14ac:dyDescent="0.25">
      <c r="B98" s="11" t="str">
        <f>IF(E98&gt;=0,"STEUERLICHER GEWINN nach § 4 Abs. 3 EStG","STEUERLICHER VERLUST nach § 4 Abs. 3 EStG")</f>
        <v>STEUERLICHER GEWINN nach § 4 Abs. 3 EStG</v>
      </c>
      <c r="E98" s="14">
        <f>E66+E83-E96</f>
        <v>749.72999999999956</v>
      </c>
    </row>
    <row r="101" spans="2:5" x14ac:dyDescent="0.25">
      <c r="B101" s="90"/>
      <c r="C101" s="91"/>
      <c r="D101" s="91"/>
      <c r="E101" s="101"/>
    </row>
    <row r="102" spans="2:5" ht="23.25" x14ac:dyDescent="0.25">
      <c r="B102" s="213" t="s">
        <v>482</v>
      </c>
      <c r="C102" s="214"/>
      <c r="D102" s="214"/>
      <c r="E102" s="215"/>
    </row>
    <row r="103" spans="2:5" ht="23.25" x14ac:dyDescent="0.35">
      <c r="B103" s="216" t="s">
        <v>483</v>
      </c>
      <c r="C103" s="217"/>
      <c r="D103" s="217"/>
      <c r="E103" s="218"/>
    </row>
    <row r="104" spans="2:5" x14ac:dyDescent="0.25">
      <c r="B104" s="93"/>
      <c r="C104" s="94"/>
      <c r="D104" s="94"/>
      <c r="E104" s="95"/>
    </row>
    <row r="107" spans="2:5" x14ac:dyDescent="0.25">
      <c r="B107" s="90"/>
      <c r="C107" s="91"/>
      <c r="D107" s="91"/>
      <c r="E107" s="101"/>
    </row>
    <row r="108" spans="2:5" ht="23.25" x14ac:dyDescent="0.25">
      <c r="B108" s="213" t="s">
        <v>519</v>
      </c>
      <c r="C108" s="214"/>
      <c r="D108" s="214"/>
      <c r="E108" s="215"/>
    </row>
    <row r="109" spans="2:5" ht="23.25" x14ac:dyDescent="0.35">
      <c r="B109" s="219" t="s">
        <v>518</v>
      </c>
      <c r="C109" s="217"/>
      <c r="D109" s="217"/>
      <c r="E109" s="218"/>
    </row>
    <row r="110" spans="2:5" x14ac:dyDescent="0.25">
      <c r="B110" s="93"/>
      <c r="C110" s="94"/>
      <c r="D110" s="94"/>
      <c r="E110" s="95"/>
    </row>
  </sheetData>
  <mergeCells count="4">
    <mergeCell ref="B102:E102"/>
    <mergeCell ref="B103:E103"/>
    <mergeCell ref="B108:E108"/>
    <mergeCell ref="B109:E109"/>
  </mergeCells>
  <hyperlinks>
    <hyperlink ref="B103" r:id="rId1" xr:uid="{00000000-0004-0000-0100-000000000000}"/>
    <hyperlink ref="B3" r:id="rId2" xr:uid="{00000000-0004-0000-0100-000001000000}"/>
    <hyperlink ref="B109" r:id="rId3" xr:uid="{00000000-0004-0000-0100-000002000000}"/>
  </hyperlinks>
  <pageMargins left="0" right="0" top="0.39370078740157505" bottom="0.39370078740157505" header="0" footer="0"/>
  <pageSetup paperSize="9" orientation="portrait" r:id="rId4"/>
  <headerFooter>
    <oddHeader>&amp;C&amp;A</oddHeader>
    <oddFooter>&amp;CSeite &amp;P</oddFooter>
  </headerFooter>
  <drawing r:id="rId5"/>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2"/>
  <dimension ref="A1:G129"/>
  <sheetViews>
    <sheetView showGridLines="0" workbookViewId="0">
      <selection activeCell="B4" sqref="B4"/>
    </sheetView>
  </sheetViews>
  <sheetFormatPr baseColWidth="10" defaultRowHeight="15" outlineLevelRow="1" x14ac:dyDescent="0.25"/>
  <cols>
    <col min="1" max="1" width="6.7109375" style="19" customWidth="1"/>
    <col min="2" max="2" width="10.85546875" style="19" customWidth="1"/>
    <col min="3" max="3" width="81" customWidth="1"/>
    <col min="4" max="4" width="12.28515625" customWidth="1"/>
    <col min="5" max="5" width="12.28515625" style="48" customWidth="1"/>
    <col min="6" max="6" width="12.28515625" style="20" customWidth="1"/>
    <col min="7" max="7" width="12.28515625" hidden="1" customWidth="1"/>
    <col min="8" max="8" width="11.42578125" customWidth="1"/>
  </cols>
  <sheetData>
    <row r="1" spans="1:7" ht="14.1" customHeight="1" x14ac:dyDescent="0.25">
      <c r="A1" s="189"/>
      <c r="B1" s="189"/>
      <c r="C1" s="190"/>
      <c r="D1" s="190"/>
      <c r="E1" s="191"/>
      <c r="F1" s="192"/>
    </row>
    <row r="2" spans="1:7" ht="14.1" customHeight="1" x14ac:dyDescent="0.3">
      <c r="A2" s="189"/>
      <c r="B2" s="193" t="s">
        <v>84</v>
      </c>
      <c r="C2" s="190"/>
      <c r="D2" s="190"/>
      <c r="E2" s="191"/>
      <c r="F2" s="192"/>
    </row>
    <row r="3" spans="1:7" ht="14.1" customHeight="1" x14ac:dyDescent="0.25">
      <c r="A3" s="189"/>
      <c r="B3" s="194" t="s">
        <v>547</v>
      </c>
      <c r="C3" s="194"/>
      <c r="D3" s="190"/>
      <c r="E3" s="191"/>
      <c r="F3" s="192"/>
    </row>
    <row r="4" spans="1:7" ht="14.1" customHeight="1" x14ac:dyDescent="0.25">
      <c r="A4" s="189"/>
      <c r="B4" s="211" t="s">
        <v>521</v>
      </c>
      <c r="C4" s="194"/>
      <c r="D4" s="190"/>
      <c r="E4" s="191"/>
      <c r="F4" s="192"/>
    </row>
    <row r="5" spans="1:7" ht="14.1" customHeight="1" x14ac:dyDescent="0.3">
      <c r="A5" s="195"/>
      <c r="B5" s="195"/>
      <c r="C5" s="196"/>
      <c r="D5" s="197"/>
      <c r="E5" s="198"/>
      <c r="F5" s="199"/>
    </row>
    <row r="6" spans="1:7" x14ac:dyDescent="0.25">
      <c r="A6" s="184"/>
      <c r="B6" s="158"/>
      <c r="F6" s="175"/>
    </row>
    <row r="7" spans="1:7" ht="15.75" x14ac:dyDescent="0.25">
      <c r="A7" s="185" t="s">
        <v>509</v>
      </c>
      <c r="B7" s="159" t="s">
        <v>508</v>
      </c>
      <c r="C7" s="21" t="s">
        <v>85</v>
      </c>
      <c r="D7" s="21"/>
      <c r="F7" s="175"/>
    </row>
    <row r="8" spans="1:7" outlineLevel="1" x14ac:dyDescent="0.25">
      <c r="A8" s="184">
        <v>11</v>
      </c>
      <c r="B8" s="160">
        <v>20111</v>
      </c>
      <c r="C8" t="s">
        <v>86</v>
      </c>
      <c r="E8" s="48">
        <f>Konten!B8195</f>
        <v>0</v>
      </c>
      <c r="F8" s="175"/>
    </row>
    <row r="9" spans="1:7" outlineLevel="1" x14ac:dyDescent="0.25">
      <c r="A9" s="184">
        <v>12</v>
      </c>
      <c r="B9" s="160">
        <v>20119</v>
      </c>
      <c r="C9" t="s">
        <v>316</v>
      </c>
      <c r="D9" s="53">
        <v>0</v>
      </c>
      <c r="F9" s="175"/>
    </row>
    <row r="10" spans="1:7" outlineLevel="1" x14ac:dyDescent="0.25">
      <c r="A10" s="184">
        <v>13</v>
      </c>
      <c r="B10" s="160"/>
      <c r="C10" t="s">
        <v>87</v>
      </c>
      <c r="F10" s="175"/>
    </row>
    <row r="11" spans="1:7" outlineLevel="1" x14ac:dyDescent="0.25">
      <c r="A11" s="184"/>
      <c r="B11" s="160"/>
      <c r="C11" t="s">
        <v>88</v>
      </c>
      <c r="D11" t="s">
        <v>89</v>
      </c>
      <c r="F11" s="175"/>
    </row>
    <row r="12" spans="1:7" outlineLevel="1" x14ac:dyDescent="0.25">
      <c r="A12" s="184">
        <v>14</v>
      </c>
      <c r="B12" s="160">
        <v>20112</v>
      </c>
      <c r="C12" t="s">
        <v>90</v>
      </c>
      <c r="E12" s="48">
        <f>+Konten!B2401 +SUM(Konten!B2403:B2429) +SUM(Konten!B2431:B2439) +SUM(Konten!B2752:B2759)+SUM(Konten!B8191:B8192)+SUM(Konten!B8196:B8199)+SUM(Konten!B8300:B8319)+Konten!B8330+SUM(Konten!B8340:B8509)+SUM(Konten!B8516:B8519)+SUM(Konten!B8576:B8581)+SUM(Konten!B8591:B8599) +SUM(Konten!B8611:B8613) +SUM(Konten!B8630:B8649) +SUM(Konten!B8710:B8723) +SUM(Konten!B8725:B8726) +Konten!B8729 +SUM(Konten!B8731:B8737) +SUM(Konten!B8745:B8768) +SUM(Konten!B8780:B8799) +Konten!B8850+SUM(Konten!B9893:B9894)</f>
        <v>1718.23</v>
      </c>
      <c r="F12" s="175"/>
    </row>
    <row r="13" spans="1:7" outlineLevel="1" x14ac:dyDescent="0.25">
      <c r="A13" s="184">
        <v>15</v>
      </c>
      <c r="B13" s="160">
        <v>20103</v>
      </c>
      <c r="C13" t="s">
        <v>91</v>
      </c>
      <c r="E13" s="48">
        <f>+Konten!B2402 +SUM(Konten!B2600:B2602) +SUM(Konten!B2615:B2617) +SUM(Konten!B2619:B2624) +SUM(Konten!B2625:B2639) +SUM(Konten!B2640:B2651) +Konten!B2654 +SUM(Konten!B2655:B2656) +Konten!B2657 +SUM(Konten!B2659:B2681) +SUM(Konten!B2688:B2699) +Konten!B2726 +Konten!B2733 +SUM(Konten!B2741:B2743) +Konten!B2749 +Konten!B2751 +SUM(Konten!B2760:B2761) +SUM(Konten!B2792:B2794) +SUM(Konten!B8100:B8119) +SUM(Konten!B8120:B8189) +SUM(Konten!B8193:B8194) +SUM(Konten!B8320:B8329) +SUM(Konten!B8331:B8334) +Konten!B8335 +Konten!B8336 +Konten!B8337 +SUM(Konten!B8338:B8339) +Konten!B8514 +Konten!B8515 +Konten!B8574 +Konten!B8575 +SUM(Konten!B8582:B8588) +Konten!B8604 +Konten!B8609 +SUM(Konten!B8614:B8629) +SUM(Konten!B8650:B8699) +SUM(Konten!B8705:B8709) +Konten!B8724 +SUM(Konten!B8727:B8728) +SUM(Konten!B8738:B8741) +Konten!B8742 +SUM(Konten!B8743:B8744) +Konten!B8851 +Konten!B8852 +SUM(Konten!B8950:B8954) +SUM(Konten!B8990:B8994)</f>
        <v>1290.3400000000001</v>
      </c>
      <c r="F13" s="175"/>
    </row>
    <row r="14" spans="1:7" outlineLevel="1" x14ac:dyDescent="0.25">
      <c r="A14" s="184">
        <v>16</v>
      </c>
      <c r="B14" s="160">
        <v>20140</v>
      </c>
      <c r="C14" t="s">
        <v>92</v>
      </c>
      <c r="E14" s="48">
        <f>+Konten!B1728 +SUM(Konten!B1767:B1768) +SUM(Konten!B1770:B1771) +SUM(Konten!B1776:B1778) +SUM(Konten!B1782:B1783) +Konten!B9895</f>
        <v>556.91000000000008</v>
      </c>
      <c r="F14" s="175"/>
    </row>
    <row r="15" spans="1:7" outlineLevel="1" x14ac:dyDescent="0.25">
      <c r="A15" s="184">
        <v>17</v>
      </c>
      <c r="B15" s="160">
        <v>20141</v>
      </c>
      <c r="C15" t="s">
        <v>93</v>
      </c>
      <c r="E15" s="48">
        <f>IF(G15&lt;0,G15*-1,0)</f>
        <v>100</v>
      </c>
      <c r="F15" s="175"/>
      <c r="G15" s="20">
        <f>+SUM(Konten!B1545:B1546) +SUM(Konten!B1780:B1781) +SUM(Konten!B1788:B1791) +SUM(Konten!B1797:B1799)</f>
        <v>-100</v>
      </c>
    </row>
    <row r="16" spans="1:7" outlineLevel="1" x14ac:dyDescent="0.25">
      <c r="A16" s="184">
        <v>18</v>
      </c>
      <c r="B16" s="160">
        <v>20102</v>
      </c>
      <c r="C16" t="s">
        <v>94</v>
      </c>
      <c r="E16" s="48">
        <f>+SUM(Konten!B2320:B2322) +SUM(Konten!B2323:B2324) +SUM(Konten!B2720:B2722) +SUM(Konten!B2723:B2724) +SUM(Konten!B8800:B8818) +Konten!B8819 +SUM(Konten!B8820:B8838) +SUM(Konten!B8839:B8849)</f>
        <v>238.39</v>
      </c>
      <c r="F16" s="175"/>
    </row>
    <row r="17" spans="1:6" outlineLevel="1" x14ac:dyDescent="0.25">
      <c r="A17" s="184">
        <v>19</v>
      </c>
      <c r="B17" s="160">
        <v>20106</v>
      </c>
      <c r="C17" t="s">
        <v>95</v>
      </c>
      <c r="E17" s="48">
        <f>Konten!B8921+Konten!B8924</f>
        <v>63.03</v>
      </c>
      <c r="F17" s="175"/>
    </row>
    <row r="18" spans="1:6" outlineLevel="1" x14ac:dyDescent="0.25">
      <c r="A18" s="184">
        <v>21</v>
      </c>
      <c r="B18" s="160">
        <v>6001101</v>
      </c>
      <c r="C18" t="s">
        <v>96</v>
      </c>
      <c r="E18" s="48">
        <f>E109+E112</f>
        <v>0</v>
      </c>
      <c r="F18" s="175"/>
    </row>
    <row r="19" spans="1:6" ht="15.75" outlineLevel="1" thickBot="1" x14ac:dyDescent="0.3">
      <c r="A19" s="184">
        <v>20</v>
      </c>
      <c r="B19" s="160">
        <v>20108</v>
      </c>
      <c r="C19" t="s">
        <v>97</v>
      </c>
      <c r="E19" s="48">
        <f>+SUM(Konten!B8900:B8920) +SUM(Konten!B8922:B8923) +SUM(Konten!B8925:B8949)</f>
        <v>200</v>
      </c>
      <c r="F19" s="175"/>
    </row>
    <row r="20" spans="1:6" ht="15.75" thickBot="1" x14ac:dyDescent="0.3">
      <c r="A20" s="186">
        <v>22</v>
      </c>
      <c r="B20" s="162">
        <v>6001201</v>
      </c>
      <c r="C20" s="170" t="s">
        <v>98</v>
      </c>
      <c r="D20" s="170"/>
      <c r="E20" s="171"/>
      <c r="F20" s="176">
        <f>SUM(E7:E19)</f>
        <v>4166.9000000000005</v>
      </c>
    </row>
    <row r="21" spans="1:6" x14ac:dyDescent="0.25">
      <c r="A21" s="184"/>
      <c r="B21" s="160"/>
      <c r="F21" s="175"/>
    </row>
    <row r="22" spans="1:6" ht="15.75" x14ac:dyDescent="0.25">
      <c r="A22" s="184"/>
      <c r="B22" s="160"/>
      <c r="C22" s="21" t="s">
        <v>99</v>
      </c>
      <c r="D22" s="21"/>
      <c r="F22" s="175"/>
    </row>
    <row r="23" spans="1:6" outlineLevel="1" x14ac:dyDescent="0.25">
      <c r="A23" s="184">
        <v>23</v>
      </c>
      <c r="B23" s="160"/>
      <c r="C23" t="s">
        <v>100</v>
      </c>
      <c r="D23" s="201"/>
      <c r="F23" s="175"/>
    </row>
    <row r="24" spans="1:6" outlineLevel="1" x14ac:dyDescent="0.25">
      <c r="A24" s="184">
        <v>24</v>
      </c>
      <c r="B24" s="160"/>
      <c r="C24" t="s">
        <v>101</v>
      </c>
      <c r="D24" s="201"/>
      <c r="F24" s="175"/>
    </row>
    <row r="25" spans="1:6" outlineLevel="1" x14ac:dyDescent="0.25">
      <c r="A25" s="184">
        <v>25</v>
      </c>
      <c r="B25" s="160">
        <v>25100</v>
      </c>
      <c r="C25" t="s">
        <v>102</v>
      </c>
      <c r="E25" s="48">
        <f>+Konten!B2327 +SUM(Konten!B2328:B2338) +SUM(Konten!B3000:B3099) +SUM(Konten!B3200:B3949) +SUM(Konten!B3990:B4099) +SUM(Konten!B9896:B9898)</f>
        <v>126.05</v>
      </c>
      <c r="F25" s="175"/>
    </row>
    <row r="26" spans="1:6" outlineLevel="1" x14ac:dyDescent="0.25">
      <c r="A26" s="184">
        <v>26</v>
      </c>
      <c r="B26" s="160">
        <v>25110</v>
      </c>
      <c r="C26" t="s">
        <v>103</v>
      </c>
      <c r="E26" s="48">
        <f>+SUM(Konten!B3100:B3199)</f>
        <v>466.39</v>
      </c>
      <c r="F26" s="175"/>
    </row>
    <row r="27" spans="1:6" outlineLevel="1" x14ac:dyDescent="0.25">
      <c r="A27" s="184">
        <v>27</v>
      </c>
      <c r="B27" s="160">
        <v>25120</v>
      </c>
      <c r="C27" t="s">
        <v>104</v>
      </c>
      <c r="E27" s="48">
        <f>+SUM(Konten!B4100:B4127) +SUM(Konten!B4129:B4136) +Konten!B4138 +SUM(Konten!B4140:B4147) +SUM(Konten!B4149:B4153) +Konten!B4155 +SUM(Konten!B4160:B4167) +SUM(Konten!B4169:B4196) +SUM(Konten!B4198:B4199) +SUM(Konten!B4660:B4661) +SUM(Konten!B4663:B4669)</f>
        <v>1000</v>
      </c>
      <c r="F27" s="175"/>
    </row>
    <row r="28" spans="1:6" outlineLevel="1" x14ac:dyDescent="0.25">
      <c r="A28" s="184"/>
      <c r="B28" s="160"/>
      <c r="C28" s="11" t="s">
        <v>511</v>
      </c>
      <c r="F28" s="175"/>
    </row>
    <row r="29" spans="1:6" outlineLevel="1" x14ac:dyDescent="0.25">
      <c r="A29" s="184">
        <v>28</v>
      </c>
      <c r="B29" s="160">
        <v>25136</v>
      </c>
      <c r="C29" t="s">
        <v>105</v>
      </c>
      <c r="D29" t="s">
        <v>89</v>
      </c>
      <c r="E29" s="48">
        <f>+Konten!B4831+Konten!B4841</f>
        <v>99</v>
      </c>
      <c r="F29" s="175"/>
    </row>
    <row r="30" spans="1:6" outlineLevel="1" x14ac:dyDescent="0.25">
      <c r="A30" s="184">
        <v>29</v>
      </c>
      <c r="B30" s="160">
        <v>25131</v>
      </c>
      <c r="C30" t="s">
        <v>106</v>
      </c>
      <c r="E30" s="48">
        <f>+Konten!B4822 +SUM(Konten!B4824:B4826)</f>
        <v>0</v>
      </c>
      <c r="F30" s="175"/>
    </row>
    <row r="31" spans="1:6" outlineLevel="1" x14ac:dyDescent="0.25">
      <c r="A31" s="184">
        <v>30</v>
      </c>
      <c r="B31" s="160">
        <v>25130</v>
      </c>
      <c r="C31" t="s">
        <v>107</v>
      </c>
      <c r="E31" s="48">
        <f>+SUM(Konten!B4815:B4819) +Konten!B4830 +Konten!B4832 +Konten!B4840 +SUM(Konten!B4842:B4850) +SUM(Konten!B4860:B4861) +Konten!B4865</f>
        <v>95</v>
      </c>
      <c r="F31" s="175"/>
    </row>
    <row r="32" spans="1:6" outlineLevel="1" x14ac:dyDescent="0.25">
      <c r="A32" s="184">
        <v>31</v>
      </c>
      <c r="B32" s="160">
        <v>25134</v>
      </c>
      <c r="C32" t="s">
        <v>108</v>
      </c>
      <c r="E32" s="48">
        <f>SUM(Konten!B4851:B4852)</f>
        <v>100</v>
      </c>
      <c r="F32" s="175"/>
    </row>
    <row r="33" spans="1:6" outlineLevel="1" x14ac:dyDescent="0.25">
      <c r="A33" s="184">
        <v>32</v>
      </c>
      <c r="B33" s="160">
        <v>25138</v>
      </c>
      <c r="C33" t="s">
        <v>109</v>
      </c>
      <c r="E33" s="48">
        <f>+SUM(Konten!B4853:B4854)</f>
        <v>0</v>
      </c>
      <c r="F33" s="175"/>
    </row>
    <row r="34" spans="1:6" outlineLevel="1" x14ac:dyDescent="0.25">
      <c r="A34" s="184">
        <v>33</v>
      </c>
      <c r="B34" s="160">
        <v>25132</v>
      </c>
      <c r="C34" t="s">
        <v>110</v>
      </c>
      <c r="E34" s="48">
        <f>+SUM(Konten!B4855:B4859)</f>
        <v>0</v>
      </c>
      <c r="F34" s="175"/>
    </row>
    <row r="35" spans="1:6" outlineLevel="1" x14ac:dyDescent="0.25">
      <c r="A35" s="184">
        <v>34</v>
      </c>
      <c r="B35" s="160">
        <v>25137</v>
      </c>
      <c r="C35" t="s">
        <v>111</v>
      </c>
      <c r="E35" s="48">
        <f>+SUM(Konten!B4862:B4864)</f>
        <v>0</v>
      </c>
      <c r="F35" s="175"/>
    </row>
    <row r="36" spans="1:6" outlineLevel="1" x14ac:dyDescent="0.25">
      <c r="A36" s="184">
        <v>35</v>
      </c>
      <c r="B36" s="160">
        <v>25135</v>
      </c>
      <c r="C36" t="s">
        <v>112</v>
      </c>
      <c r="E36" s="48">
        <f>+SUM(Konten!B2310:B2312) +SUM(Konten!B2313:B2314) +SUM(Konten!B2315:B2317) +SUM(Konten!B2318:B2319)</f>
        <v>23.1</v>
      </c>
      <c r="F36" s="175"/>
    </row>
    <row r="37" spans="1:6" x14ac:dyDescent="0.25">
      <c r="A37" s="187"/>
      <c r="B37" s="163"/>
      <c r="C37" s="164" t="s">
        <v>98</v>
      </c>
      <c r="D37" s="164"/>
      <c r="E37" s="165"/>
      <c r="F37" s="177">
        <f>SUM(D23:E36)</f>
        <v>1909.54</v>
      </c>
    </row>
    <row r="38" spans="1:6" x14ac:dyDescent="0.25">
      <c r="A38" s="184"/>
      <c r="B38" s="160"/>
      <c r="F38" s="175"/>
    </row>
    <row r="39" spans="1:6" x14ac:dyDescent="0.25">
      <c r="A39" s="184"/>
      <c r="B39" s="160"/>
      <c r="C39" s="11" t="s">
        <v>113</v>
      </c>
      <c r="D39" s="11"/>
      <c r="F39" s="175"/>
    </row>
    <row r="40" spans="1:6" outlineLevel="1" x14ac:dyDescent="0.25">
      <c r="A40" s="184">
        <v>58</v>
      </c>
      <c r="B40" s="160">
        <v>25144</v>
      </c>
      <c r="C40" t="s">
        <v>114</v>
      </c>
      <c r="E40" s="48">
        <f>+SUM(Konten!B4570:B4579)</f>
        <v>38.4</v>
      </c>
      <c r="F40" s="175"/>
    </row>
    <row r="41" spans="1:6" outlineLevel="1" x14ac:dyDescent="0.25">
      <c r="A41" s="184">
        <v>59</v>
      </c>
      <c r="B41" s="160">
        <v>25145</v>
      </c>
      <c r="C41" t="s">
        <v>115</v>
      </c>
      <c r="E41" s="48">
        <f>+SUM(Konten!B4510:B4529) +SUM(Konten!B4560:B4569)</f>
        <v>45.1</v>
      </c>
      <c r="F41" s="175"/>
    </row>
    <row r="42" spans="1:6" outlineLevel="1" x14ac:dyDescent="0.25">
      <c r="A42" s="184">
        <v>60</v>
      </c>
      <c r="B42" s="160">
        <v>25146</v>
      </c>
      <c r="C42" t="s">
        <v>116</v>
      </c>
      <c r="E42" s="48">
        <f>+SUM(Konten!B4500:B4509) +SUM(Konten!B4530:B4559) +SUM(Konten!B4580:B4589) +SUM(Konten!B4595:B4599) +Konten!B4673</f>
        <v>45.3</v>
      </c>
      <c r="F42" s="175"/>
    </row>
    <row r="43" spans="1:6" outlineLevel="1" x14ac:dyDescent="0.25">
      <c r="A43" s="184">
        <v>61</v>
      </c>
      <c r="B43" s="160">
        <v>25147</v>
      </c>
      <c r="C43" t="s">
        <v>117</v>
      </c>
      <c r="E43" s="48">
        <f>+SUM(Konten!B4590:B4594)</f>
        <v>45.9</v>
      </c>
      <c r="F43" s="175"/>
    </row>
    <row r="44" spans="1:6" outlineLevel="1" x14ac:dyDescent="0.25">
      <c r="A44" s="184">
        <v>62</v>
      </c>
      <c r="B44" s="160">
        <v>25142</v>
      </c>
      <c r="C44" t="s">
        <v>118</v>
      </c>
      <c r="E44" s="48">
        <f>Konten!B4680</f>
        <v>46.8</v>
      </c>
      <c r="F44" s="175"/>
    </row>
    <row r="45" spans="1:6" outlineLevel="1" x14ac:dyDescent="0.25">
      <c r="A45" s="184">
        <v>63</v>
      </c>
      <c r="B45" s="160">
        <v>25176</v>
      </c>
      <c r="C45" t="s">
        <v>119</v>
      </c>
      <c r="E45" s="48">
        <f>+Konten!B4678</f>
        <v>0</v>
      </c>
      <c r="F45" s="175"/>
    </row>
    <row r="46" spans="1:6" x14ac:dyDescent="0.25">
      <c r="A46" s="187"/>
      <c r="B46" s="163"/>
      <c r="C46" s="164" t="s">
        <v>98</v>
      </c>
      <c r="D46" s="164"/>
      <c r="E46" s="165"/>
      <c r="F46" s="177">
        <f>E40+E41+E42+E43-E44+E45</f>
        <v>127.90000000000002</v>
      </c>
    </row>
    <row r="47" spans="1:6" x14ac:dyDescent="0.25">
      <c r="A47" s="184"/>
      <c r="B47" s="160"/>
      <c r="F47" s="175"/>
    </row>
    <row r="48" spans="1:6" x14ac:dyDescent="0.25">
      <c r="A48" s="184"/>
      <c r="B48" s="160"/>
      <c r="C48" s="11" t="s">
        <v>120</v>
      </c>
      <c r="D48" s="11"/>
      <c r="F48" s="175"/>
    </row>
    <row r="49" spans="1:6" outlineLevel="1" x14ac:dyDescent="0.25">
      <c r="A49" s="184">
        <v>36</v>
      </c>
      <c r="B49" s="160">
        <v>25150</v>
      </c>
      <c r="C49" t="s">
        <v>121</v>
      </c>
      <c r="E49" s="48">
        <f>+SUM(Konten!B4210:B4211) +SUM(Konten!B4215:B4218) +SUM(Konten!B4220:B4228)</f>
        <v>35.380000000000003</v>
      </c>
      <c r="F49" s="175"/>
    </row>
    <row r="50" spans="1:6" outlineLevel="1" x14ac:dyDescent="0.25">
      <c r="A50" s="184">
        <v>37</v>
      </c>
      <c r="B50" s="160">
        <v>25152</v>
      </c>
      <c r="C50" t="s">
        <v>122</v>
      </c>
      <c r="E50" s="48">
        <f>+SUM(Konten!B4212:B4214)</f>
        <v>0</v>
      </c>
      <c r="F50" s="175"/>
    </row>
    <row r="51" spans="1:6" outlineLevel="1" x14ac:dyDescent="0.25">
      <c r="A51" s="184">
        <v>38</v>
      </c>
      <c r="B51" s="160">
        <v>25151</v>
      </c>
      <c r="C51" t="s">
        <v>123</v>
      </c>
      <c r="E51" s="48">
        <f>+SUM(Konten!B2350:B2379) +SUM(Konten!B4200:B4209) +SUM(Konten!B4230:B4287) +SUM(Konten!B4290:B4299) +SUM(Konten!B4366:B4369) +SUM(Konten!B4801:B4804)</f>
        <v>42</v>
      </c>
      <c r="F51" s="175"/>
    </row>
    <row r="52" spans="1:6" x14ac:dyDescent="0.25">
      <c r="A52" s="187"/>
      <c r="B52" s="163"/>
      <c r="C52" s="164" t="s">
        <v>98</v>
      </c>
      <c r="D52" s="164"/>
      <c r="E52" s="165"/>
      <c r="F52" s="177">
        <f>SUM(E48:E51)</f>
        <v>77.38</v>
      </c>
    </row>
    <row r="53" spans="1:6" x14ac:dyDescent="0.25">
      <c r="A53" s="184"/>
      <c r="B53" s="160"/>
      <c r="F53" s="175"/>
    </row>
    <row r="54" spans="1:6" x14ac:dyDescent="0.25">
      <c r="A54" s="184"/>
      <c r="B54" s="160"/>
      <c r="C54" s="11" t="s">
        <v>124</v>
      </c>
      <c r="D54" s="11"/>
      <c r="F54" s="175"/>
    </row>
    <row r="55" spans="1:6" outlineLevel="1" x14ac:dyDescent="0.25">
      <c r="A55" s="184">
        <v>46</v>
      </c>
      <c r="B55" s="160">
        <v>25232</v>
      </c>
      <c r="C55" t="s">
        <v>125</v>
      </c>
      <c r="E55" s="48">
        <f>+SUM(Konten!B2124:B2126)</f>
        <v>0</v>
      </c>
      <c r="F55" s="175"/>
    </row>
    <row r="56" spans="1:6" outlineLevel="1" x14ac:dyDescent="0.25">
      <c r="A56" s="184">
        <v>47</v>
      </c>
      <c r="B56" s="160">
        <v>25234</v>
      </c>
      <c r="C56" t="s">
        <v>59</v>
      </c>
      <c r="E56" s="48">
        <f>+SUM(Konten!B2100:B2101) +Konten!B2107 +SUM(Konten!B2109:B2112) +SUM(Konten!B2113:B2114) +SUM(Konten!B2115:B2117) +SUM(Konten!B2118:B2123) +SUM(Konten!B2129:B2141) +Konten!B2149</f>
        <v>0</v>
      </c>
      <c r="F56" s="175"/>
    </row>
    <row r="57" spans="1:6" x14ac:dyDescent="0.25">
      <c r="A57" s="187"/>
      <c r="B57" s="163"/>
      <c r="C57" s="164" t="s">
        <v>98</v>
      </c>
      <c r="D57" s="164"/>
      <c r="E57" s="165"/>
      <c r="F57" s="177">
        <f>SUM(E54:E56)</f>
        <v>0</v>
      </c>
    </row>
    <row r="58" spans="1:6" x14ac:dyDescent="0.25">
      <c r="A58" s="184"/>
      <c r="B58" s="160"/>
      <c r="F58" s="175"/>
    </row>
    <row r="59" spans="1:6" x14ac:dyDescent="0.25">
      <c r="A59" s="184"/>
      <c r="B59" s="160"/>
      <c r="C59" s="11" t="s">
        <v>126</v>
      </c>
      <c r="D59" s="11"/>
      <c r="F59" s="175"/>
    </row>
    <row r="60" spans="1:6" outlineLevel="1" x14ac:dyDescent="0.25">
      <c r="A60" s="184">
        <v>52</v>
      </c>
      <c r="B60" s="160">
        <v>25164</v>
      </c>
      <c r="C60" t="s">
        <v>127</v>
      </c>
      <c r="D60" s="20">
        <f>+SUM(Konten!B4635:B4637)</f>
        <v>0</v>
      </c>
      <c r="F60" s="175"/>
    </row>
    <row r="61" spans="1:6" outlineLevel="1" x14ac:dyDescent="0.25">
      <c r="A61" s="184">
        <v>52</v>
      </c>
      <c r="B61" s="160">
        <v>25174</v>
      </c>
      <c r="C61" t="s">
        <v>128</v>
      </c>
      <c r="D61" s="20"/>
      <c r="E61" s="48">
        <f>+SUM(Konten!B4630:B4634) +Konten!B4638</f>
        <v>0</v>
      </c>
      <c r="F61" s="175"/>
    </row>
    <row r="62" spans="1:6" outlineLevel="1" x14ac:dyDescent="0.25">
      <c r="A62" s="184">
        <v>53</v>
      </c>
      <c r="B62" s="160">
        <v>25165</v>
      </c>
      <c r="C62" t="s">
        <v>129</v>
      </c>
      <c r="D62" s="20">
        <f>Konten!B4654</f>
        <v>0</v>
      </c>
      <c r="F62" s="175"/>
    </row>
    <row r="63" spans="1:6" outlineLevel="1" x14ac:dyDescent="0.25">
      <c r="A63" s="184">
        <v>53</v>
      </c>
      <c r="B63" s="160">
        <v>25175</v>
      </c>
      <c r="C63" t="s">
        <v>130</v>
      </c>
      <c r="D63" s="20"/>
      <c r="E63" s="48">
        <f>Konten!B4650</f>
        <v>100</v>
      </c>
      <c r="F63" s="175"/>
    </row>
    <row r="64" spans="1:6" outlineLevel="1" x14ac:dyDescent="0.25">
      <c r="A64" s="184">
        <v>54</v>
      </c>
      <c r="B64" s="160">
        <v>25171</v>
      </c>
      <c r="C64" t="s">
        <v>131</v>
      </c>
      <c r="D64" s="20"/>
      <c r="E64" s="48">
        <f>+SUM(Konten!B4674:B4675) +SUM(Konten!B4681:B4699)</f>
        <v>46.74</v>
      </c>
      <c r="F64" s="175"/>
    </row>
    <row r="65" spans="1:6" outlineLevel="1" x14ac:dyDescent="0.25">
      <c r="A65" s="184">
        <v>55</v>
      </c>
      <c r="B65" s="160">
        <v>25162</v>
      </c>
      <c r="C65" t="s">
        <v>132</v>
      </c>
      <c r="D65" s="20">
        <f>Konten!B4289</f>
        <v>0</v>
      </c>
      <c r="F65" s="175"/>
    </row>
    <row r="66" spans="1:6" outlineLevel="1" x14ac:dyDescent="0.25">
      <c r="A66" s="184">
        <v>55</v>
      </c>
      <c r="B66" s="160">
        <v>25172</v>
      </c>
      <c r="C66" t="s">
        <v>133</v>
      </c>
      <c r="D66" s="20"/>
      <c r="E66" s="48">
        <f>+Konten!B4288+SUM(Konten!B4833:B4839)</f>
        <v>0</v>
      </c>
      <c r="F66" s="175"/>
    </row>
    <row r="67" spans="1:6" outlineLevel="1" x14ac:dyDescent="0.25">
      <c r="A67" s="184">
        <v>56</v>
      </c>
      <c r="B67" s="160">
        <v>25168</v>
      </c>
      <c r="C67" t="s">
        <v>134</v>
      </c>
      <c r="D67" s="20">
        <f>+Konten!B2104 +SUM(Konten!B4397:B4399) +Konten!B4652 +SUM(Konten!B4655:B4659) +Konten!B4662 +Konten!B4672</f>
        <v>0</v>
      </c>
      <c r="F67" s="175"/>
    </row>
    <row r="68" spans="1:6" outlineLevel="1" x14ac:dyDescent="0.25">
      <c r="A68" s="184">
        <v>56</v>
      </c>
      <c r="B68" s="160">
        <v>25177</v>
      </c>
      <c r="C68" t="s">
        <v>135</v>
      </c>
      <c r="D68" s="20"/>
      <c r="E68" s="48">
        <f>+Konten!B4396 +SUM(Konten!B4640:B4649) +Konten!B4651 +SUM(Konten!B4670:B4671)</f>
        <v>0</v>
      </c>
      <c r="F68" s="175"/>
    </row>
    <row r="69" spans="1:6" outlineLevel="1" x14ac:dyDescent="0.25">
      <c r="A69" s="184">
        <v>57</v>
      </c>
      <c r="B69" s="160">
        <v>25217</v>
      </c>
      <c r="C69" t="s">
        <v>136</v>
      </c>
      <c r="D69" s="20">
        <f>+Konten!B2102 +Konten!B2105 +Konten!B2653 +SUM(Konten!B4320:B4339)</f>
        <v>0</v>
      </c>
      <c r="F69" s="175"/>
    </row>
    <row r="70" spans="1:6" outlineLevel="1" x14ac:dyDescent="0.25">
      <c r="A70" s="184">
        <v>57</v>
      </c>
      <c r="B70" s="160">
        <v>25218</v>
      </c>
      <c r="C70" t="s">
        <v>137</v>
      </c>
      <c r="D70" s="20"/>
      <c r="E70" s="48">
        <f>+Konten!B2280 +Konten!B2282</f>
        <v>0</v>
      </c>
      <c r="F70" s="175"/>
    </row>
    <row r="71" spans="1:6" x14ac:dyDescent="0.25">
      <c r="A71" s="187"/>
      <c r="B71" s="163"/>
      <c r="C71" s="164" t="s">
        <v>98</v>
      </c>
      <c r="D71" s="164"/>
      <c r="E71" s="165"/>
      <c r="F71" s="177">
        <f>SUM(E59:E70)</f>
        <v>146.74</v>
      </c>
    </row>
    <row r="72" spans="1:6" x14ac:dyDescent="0.25">
      <c r="A72" s="184"/>
      <c r="B72" s="160"/>
      <c r="F72" s="175"/>
    </row>
    <row r="73" spans="1:6" x14ac:dyDescent="0.25">
      <c r="A73" s="184"/>
      <c r="B73" s="160"/>
      <c r="C73" s="11" t="s">
        <v>138</v>
      </c>
      <c r="D73" s="11"/>
      <c r="F73" s="175"/>
    </row>
    <row r="74" spans="1:6" outlineLevel="1" x14ac:dyDescent="0.25">
      <c r="A74" s="184">
        <v>39</v>
      </c>
      <c r="B74" s="160">
        <v>25280</v>
      </c>
      <c r="C74" t="s">
        <v>139</v>
      </c>
      <c r="E74" s="48">
        <f>+SUM(Konten!B4920:B4929)</f>
        <v>50</v>
      </c>
      <c r="F74" s="175"/>
    </row>
    <row r="75" spans="1:6" outlineLevel="1" x14ac:dyDescent="0.25">
      <c r="A75" s="184">
        <v>40</v>
      </c>
      <c r="B75" s="160">
        <v>25221</v>
      </c>
      <c r="C75" t="s">
        <v>140</v>
      </c>
      <c r="E75" s="48">
        <f>+SUM(Konten!B4676:B4677)</f>
        <v>100</v>
      </c>
      <c r="F75" s="175"/>
    </row>
    <row r="76" spans="1:6" outlineLevel="1" x14ac:dyDescent="0.25">
      <c r="A76" s="184">
        <v>41</v>
      </c>
      <c r="B76" s="160">
        <v>25281</v>
      </c>
      <c r="C76" t="s">
        <v>141</v>
      </c>
      <c r="E76" s="48">
        <f>+SUM(Konten!B4940:B4945)</f>
        <v>415.97</v>
      </c>
      <c r="F76" s="175"/>
    </row>
    <row r="77" spans="1:6" outlineLevel="1" x14ac:dyDescent="0.25">
      <c r="A77" s="184">
        <v>42</v>
      </c>
      <c r="B77" s="160">
        <v>25194</v>
      </c>
      <c r="C77" t="s">
        <v>142</v>
      </c>
      <c r="E77" s="48">
        <f>+SUM(Konten!B4950:B4957)</f>
        <v>49.5</v>
      </c>
      <c r="F77" s="175"/>
    </row>
    <row r="78" spans="1:6" outlineLevel="1" x14ac:dyDescent="0.25">
      <c r="A78" s="184">
        <v>43</v>
      </c>
      <c r="B78" s="160">
        <v>25222</v>
      </c>
      <c r="C78" t="s">
        <v>143</v>
      </c>
      <c r="E78" s="48">
        <f>+SUM(Konten!B4810:B4814) +Konten!B4958 +SUM(Konten!B4960:B4963) +SUM(Konten!B4965:B4968)</f>
        <v>48.1</v>
      </c>
      <c r="F78" s="175"/>
    </row>
    <row r="79" spans="1:6" outlineLevel="1" x14ac:dyDescent="0.25">
      <c r="A79" s="184">
        <v>44</v>
      </c>
      <c r="B79" s="160">
        <v>25223</v>
      </c>
      <c r="C79" t="s">
        <v>144</v>
      </c>
      <c r="E79" s="48">
        <f>+Konten!B4139 +SUM(Konten!B4360:B4365) +SUM(Konten!B4370:B4395) +SUM(Konten!B4750:B4759)</f>
        <v>43.6</v>
      </c>
      <c r="F79" s="175"/>
    </row>
    <row r="80" spans="1:6" outlineLevel="1" x14ac:dyDescent="0.25">
      <c r="A80" s="184">
        <v>45</v>
      </c>
      <c r="B80" s="160">
        <v>25224</v>
      </c>
      <c r="C80" t="s">
        <v>145</v>
      </c>
      <c r="E80" s="48">
        <f>+SUM(Konten!B4600:B4629) +Konten!B4639 +Konten!B4653</f>
        <v>46</v>
      </c>
      <c r="F80" s="175"/>
    </row>
    <row r="81" spans="1:7" outlineLevel="1" x14ac:dyDescent="0.25">
      <c r="A81" s="184">
        <v>51</v>
      </c>
      <c r="B81" s="160">
        <v>25183</v>
      </c>
      <c r="C81" t="s">
        <v>146</v>
      </c>
      <c r="E81" s="48">
        <f>+SUM(Konten!B2000:B2003) +SUM(Konten!B2008:B2089) +Konten!B2103 +Konten!B2106 +Konten!B2127 +SUM(Konten!B2150:B2199) +SUM(Konten!B2285:B2288) +SUM(Konten!B2300:B2307) +Konten!B2309 +Konten!B2325 +Konten!B2326 +SUM(Konten!B2345:B2346) +SUM(Konten!B2490:B2494) +SUM(Konten!B2900:B2999) +SUM(Konten!B4300:B4319) +SUM(Konten!B4340:B4359) +SUM(Konten!B4400:B4499) +SUM(Konten!B4700:B4749) +SUM(Konten!B4760:B4800) +SUM(Konten!B4805:B4807) +Konten!B4809 +SUM(Konten!B4900:B4919) +SUM(Konten!B4930:B4939) +SUM(Konten!B4946:B4947) +Konten!B4964 +SUM(Konten!B4969:B4974) +SUM(Konten!B4975:B4979) +SUM(Konten!B4980:B4983) +SUM(Konten!B4985:B4989) +SUM(Konten!B4996:B6999)</f>
        <v>100</v>
      </c>
      <c r="F81" s="175"/>
    </row>
    <row r="82" spans="1:7" outlineLevel="1" x14ac:dyDescent="0.25">
      <c r="A82" s="184">
        <v>48</v>
      </c>
      <c r="B82" s="160">
        <v>25185</v>
      </c>
      <c r="C82" t="s">
        <v>147</v>
      </c>
      <c r="E82" s="48">
        <f>+SUM(Konten!B1528:B1529) +SUM(Konten!B1556:B1559) +SUM(Konten!B1570:B1581) +SUM(Konten!B1583:B1589) +Konten!B1769 +SUM(Konten!B1772:B1775) +Konten!B1779 +SUM(Konten!B1784:B1787) +Konten!B1794 +SUM(Konten!B9899:B9909)</f>
        <v>260.12</v>
      </c>
      <c r="F82" s="175"/>
    </row>
    <row r="83" spans="1:7" outlineLevel="1" x14ac:dyDescent="0.25">
      <c r="A83" s="184">
        <v>49</v>
      </c>
      <c r="B83" s="160">
        <v>25186</v>
      </c>
      <c r="C83" t="s">
        <v>148</v>
      </c>
      <c r="E83" s="48">
        <f>IF(G83&gt;0,G83,0)</f>
        <v>0</v>
      </c>
      <c r="F83" s="175"/>
      <c r="G83" s="20">
        <f>+SUM(Konten!B1545:B1546) +SUM(Konten!B1780:B1781) +SUM(Konten!B1788:B1791) +SUM(Konten!B1797:B1799)</f>
        <v>-100</v>
      </c>
    </row>
    <row r="84" spans="1:7" outlineLevel="1" x14ac:dyDescent="0.25">
      <c r="A84" s="184">
        <v>50</v>
      </c>
      <c r="B84" s="160">
        <v>6005201</v>
      </c>
      <c r="C84" t="s">
        <v>149</v>
      </c>
      <c r="E84" s="48">
        <f>D108+D111</f>
        <v>0</v>
      </c>
      <c r="F84" s="175"/>
      <c r="G84" s="20"/>
    </row>
    <row r="85" spans="1:7" ht="15.75" thickBot="1" x14ac:dyDescent="0.3">
      <c r="A85" s="184"/>
      <c r="B85" s="160"/>
      <c r="C85" s="11" t="s">
        <v>98</v>
      </c>
      <c r="F85" s="178">
        <f>SUM(E73:E83)</f>
        <v>1113.29</v>
      </c>
    </row>
    <row r="86" spans="1:7" ht="15.75" thickBot="1" x14ac:dyDescent="0.3">
      <c r="A86" s="186">
        <v>64</v>
      </c>
      <c r="B86" s="162">
        <v>6005301</v>
      </c>
      <c r="C86" s="168" t="s">
        <v>150</v>
      </c>
      <c r="D86" s="168"/>
      <c r="E86" s="169"/>
      <c r="F86" s="179">
        <f>F37+F46+F52+F57+F71+F85</f>
        <v>3374.8500000000004</v>
      </c>
    </row>
    <row r="87" spans="1:7" x14ac:dyDescent="0.25">
      <c r="A87" s="184"/>
      <c r="B87" s="160"/>
      <c r="F87" s="175"/>
    </row>
    <row r="88" spans="1:7" x14ac:dyDescent="0.25">
      <c r="A88" s="184"/>
      <c r="B88" s="160"/>
      <c r="C88" s="11" t="s">
        <v>151</v>
      </c>
      <c r="F88" s="175"/>
    </row>
    <row r="89" spans="1:7" x14ac:dyDescent="0.25">
      <c r="A89" s="184">
        <v>71</v>
      </c>
      <c r="B89" s="160">
        <v>6005501</v>
      </c>
      <c r="C89" t="s">
        <v>152</v>
      </c>
      <c r="F89" s="175">
        <f>F20</f>
        <v>4166.9000000000005</v>
      </c>
    </row>
    <row r="90" spans="1:7" x14ac:dyDescent="0.25">
      <c r="A90" s="184">
        <v>72</v>
      </c>
      <c r="B90" s="160">
        <v>6005601</v>
      </c>
      <c r="C90" t="s">
        <v>153</v>
      </c>
      <c r="F90" s="175">
        <f>F86</f>
        <v>3374.8500000000004</v>
      </c>
    </row>
    <row r="91" spans="1:7" outlineLevel="1" x14ac:dyDescent="0.25">
      <c r="A91" s="184">
        <v>73</v>
      </c>
      <c r="B91" s="160">
        <v>25180</v>
      </c>
      <c r="C91" t="s">
        <v>154</v>
      </c>
      <c r="F91" s="180">
        <v>0</v>
      </c>
    </row>
    <row r="92" spans="1:7" outlineLevel="1" x14ac:dyDescent="0.25">
      <c r="A92" s="184">
        <v>74</v>
      </c>
      <c r="B92" s="160">
        <v>25181</v>
      </c>
      <c r="C92" t="s">
        <v>155</v>
      </c>
      <c r="F92" s="180">
        <v>0</v>
      </c>
    </row>
    <row r="93" spans="1:7" outlineLevel="1" x14ac:dyDescent="0.25">
      <c r="A93" s="184">
        <v>75</v>
      </c>
      <c r="B93" s="160">
        <v>25182</v>
      </c>
      <c r="C93" t="s">
        <v>156</v>
      </c>
      <c r="F93" s="180">
        <v>0</v>
      </c>
    </row>
    <row r="94" spans="1:7" outlineLevel="1" x14ac:dyDescent="0.25">
      <c r="A94" s="184">
        <v>76</v>
      </c>
      <c r="B94" s="160">
        <v>25123</v>
      </c>
      <c r="C94" t="s">
        <v>157</v>
      </c>
      <c r="F94" s="175">
        <f>Konten!B9890</f>
        <v>0</v>
      </c>
    </row>
    <row r="95" spans="1:7" outlineLevel="1" x14ac:dyDescent="0.25">
      <c r="A95" s="184">
        <v>77</v>
      </c>
      <c r="B95" s="160">
        <v>25187</v>
      </c>
      <c r="C95" t="s">
        <v>158</v>
      </c>
      <c r="F95" s="180">
        <v>0</v>
      </c>
    </row>
    <row r="96" spans="1:7" outlineLevel="1" x14ac:dyDescent="0.25">
      <c r="A96" s="184">
        <v>78</v>
      </c>
      <c r="B96" s="160"/>
      <c r="C96" t="s">
        <v>159</v>
      </c>
      <c r="F96" s="180"/>
    </row>
    <row r="97" spans="1:6" outlineLevel="1" x14ac:dyDescent="0.25">
      <c r="A97" s="184">
        <v>79</v>
      </c>
      <c r="B97" s="160">
        <v>25255</v>
      </c>
      <c r="C97" t="s">
        <v>160</v>
      </c>
      <c r="F97" s="175">
        <f>+SUM(Konten!B2603:B2614) +Konten!B2618 +Konten!B4872</f>
        <v>48.72</v>
      </c>
    </row>
    <row r="98" spans="1:6" x14ac:dyDescent="0.25">
      <c r="A98" s="184">
        <v>80</v>
      </c>
      <c r="B98" s="160">
        <v>6006801</v>
      </c>
      <c r="C98" s="11" t="s">
        <v>161</v>
      </c>
      <c r="F98" s="178">
        <f>F89-F90+F91+F92+F93+F94-F95+F96+F97</f>
        <v>840.77000000000021</v>
      </c>
    </row>
    <row r="99" spans="1:6" x14ac:dyDescent="0.25">
      <c r="A99" s="184"/>
      <c r="B99" s="160"/>
      <c r="F99" s="175"/>
    </row>
    <row r="100" spans="1:6" x14ac:dyDescent="0.25">
      <c r="A100" s="184">
        <v>81</v>
      </c>
      <c r="B100" s="160">
        <v>25261</v>
      </c>
      <c r="C100" t="s">
        <v>162</v>
      </c>
      <c r="E100" s="48">
        <f>+SUM(Konten!B2115:B2116) +SUM(Konten!B2313:B2314) +SUM(Konten!B2318:B2319) +SUM(Konten!B2323:B2324) +Konten!B2326 +SUM(Konten!B2328:B2338) +SUM(Konten!B2615:B2617) +SUM(Konten!B2625:B2639) +SUM(Konten!B2655:B2656) +SUM(Konten!B2723:B2724) +Konten!B2726 +SUM(Konten!B4975:B4979) +Konten!B8819 +SUM(Konten!B8839:B8849) +Konten!B8852</f>
        <v>88.39</v>
      </c>
      <c r="F100" s="181"/>
    </row>
    <row r="101" spans="1:6" x14ac:dyDescent="0.25">
      <c r="A101" s="184">
        <v>81</v>
      </c>
      <c r="B101" s="160">
        <v>25262</v>
      </c>
      <c r="C101" t="s">
        <v>163</v>
      </c>
      <c r="F101" s="175">
        <f>E100*-0.4</f>
        <v>-35.356000000000002</v>
      </c>
    </row>
    <row r="102" spans="1:6" x14ac:dyDescent="0.25">
      <c r="A102" s="184">
        <v>82</v>
      </c>
      <c r="B102" s="160">
        <v>6007002</v>
      </c>
      <c r="C102" t="s">
        <v>317</v>
      </c>
      <c r="F102" s="175">
        <f>F101+F98</f>
        <v>805.41400000000021</v>
      </c>
    </row>
    <row r="103" spans="1:6" ht="15.75" thickBot="1" x14ac:dyDescent="0.3">
      <c r="A103" s="184">
        <v>83</v>
      </c>
      <c r="B103" s="160">
        <v>25271</v>
      </c>
      <c r="C103" t="s">
        <v>164</v>
      </c>
      <c r="F103" s="175">
        <f>Konten!B2113</f>
        <v>0</v>
      </c>
    </row>
    <row r="104" spans="1:6" ht="15.75" thickBot="1" x14ac:dyDescent="0.3">
      <c r="A104" s="186">
        <v>84</v>
      </c>
      <c r="B104" s="162">
        <v>6007202</v>
      </c>
      <c r="C104" s="166" t="s">
        <v>165</v>
      </c>
      <c r="D104" s="172"/>
      <c r="E104" s="167"/>
      <c r="F104" s="182">
        <f>F102+F103</f>
        <v>805.41400000000021</v>
      </c>
    </row>
    <row r="105" spans="1:6" x14ac:dyDescent="0.25">
      <c r="A105" s="184"/>
      <c r="B105" s="160"/>
      <c r="F105" s="175"/>
    </row>
    <row r="106" spans="1:6" x14ac:dyDescent="0.25">
      <c r="A106" s="184"/>
      <c r="B106" s="160"/>
      <c r="C106" s="11" t="s">
        <v>166</v>
      </c>
      <c r="D106" s="11"/>
      <c r="F106" s="175"/>
    </row>
    <row r="107" spans="1:6" x14ac:dyDescent="0.25">
      <c r="A107" s="184"/>
      <c r="B107" s="160"/>
      <c r="C107" s="11" t="s">
        <v>167</v>
      </c>
      <c r="D107" s="11"/>
      <c r="F107" s="175"/>
    </row>
    <row r="108" spans="1:6" x14ac:dyDescent="0.25">
      <c r="A108" s="184">
        <v>86</v>
      </c>
      <c r="B108" s="160">
        <v>27187</v>
      </c>
      <c r="C108" t="s">
        <v>168</v>
      </c>
      <c r="D108" s="48">
        <f>+SUM(Konten!B2342:B2344)</f>
        <v>0</v>
      </c>
      <c r="F108" s="175"/>
    </row>
    <row r="109" spans="1:6" x14ac:dyDescent="0.25">
      <c r="A109" s="184">
        <v>86</v>
      </c>
      <c r="B109" s="160">
        <v>27120</v>
      </c>
      <c r="C109" t="s">
        <v>169</v>
      </c>
      <c r="E109" s="48">
        <f>+SUM(Konten!B2727:B2729) +Konten!B2740</f>
        <v>0</v>
      </c>
      <c r="F109" s="175"/>
    </row>
    <row r="110" spans="1:6" x14ac:dyDescent="0.25">
      <c r="A110" s="184">
        <v>87</v>
      </c>
      <c r="B110" s="160">
        <v>27170</v>
      </c>
      <c r="C110" t="s">
        <v>319</v>
      </c>
      <c r="D110" s="54">
        <v>0</v>
      </c>
      <c r="F110" s="175"/>
    </row>
    <row r="111" spans="1:6" x14ac:dyDescent="0.25">
      <c r="A111" s="184">
        <v>88</v>
      </c>
      <c r="B111" s="160">
        <v>27191</v>
      </c>
      <c r="C111" t="s">
        <v>170</v>
      </c>
      <c r="D111" s="48">
        <f>+SUM(Konten!B2339:B2341)</f>
        <v>0</v>
      </c>
      <c r="F111" s="175"/>
    </row>
    <row r="112" spans="1:6" x14ac:dyDescent="0.25">
      <c r="A112" s="184">
        <v>88</v>
      </c>
      <c r="B112" s="160">
        <v>27125</v>
      </c>
      <c r="C112" t="s">
        <v>171</v>
      </c>
      <c r="E112" s="48">
        <f>Konten!B2737</f>
        <v>0</v>
      </c>
      <c r="F112" s="175"/>
    </row>
    <row r="113" spans="1:6" x14ac:dyDescent="0.25">
      <c r="A113" s="184">
        <v>89</v>
      </c>
      <c r="B113" s="160">
        <v>6006301</v>
      </c>
      <c r="C113" t="s">
        <v>321</v>
      </c>
      <c r="D113" s="20">
        <f>SUM(D108:D112)</f>
        <v>0</v>
      </c>
      <c r="F113" s="175"/>
    </row>
    <row r="114" spans="1:6" x14ac:dyDescent="0.25">
      <c r="A114" s="184">
        <v>89</v>
      </c>
      <c r="B114" s="160">
        <v>6006302</v>
      </c>
      <c r="C114" s="55" t="s">
        <v>320</v>
      </c>
      <c r="E114" s="48">
        <f>SUM(E108:E113)</f>
        <v>0</v>
      </c>
      <c r="F114" s="175"/>
    </row>
    <row r="115" spans="1:6" x14ac:dyDescent="0.25">
      <c r="A115" s="188"/>
      <c r="B115" s="161"/>
      <c r="C115" s="173"/>
      <c r="D115" s="116"/>
      <c r="E115" s="174"/>
      <c r="F115" s="183"/>
    </row>
    <row r="116" spans="1:6" x14ac:dyDescent="0.25">
      <c r="A116" s="184"/>
      <c r="B116" s="160"/>
      <c r="F116" s="175"/>
    </row>
    <row r="117" spans="1:6" x14ac:dyDescent="0.25">
      <c r="A117" s="184"/>
      <c r="B117" s="160"/>
      <c r="C117" s="11" t="s">
        <v>172</v>
      </c>
      <c r="D117" s="11"/>
      <c r="F117" s="175"/>
    </row>
    <row r="118" spans="1:6" x14ac:dyDescent="0.25">
      <c r="A118" s="184">
        <v>90</v>
      </c>
      <c r="B118" s="160">
        <v>27180</v>
      </c>
      <c r="C118" t="s">
        <v>173</v>
      </c>
      <c r="E118" s="152">
        <v>0</v>
      </c>
      <c r="F118" s="175"/>
    </row>
    <row r="119" spans="1:6" x14ac:dyDescent="0.25">
      <c r="A119" s="184">
        <v>91</v>
      </c>
      <c r="B119" s="160">
        <v>27181</v>
      </c>
      <c r="C119" t="s">
        <v>174</v>
      </c>
      <c r="E119" s="152">
        <v>0</v>
      </c>
      <c r="F119" s="175"/>
    </row>
    <row r="120" spans="1:6" x14ac:dyDescent="0.25">
      <c r="A120" s="184">
        <v>92</v>
      </c>
      <c r="B120" s="160">
        <v>27182</v>
      </c>
      <c r="C120" t="s">
        <v>175</v>
      </c>
      <c r="E120" s="152">
        <v>0</v>
      </c>
      <c r="F120" s="175"/>
    </row>
    <row r="121" spans="1:6" x14ac:dyDescent="0.25">
      <c r="A121" s="184"/>
      <c r="B121" s="160"/>
      <c r="F121" s="175"/>
    </row>
    <row r="122" spans="1:6" x14ac:dyDescent="0.25">
      <c r="A122" s="184"/>
      <c r="B122" s="160"/>
      <c r="C122" s="11" t="s">
        <v>176</v>
      </c>
      <c r="D122" s="11"/>
      <c r="F122" s="175"/>
    </row>
    <row r="123" spans="1:6" x14ac:dyDescent="0.25">
      <c r="A123" s="184">
        <v>93</v>
      </c>
      <c r="B123" s="160">
        <v>29122</v>
      </c>
      <c r="C123" t="s">
        <v>177</v>
      </c>
      <c r="E123" s="48">
        <f>+SUM(Konten!B1800:B1889)</f>
        <v>0</v>
      </c>
      <c r="F123" s="175"/>
    </row>
    <row r="124" spans="1:6" x14ac:dyDescent="0.25">
      <c r="A124" s="184">
        <v>94</v>
      </c>
      <c r="B124" s="160">
        <v>29123</v>
      </c>
      <c r="C124" t="s">
        <v>178</v>
      </c>
      <c r="E124" s="48">
        <f>+SUM(Konten!B1890:B1899)</f>
        <v>1000</v>
      </c>
      <c r="F124" s="175"/>
    </row>
    <row r="125" spans="1:6" x14ac:dyDescent="0.25">
      <c r="A125" s="184"/>
      <c r="B125" s="161"/>
      <c r="F125" s="183"/>
    </row>
    <row r="126" spans="1:6" x14ac:dyDescent="0.25">
      <c r="A126" s="90"/>
      <c r="B126" s="91"/>
      <c r="C126" s="91"/>
      <c r="D126" s="91"/>
      <c r="E126" s="91"/>
      <c r="F126" s="92"/>
    </row>
    <row r="127" spans="1:6" ht="15.75" x14ac:dyDescent="0.25">
      <c r="A127" s="220" t="s">
        <v>480</v>
      </c>
      <c r="B127" s="221"/>
      <c r="C127" s="221"/>
      <c r="D127" s="221"/>
      <c r="E127" s="221"/>
      <c r="F127" s="222"/>
    </row>
    <row r="128" spans="1:6" ht="21" x14ac:dyDescent="0.35">
      <c r="A128" s="223" t="s">
        <v>315</v>
      </c>
      <c r="B128" s="224"/>
      <c r="C128" s="224"/>
      <c r="D128" s="224"/>
      <c r="E128" s="224"/>
      <c r="F128" s="225"/>
    </row>
    <row r="129" spans="1:6" x14ac:dyDescent="0.25">
      <c r="A129" s="93"/>
      <c r="B129" s="94"/>
      <c r="C129" s="94"/>
      <c r="D129" s="94"/>
      <c r="E129" s="94"/>
      <c r="F129" s="95"/>
    </row>
  </sheetData>
  <mergeCells count="2">
    <mergeCell ref="A127:F127"/>
    <mergeCell ref="A128:F128"/>
  </mergeCells>
  <hyperlinks>
    <hyperlink ref="A128" r:id="rId1" xr:uid="{00000000-0004-0000-0200-000000000000}"/>
    <hyperlink ref="B4" r:id="rId2" xr:uid="{00000000-0004-0000-0200-000001000000}"/>
  </hyperlinks>
  <pageMargins left="0" right="0" top="0.39370078740157505" bottom="0.39370078740157505" header="0" footer="0"/>
  <pageSetup paperSize="9" orientation="portrait" r:id="rId3"/>
  <headerFooter>
    <oddHeader>&amp;C&amp;A</oddHeader>
    <oddFooter>&amp;CSeite &amp;P</oddFooter>
  </headerFooter>
  <drawing r:id="rId4"/>
  <legacyDrawing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belle3"/>
  <dimension ref="A1:F119"/>
  <sheetViews>
    <sheetView showGridLines="0" topLeftCell="A25" workbookViewId="0">
      <selection activeCell="E39" sqref="E39"/>
    </sheetView>
  </sheetViews>
  <sheetFormatPr baseColWidth="10" defaultRowHeight="15" x14ac:dyDescent="0.25"/>
  <cols>
    <col min="1" max="2" width="12.28515625" customWidth="1"/>
    <col min="3" max="3" width="64.42578125" customWidth="1"/>
    <col min="4" max="6" width="12.28515625" customWidth="1"/>
    <col min="7" max="7" width="11.42578125" customWidth="1"/>
  </cols>
  <sheetData>
    <row r="1" spans="1:6" x14ac:dyDescent="0.25">
      <c r="A1" s="2"/>
      <c r="B1" s="1"/>
      <c r="C1" s="2"/>
      <c r="D1" s="2"/>
      <c r="E1" s="46"/>
      <c r="F1" s="4"/>
    </row>
    <row r="2" spans="1:6" ht="18.75" x14ac:dyDescent="0.3">
      <c r="A2" s="2"/>
      <c r="B2" s="1"/>
      <c r="C2" s="102" t="s">
        <v>484</v>
      </c>
      <c r="D2" s="2"/>
      <c r="E2" s="46"/>
      <c r="F2" s="4"/>
    </row>
    <row r="3" spans="1:6" x14ac:dyDescent="0.25">
      <c r="A3" s="2"/>
      <c r="B3" s="1"/>
      <c r="C3" s="203" t="s">
        <v>548</v>
      </c>
      <c r="D3" s="2"/>
      <c r="E3" s="46"/>
      <c r="F3" s="4"/>
    </row>
    <row r="4" spans="1:6" x14ac:dyDescent="0.25">
      <c r="A4" s="2"/>
      <c r="B4" s="1"/>
      <c r="C4" s="204" t="s">
        <v>521</v>
      </c>
      <c r="D4" s="2"/>
      <c r="E4" s="46"/>
      <c r="F4" s="4"/>
    </row>
    <row r="5" spans="1:6" ht="18.75" x14ac:dyDescent="0.3">
      <c r="A5" s="7"/>
      <c r="B5" s="6"/>
      <c r="C5" s="7"/>
      <c r="D5" s="8"/>
      <c r="E5" s="47"/>
      <c r="F5" s="10"/>
    </row>
    <row r="7" spans="1:6" x14ac:dyDescent="0.25">
      <c r="C7" t="s">
        <v>179</v>
      </c>
      <c r="F7">
        <f>Konten!B8195</f>
        <v>0</v>
      </c>
    </row>
    <row r="9" spans="1:6" x14ac:dyDescent="0.25">
      <c r="C9" s="11" t="s">
        <v>180</v>
      </c>
    </row>
    <row r="10" spans="1:6" x14ac:dyDescent="0.25">
      <c r="C10" s="12" t="s">
        <v>181</v>
      </c>
    </row>
    <row r="11" spans="1:6" x14ac:dyDescent="0.25">
      <c r="C11" s="16" t="s">
        <v>182</v>
      </c>
    </row>
    <row r="12" spans="1:6" x14ac:dyDescent="0.25">
      <c r="C12" s="17" t="s">
        <v>183</v>
      </c>
      <c r="D12" s="22">
        <f>+Konten!B2402 +Konten!B8125 +Konten!B8724 +Konten!B8743 +Konten!B8808 +Konten!B8828</f>
        <v>840.34</v>
      </c>
    </row>
    <row r="13" spans="1:6" x14ac:dyDescent="0.25">
      <c r="C13" s="17" t="s">
        <v>184</v>
      </c>
      <c r="D13" s="22">
        <f>Konten!B8135</f>
        <v>0</v>
      </c>
    </row>
    <row r="14" spans="1:6" x14ac:dyDescent="0.25">
      <c r="C14" s="16" t="s">
        <v>185</v>
      </c>
      <c r="E14" s="22">
        <f>SUM(D11:D13)</f>
        <v>840.34</v>
      </c>
    </row>
    <row r="16" spans="1:6" x14ac:dyDescent="0.25">
      <c r="C16" s="12" t="s">
        <v>186</v>
      </c>
    </row>
    <row r="17" spans="3:6" x14ac:dyDescent="0.25">
      <c r="C17" s="16" t="s">
        <v>187</v>
      </c>
      <c r="D17" s="22">
        <f>+Konten!B8120+Konten!B8705+Konten!B8807+Konten!B8827</f>
        <v>0</v>
      </c>
    </row>
    <row r="18" spans="3:6" x14ac:dyDescent="0.25">
      <c r="C18" s="16" t="s">
        <v>188</v>
      </c>
      <c r="D18">
        <f>+Konten!B8515 +Konten!B8575 +SUM(Konten!B8625:B8629)</f>
        <v>0</v>
      </c>
    </row>
    <row r="19" spans="3:6" x14ac:dyDescent="0.25">
      <c r="C19" s="16" t="s">
        <v>189</v>
      </c>
      <c r="D19">
        <f>Konten!B8140</f>
        <v>0</v>
      </c>
    </row>
    <row r="20" spans="3:6" x14ac:dyDescent="0.25">
      <c r="C20" s="16" t="s">
        <v>190</v>
      </c>
      <c r="D20">
        <f>Konten!B8194</f>
        <v>0</v>
      </c>
    </row>
    <row r="21" spans="3:6" x14ac:dyDescent="0.25">
      <c r="C21" s="12" t="s">
        <v>191</v>
      </c>
      <c r="E21">
        <f>SUM(D17:D20)</f>
        <v>0</v>
      </c>
    </row>
    <row r="23" spans="3:6" x14ac:dyDescent="0.25">
      <c r="C23" s="12" t="s">
        <v>192</v>
      </c>
    </row>
    <row r="24" spans="3:6" x14ac:dyDescent="0.25">
      <c r="C24" s="16" t="s">
        <v>193</v>
      </c>
      <c r="D24">
        <f>+Konten!B2751+Konten!B8105</f>
        <v>0</v>
      </c>
    </row>
    <row r="25" spans="3:6" x14ac:dyDescent="0.25">
      <c r="C25" s="16" t="s">
        <v>194</v>
      </c>
      <c r="D25">
        <f>+Konten!B8100 +Konten!B8110 +Konten!B8514 +Konten!B8574 +Konten!B8609 +SUM(Konten!B8851:B8852)</f>
        <v>450</v>
      </c>
    </row>
    <row r="26" spans="3:6" x14ac:dyDescent="0.25">
      <c r="C26" s="16" t="s">
        <v>195</v>
      </c>
      <c r="D26">
        <f>Konten!B8160</f>
        <v>0</v>
      </c>
    </row>
    <row r="27" spans="3:6" x14ac:dyDescent="0.25">
      <c r="C27" s="16" t="s">
        <v>196</v>
      </c>
      <c r="D27">
        <f>Konten!B8165</f>
        <v>0</v>
      </c>
    </row>
    <row r="28" spans="3:6" x14ac:dyDescent="0.25">
      <c r="C28" s="12" t="s">
        <v>98</v>
      </c>
      <c r="E28">
        <f>SUM(D23:D27)</f>
        <v>450</v>
      </c>
    </row>
    <row r="29" spans="3:6" x14ac:dyDescent="0.25">
      <c r="C29" s="12"/>
    </row>
    <row r="30" spans="3:6" x14ac:dyDescent="0.25">
      <c r="C30" s="11" t="s">
        <v>197</v>
      </c>
      <c r="F30" s="23">
        <f>SUM(E9:E28)</f>
        <v>1290.3400000000001</v>
      </c>
    </row>
    <row r="33" spans="3:6" x14ac:dyDescent="0.25">
      <c r="C33" s="11" t="s">
        <v>198</v>
      </c>
    </row>
    <row r="34" spans="3:6" x14ac:dyDescent="0.25">
      <c r="C34" s="12" t="s">
        <v>199</v>
      </c>
    </row>
    <row r="35" spans="3:6" x14ac:dyDescent="0.25">
      <c r="C35" s="16" t="s">
        <v>200</v>
      </c>
      <c r="F35" s="24">
        <f>Konten!B1766</f>
        <v>100</v>
      </c>
    </row>
    <row r="36" spans="3:6" x14ac:dyDescent="0.25">
      <c r="C36" s="17" t="s">
        <v>201</v>
      </c>
      <c r="D36" s="24">
        <f>F35/19*100</f>
        <v>526.31578947368428</v>
      </c>
    </row>
    <row r="37" spans="3:6" x14ac:dyDescent="0.25">
      <c r="C37" s="16" t="s">
        <v>202</v>
      </c>
      <c r="E37">
        <f>Konten!B1764</f>
        <v>0</v>
      </c>
    </row>
    <row r="38" spans="3:6" x14ac:dyDescent="0.25">
      <c r="C38" s="17" t="s">
        <v>201</v>
      </c>
      <c r="D38">
        <f>IST19EG/19*100</f>
        <v>0</v>
      </c>
    </row>
    <row r="39" spans="3:6" x14ac:dyDescent="0.25">
      <c r="C39" s="16" t="s">
        <v>203</v>
      </c>
      <c r="E39" s="24">
        <f>+Konten!B2406 +Konten!B2403 +Konten!B2436 +Konten!B2752 +Konten!B8191 +Konten!B8196 +SUM(Konten!B8315:B8319) +SUM(Konten!B8400:B8410) +Konten!B8519 +Konten!B8579 +Konten!B8595 +Konten!B8611 +Konten!B8613 +SUM(Konten!B8640:B8644) +SUM(Konten!B8720:B8721) +Konten!B8726 +Konten!B8736 +Konten!B8748 +SUM(Konten!B8760:B8761) +SUM(Konten!B8790:B8791) +SUM(Konten!B8801:B8806) +SUM(Konten!B8820:B8825) +Konten!B8850</f>
        <v>1868.23</v>
      </c>
    </row>
    <row r="40" spans="3:6" x14ac:dyDescent="0.25">
      <c r="C40" s="16" t="s">
        <v>204</v>
      </c>
      <c r="E40">
        <f>Konten!B1718</f>
        <v>0</v>
      </c>
    </row>
    <row r="41" spans="3:6" x14ac:dyDescent="0.25">
      <c r="C41" s="16" t="s">
        <v>205</v>
      </c>
      <c r="F41" s="24">
        <f>SUM(E39:E40)</f>
        <v>1868.23</v>
      </c>
    </row>
    <row r="43" spans="3:6" x14ac:dyDescent="0.25">
      <c r="C43" s="12" t="s">
        <v>206</v>
      </c>
    </row>
    <row r="44" spans="3:6" x14ac:dyDescent="0.25">
      <c r="C44" s="16" t="s">
        <v>207</v>
      </c>
      <c r="E44">
        <f>+SUM(Konten!B8910:B8913) +SUM(Konten!B8935:B8937) +SUM(Konten!B8940:B8943)</f>
        <v>0</v>
      </c>
    </row>
    <row r="45" spans="3:6" x14ac:dyDescent="0.25">
      <c r="C45" s="16" t="s">
        <v>208</v>
      </c>
      <c r="E45" s="24">
        <f>+SUM(Konten!B8920:B8922) +SUM(Konten!B8925:B8927)</f>
        <v>63.03</v>
      </c>
    </row>
    <row r="46" spans="3:6" x14ac:dyDescent="0.25">
      <c r="C46" s="12" t="s">
        <v>209</v>
      </c>
      <c r="F46" s="24">
        <f>SUM(E36:E45)</f>
        <v>1931.26</v>
      </c>
    </row>
    <row r="48" spans="3:6" x14ac:dyDescent="0.25">
      <c r="C48" s="12" t="s">
        <v>210</v>
      </c>
      <c r="E48">
        <f>+Konten!B1717 +SUM(Konten!B2404:B2405) +Konten!B2435 +Konten!B8330 +SUM(Konten!B8340:B8349) +Konten!B8649 +Konten!B8723 +Konten!B8729</f>
        <v>0</v>
      </c>
    </row>
    <row r="50" spans="3:6" x14ac:dyDescent="0.25">
      <c r="C50" s="11" t="s">
        <v>211</v>
      </c>
    </row>
    <row r="51" spans="3:6" x14ac:dyDescent="0.25">
      <c r="C51" s="12" t="s">
        <v>212</v>
      </c>
      <c r="E51">
        <f>+Konten!B1716 +Konten!B2407 +Konten!B2409 +Konten!B2437</f>
        <v>0</v>
      </c>
    </row>
    <row r="53" spans="3:6" x14ac:dyDescent="0.25">
      <c r="C53" t="s">
        <v>213</v>
      </c>
      <c r="F53">
        <f>SUM(E48:E52)</f>
        <v>0</v>
      </c>
    </row>
    <row r="55" spans="3:6" x14ac:dyDescent="0.25">
      <c r="C55" t="s">
        <v>214</v>
      </c>
      <c r="E55">
        <f>+Konten!B1770+Konten!B1775</f>
        <v>0</v>
      </c>
    </row>
    <row r="57" spans="3:6" x14ac:dyDescent="0.25">
      <c r="C57" t="s">
        <v>215</v>
      </c>
    </row>
    <row r="58" spans="3:6" x14ac:dyDescent="0.25">
      <c r="C58" s="12" t="s">
        <v>216</v>
      </c>
      <c r="E58">
        <f>Konten!B1761</f>
        <v>0</v>
      </c>
    </row>
    <row r="59" spans="3:6" x14ac:dyDescent="0.25">
      <c r="C59" s="16" t="s">
        <v>201</v>
      </c>
      <c r="D59">
        <f>E58/7*100</f>
        <v>0</v>
      </c>
    </row>
    <row r="60" spans="3:6" x14ac:dyDescent="0.25">
      <c r="C60" s="12" t="s">
        <v>217</v>
      </c>
      <c r="E60">
        <f>+Konten!B2401 +Konten!B2403 +Konten!B2431 +SUM(Konten!B8300:B8314) +Konten!B8516 +Konten!B8576 +Konten!B8591 +SUM(Konten!B8630:B8634) +SUM(Konten!B8710:B8711) +Konten!B8725 +Konten!B8731 +Konten!B8746 +SUM(Konten!B8750:B8751) +SUM(Konten!B8780:B8781)</f>
        <v>0</v>
      </c>
    </row>
    <row r="61" spans="3:6" x14ac:dyDescent="0.25">
      <c r="C61" s="12" t="s">
        <v>218</v>
      </c>
      <c r="E61">
        <f>Konten!B1711</f>
        <v>0</v>
      </c>
    </row>
    <row r="62" spans="3:6" x14ac:dyDescent="0.25">
      <c r="C62" t="s">
        <v>219</v>
      </c>
      <c r="F62">
        <f>SUM(E57:E61)</f>
        <v>0</v>
      </c>
    </row>
    <row r="64" spans="3:6" x14ac:dyDescent="0.25">
      <c r="C64" s="11" t="s">
        <v>220</v>
      </c>
    </row>
    <row r="65" spans="2:6" x14ac:dyDescent="0.25">
      <c r="C65" s="12" t="s">
        <v>221</v>
      </c>
      <c r="D65">
        <f>+SUM(Konten!B8915:B8917) +SUM(Konten!B8945:B8947)</f>
        <v>0</v>
      </c>
    </row>
    <row r="66" spans="2:6" x14ac:dyDescent="0.25">
      <c r="C66" s="12" t="s">
        <v>222</v>
      </c>
      <c r="D66">
        <f>+SUM(Konten!B8930:B8933)</f>
        <v>0</v>
      </c>
    </row>
    <row r="67" spans="2:6" x14ac:dyDescent="0.25">
      <c r="C67" t="s">
        <v>223</v>
      </c>
      <c r="F67">
        <f>SUM(D62:F66)</f>
        <v>0</v>
      </c>
    </row>
    <row r="69" spans="2:6" x14ac:dyDescent="0.25">
      <c r="C69" t="s">
        <v>224</v>
      </c>
      <c r="F69" s="24">
        <f>SUM(F9:F68)</f>
        <v>5189.83</v>
      </c>
    </row>
    <row r="72" spans="2:6" x14ac:dyDescent="0.25">
      <c r="C72" s="11" t="s">
        <v>225</v>
      </c>
    </row>
    <row r="73" spans="2:6" x14ac:dyDescent="0.25">
      <c r="C73" s="15" t="s">
        <v>226</v>
      </c>
    </row>
    <row r="74" spans="2:6" x14ac:dyDescent="0.25">
      <c r="B74">
        <v>11415</v>
      </c>
      <c r="C74" s="16" t="s">
        <v>227</v>
      </c>
      <c r="E74">
        <f>Konten!B3550</f>
        <v>0</v>
      </c>
    </row>
    <row r="76" spans="2:6" x14ac:dyDescent="0.25">
      <c r="C76" s="15" t="s">
        <v>228</v>
      </c>
    </row>
    <row r="77" spans="2:6" x14ac:dyDescent="0.25">
      <c r="B77">
        <v>11422</v>
      </c>
      <c r="C77" s="17" t="s">
        <v>229</v>
      </c>
      <c r="E77">
        <f>+SUM(Konten!B3062:B3063) +SUM(Konten!B3425:B3429) +Konten!B3718 +Konten!B3725 +Konten!B3741 +Konten!B3748</f>
        <v>0</v>
      </c>
    </row>
    <row r="78" spans="2:6" x14ac:dyDescent="0.25">
      <c r="B78">
        <v>11425</v>
      </c>
      <c r="C78" s="17" t="s">
        <v>230</v>
      </c>
      <c r="D78">
        <f>Konten!B3067+Konten!B3435</f>
        <v>0</v>
      </c>
    </row>
    <row r="79" spans="2:6" x14ac:dyDescent="0.25">
      <c r="B79">
        <v>11426</v>
      </c>
      <c r="C79" s="17" t="s">
        <v>231</v>
      </c>
      <c r="E79">
        <f>_EG19/119*100</f>
        <v>0</v>
      </c>
    </row>
    <row r="80" spans="2:6" x14ac:dyDescent="0.25">
      <c r="C80" s="18" t="s">
        <v>232</v>
      </c>
      <c r="D80" s="11"/>
      <c r="F80" s="11">
        <f>SUM(E77:E79)</f>
        <v>0</v>
      </c>
    </row>
    <row r="81" spans="2:6" x14ac:dyDescent="0.25">
      <c r="B81">
        <v>11432</v>
      </c>
      <c r="C81" s="17" t="s">
        <v>233</v>
      </c>
      <c r="E81">
        <f>Konten!B3726</f>
        <v>0</v>
      </c>
    </row>
    <row r="82" spans="2:6" x14ac:dyDescent="0.25">
      <c r="B82">
        <v>11433</v>
      </c>
      <c r="C82" s="17" t="s">
        <v>234</v>
      </c>
      <c r="E82">
        <f>Konten!B3727</f>
        <v>0</v>
      </c>
    </row>
    <row r="83" spans="2:6" x14ac:dyDescent="0.25">
      <c r="B83">
        <v>11438</v>
      </c>
      <c r="C83" s="18" t="s">
        <v>235</v>
      </c>
      <c r="F83">
        <f>SUM(E80:E82)</f>
        <v>0</v>
      </c>
    </row>
    <row r="84" spans="2:6" x14ac:dyDescent="0.25">
      <c r="B84">
        <v>11440</v>
      </c>
      <c r="C84" s="17" t="s">
        <v>236</v>
      </c>
      <c r="E84">
        <f>+Konten!B3060 +SUM(Konten!B3420:B3424) +Konten!B3717 +Konten!B3724 +Konten!B3743 +Konten!B3746</f>
        <v>0</v>
      </c>
    </row>
    <row r="85" spans="2:6" x14ac:dyDescent="0.25">
      <c r="B85">
        <v>11445</v>
      </c>
      <c r="C85" s="17" t="s">
        <v>237</v>
      </c>
      <c r="D85">
        <f>Konten!B3066+Konten!B3430</f>
        <v>0</v>
      </c>
    </row>
    <row r="86" spans="2:6" x14ac:dyDescent="0.25">
      <c r="B86">
        <v>11446</v>
      </c>
      <c r="C86" s="17" t="s">
        <v>231</v>
      </c>
      <c r="E86">
        <f>_EG7/107*100</f>
        <v>0</v>
      </c>
    </row>
    <row r="87" spans="2:6" x14ac:dyDescent="0.25">
      <c r="B87">
        <v>11450</v>
      </c>
      <c r="C87" s="18" t="s">
        <v>238</v>
      </c>
      <c r="F87">
        <f>SUM(E84:E86)</f>
        <v>0</v>
      </c>
    </row>
    <row r="89" spans="2:6" x14ac:dyDescent="0.25">
      <c r="B89">
        <v>11460</v>
      </c>
      <c r="C89" s="15" t="s">
        <v>239</v>
      </c>
      <c r="F89">
        <f>Konten!B3440</f>
        <v>0</v>
      </c>
    </row>
    <row r="91" spans="2:6" x14ac:dyDescent="0.25">
      <c r="C91" s="15" t="s">
        <v>240</v>
      </c>
      <c r="F91" s="11">
        <f>F80+F83+F87+F89</f>
        <v>0</v>
      </c>
    </row>
    <row r="93" spans="2:6" x14ac:dyDescent="0.25">
      <c r="C93" t="s">
        <v>241</v>
      </c>
      <c r="E93">
        <f>Konten!B1784</f>
        <v>0</v>
      </c>
    </row>
    <row r="94" spans="2:6" x14ac:dyDescent="0.25">
      <c r="C94" t="s">
        <v>242</v>
      </c>
      <c r="E94">
        <f>Konten!B8130</f>
        <v>0</v>
      </c>
    </row>
    <row r="95" spans="2:6" x14ac:dyDescent="0.25">
      <c r="C95" t="s">
        <v>243</v>
      </c>
      <c r="E95">
        <f>+Konten!B3089 +Konten!B3553 +SUM(Konten!B3792:B3793)</f>
        <v>0</v>
      </c>
    </row>
    <row r="97" spans="1:5" x14ac:dyDescent="0.25">
      <c r="C97" s="11" t="s">
        <v>244</v>
      </c>
    </row>
    <row r="99" spans="1:5" x14ac:dyDescent="0.25">
      <c r="A99" s="25" t="s">
        <v>245</v>
      </c>
      <c r="C99" t="s">
        <v>246</v>
      </c>
    </row>
    <row r="100" spans="1:5" x14ac:dyDescent="0.25">
      <c r="A100" s="25" t="s">
        <v>247</v>
      </c>
      <c r="C100" t="s">
        <v>248</v>
      </c>
    </row>
    <row r="101" spans="1:5" x14ac:dyDescent="0.25">
      <c r="A101" s="25" t="s">
        <v>249</v>
      </c>
      <c r="C101" t="s">
        <v>250</v>
      </c>
    </row>
    <row r="102" spans="1:5" x14ac:dyDescent="0.25">
      <c r="A102" s="25" t="s">
        <v>251</v>
      </c>
      <c r="C102" t="s">
        <v>248</v>
      </c>
    </row>
    <row r="103" spans="1:5" x14ac:dyDescent="0.25">
      <c r="A103" s="25" t="s">
        <v>252</v>
      </c>
      <c r="C103" t="s">
        <v>253</v>
      </c>
    </row>
    <row r="104" spans="1:5" x14ac:dyDescent="0.25">
      <c r="A104" s="25" t="s">
        <v>254</v>
      </c>
      <c r="C104" t="s">
        <v>248</v>
      </c>
    </row>
    <row r="105" spans="1:5" x14ac:dyDescent="0.25">
      <c r="A105" s="25" t="s">
        <v>255</v>
      </c>
      <c r="C105" t="s">
        <v>256</v>
      </c>
    </row>
    <row r="106" spans="1:5" x14ac:dyDescent="0.25">
      <c r="A106" s="25" t="s">
        <v>257</v>
      </c>
      <c r="C106" t="s">
        <v>248</v>
      </c>
    </row>
    <row r="107" spans="1:5" x14ac:dyDescent="0.25">
      <c r="A107" s="25" t="s">
        <v>258</v>
      </c>
      <c r="C107" t="s">
        <v>259</v>
      </c>
    </row>
    <row r="108" spans="1:5" x14ac:dyDescent="0.25">
      <c r="A108" s="25" t="s">
        <v>260</v>
      </c>
      <c r="C108" t="s">
        <v>248</v>
      </c>
    </row>
    <row r="110" spans="1:5" x14ac:dyDescent="0.25">
      <c r="C110" s="11" t="s">
        <v>261</v>
      </c>
    </row>
    <row r="111" spans="1:5" x14ac:dyDescent="0.25">
      <c r="C111" s="12" t="s">
        <v>262</v>
      </c>
      <c r="E111">
        <f>+Konten!B3076+Konten!B3565</f>
        <v>0</v>
      </c>
    </row>
    <row r="112" spans="1:5" x14ac:dyDescent="0.25">
      <c r="C112" s="12" t="s">
        <v>263</v>
      </c>
      <c r="E112">
        <f>Konten!B3075+Konten!B3560</f>
        <v>0</v>
      </c>
    </row>
    <row r="113" spans="1:6" x14ac:dyDescent="0.25">
      <c r="A113">
        <v>852</v>
      </c>
      <c r="C113" t="s">
        <v>264</v>
      </c>
      <c r="F113">
        <f>SUM(E111:E112)</f>
        <v>0</v>
      </c>
    </row>
    <row r="115" spans="1:6" x14ac:dyDescent="0.25">
      <c r="C115" s="11" t="s">
        <v>265</v>
      </c>
    </row>
    <row r="116" spans="1:6" x14ac:dyDescent="0.25">
      <c r="A116" s="25" t="s">
        <v>266</v>
      </c>
      <c r="B116">
        <v>11533</v>
      </c>
      <c r="C116" s="12" t="s">
        <v>267</v>
      </c>
    </row>
    <row r="117" spans="1:6" x14ac:dyDescent="0.25">
      <c r="A117" s="25" t="s">
        <v>268</v>
      </c>
      <c r="B117">
        <v>11534</v>
      </c>
      <c r="C117" s="12" t="s">
        <v>269</v>
      </c>
    </row>
    <row r="118" spans="1:6" x14ac:dyDescent="0.25">
      <c r="A118">
        <v>721</v>
      </c>
      <c r="B118">
        <v>11535</v>
      </c>
      <c r="C118" s="12" t="s">
        <v>270</v>
      </c>
      <c r="E118">
        <f>Konten!B8336+Konten!B8742</f>
        <v>0</v>
      </c>
    </row>
    <row r="119" spans="1:6" x14ac:dyDescent="0.25">
      <c r="A119">
        <v>205</v>
      </c>
      <c r="B119">
        <v>11537</v>
      </c>
      <c r="C119" s="12" t="s">
        <v>271</v>
      </c>
      <c r="E119">
        <f>Konten!B8331+SUM(Konten!B8338:B8339)</f>
        <v>0</v>
      </c>
    </row>
  </sheetData>
  <hyperlinks>
    <hyperlink ref="C4" r:id="rId1" xr:uid="{00000000-0004-0000-0300-000000000000}"/>
  </hyperlinks>
  <pageMargins left="0" right="0" top="0.39409448818897608" bottom="0.39409448818897608" header="0" footer="0"/>
  <pageSetup paperSize="9" orientation="portrait" horizontalDpi="1200" verticalDpi="1200" r:id="rId2"/>
  <headerFooter>
    <oddHeader>&amp;C&amp;A</oddHeader>
    <oddFooter>&amp;CSeite &amp;P</oddFooter>
  </headerFooter>
  <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Tabelle4"/>
  <dimension ref="A1:AMJ129"/>
  <sheetViews>
    <sheetView showGridLines="0" workbookViewId="0">
      <selection activeCell="A3" sqref="A3"/>
    </sheetView>
  </sheetViews>
  <sheetFormatPr baseColWidth="10" defaultRowHeight="15.75" x14ac:dyDescent="0.25"/>
  <cols>
    <col min="1" max="1" width="13.42578125" style="40" customWidth="1"/>
    <col min="2" max="2" width="16.140625" style="36" customWidth="1"/>
    <col min="3" max="3" width="13.42578125" style="37" customWidth="1"/>
    <col min="4" max="4" width="32.42578125" style="27" customWidth="1"/>
    <col min="5" max="6" width="11.42578125" style="33" customWidth="1"/>
    <col min="7" max="7" width="11.42578125" style="38" customWidth="1"/>
    <col min="8" max="8" width="11.42578125" style="39" customWidth="1"/>
    <col min="9" max="9" width="11.42578125" style="33" customWidth="1"/>
    <col min="10" max="10" width="11.42578125" style="27" customWidth="1"/>
    <col min="11" max="11" width="97.5703125" style="27" bestFit="1" customWidth="1"/>
    <col min="12" max="1024" width="11.42578125" style="27" customWidth="1"/>
    <col min="1025" max="1025" width="11.42578125" customWidth="1"/>
  </cols>
  <sheetData>
    <row r="1" spans="1:11" ht="36" customHeight="1" x14ac:dyDescent="0.4">
      <c r="A1" s="226" t="s">
        <v>272</v>
      </c>
      <c r="B1" s="226"/>
      <c r="C1" s="226"/>
      <c r="D1" s="226"/>
      <c r="E1" s="226"/>
      <c r="F1" s="226"/>
      <c r="G1" s="26"/>
      <c r="H1" s="26"/>
      <c r="I1" s="26"/>
      <c r="J1" s="73"/>
      <c r="K1" s="74" t="s">
        <v>479</v>
      </c>
    </row>
    <row r="2" spans="1:11" ht="15" customHeight="1" x14ac:dyDescent="0.4">
      <c r="A2" s="202"/>
      <c r="B2" s="202"/>
      <c r="C2" s="202"/>
      <c r="D2" s="202"/>
      <c r="E2" s="202"/>
      <c r="F2" s="202"/>
      <c r="G2" s="26"/>
      <c r="H2" s="26"/>
      <c r="I2" s="26"/>
      <c r="J2" s="73"/>
      <c r="K2" s="153" t="s">
        <v>485</v>
      </c>
    </row>
    <row r="3" spans="1:11" ht="14.1" customHeight="1" x14ac:dyDescent="0.4">
      <c r="A3" s="28"/>
      <c r="B3" s="28"/>
      <c r="C3" s="28"/>
      <c r="D3" s="28"/>
      <c r="E3" s="28"/>
      <c r="F3" s="28"/>
      <c r="G3" s="28"/>
      <c r="H3" s="28"/>
      <c r="I3" s="28"/>
      <c r="J3" s="75"/>
      <c r="K3" s="76"/>
    </row>
    <row r="4" spans="1:11" x14ac:dyDescent="0.25">
      <c r="A4" s="29"/>
      <c r="B4" s="30"/>
      <c r="C4" s="31"/>
      <c r="D4" s="21"/>
      <c r="E4" s="32"/>
      <c r="G4" s="77"/>
      <c r="H4" s="78"/>
      <c r="I4" s="79"/>
      <c r="J4" s="56"/>
      <c r="K4" s="57"/>
    </row>
    <row r="5" spans="1:11" x14ac:dyDescent="0.25">
      <c r="A5" s="62" t="s">
        <v>273</v>
      </c>
      <c r="B5" s="63" t="s">
        <v>274</v>
      </c>
      <c r="C5" s="64" t="s">
        <v>275</v>
      </c>
      <c r="D5" s="65" t="s">
        <v>276</v>
      </c>
      <c r="E5" s="66" t="s">
        <v>277</v>
      </c>
      <c r="F5" s="66" t="s">
        <v>278</v>
      </c>
      <c r="G5" s="80" t="s">
        <v>279</v>
      </c>
      <c r="H5" s="81" t="s">
        <v>280</v>
      </c>
      <c r="I5" s="82" t="s">
        <v>281</v>
      </c>
      <c r="J5" s="58"/>
      <c r="K5" s="59" t="s">
        <v>322</v>
      </c>
    </row>
    <row r="6" spans="1:11" x14ac:dyDescent="0.25">
      <c r="A6" s="43"/>
      <c r="B6" s="44"/>
      <c r="C6" s="43"/>
      <c r="D6" s="43"/>
      <c r="E6" s="43"/>
      <c r="F6" s="43"/>
      <c r="G6" s="83">
        <f>SUM(G7:G10002)</f>
        <v>4609.9795704076023</v>
      </c>
      <c r="H6" s="84">
        <f>SUM(H7:H10002)</f>
        <v>556.91042959239769</v>
      </c>
      <c r="I6" s="85"/>
      <c r="J6" s="60"/>
      <c r="K6" s="61"/>
    </row>
    <row r="7" spans="1:11" x14ac:dyDescent="0.25">
      <c r="A7" s="35">
        <v>42384</v>
      </c>
      <c r="B7" s="36">
        <v>1190</v>
      </c>
      <c r="C7" s="37">
        <v>19</v>
      </c>
      <c r="D7" s="27" t="s">
        <v>282</v>
      </c>
      <c r="E7" s="33">
        <v>8400</v>
      </c>
      <c r="F7" s="33">
        <v>1200</v>
      </c>
      <c r="G7" s="86">
        <f t="shared" ref="G7:G36" si="0">IF(C7&lt;&gt;"13b",B7/(C7+100)*100,B7)</f>
        <v>1000</v>
      </c>
      <c r="H7" s="87">
        <f t="shared" ref="H7:H36" si="1">IF(C7&lt;&gt;"13b",G7*C7/100)</f>
        <v>190</v>
      </c>
      <c r="I7" s="88">
        <f t="shared" ref="I7:I36" si="2">IF(C7=19,1776,IF(C7=7,1771,0))</f>
        <v>1776</v>
      </c>
      <c r="J7" s="27">
        <v>1000</v>
      </c>
      <c r="K7" s="27" t="s">
        <v>335</v>
      </c>
    </row>
    <row r="8" spans="1:11" x14ac:dyDescent="0.25">
      <c r="A8" s="35">
        <v>42384</v>
      </c>
      <c r="B8" s="36">
        <v>238</v>
      </c>
      <c r="C8" s="37">
        <v>7</v>
      </c>
      <c r="D8" s="27" t="s">
        <v>283</v>
      </c>
      <c r="E8" s="33">
        <v>8400</v>
      </c>
      <c r="F8" s="33">
        <v>1200</v>
      </c>
      <c r="G8" s="86">
        <f t="shared" si="0"/>
        <v>222.42990654205607</v>
      </c>
      <c r="H8" s="87">
        <f t="shared" si="1"/>
        <v>15.570093457943926</v>
      </c>
      <c r="I8" s="88">
        <f t="shared" si="2"/>
        <v>1771</v>
      </c>
      <c r="J8" s="27">
        <v>1100</v>
      </c>
      <c r="K8" s="27" t="s">
        <v>336</v>
      </c>
    </row>
    <row r="9" spans="1:11" x14ac:dyDescent="0.25">
      <c r="A9" s="40">
        <v>42384</v>
      </c>
      <c r="B9" s="36">
        <v>535.5</v>
      </c>
      <c r="C9" s="37">
        <v>19</v>
      </c>
      <c r="D9" s="27" t="s">
        <v>284</v>
      </c>
      <c r="E9" s="33">
        <v>8609</v>
      </c>
      <c r="F9" s="33">
        <v>1000</v>
      </c>
      <c r="G9" s="86">
        <f t="shared" si="0"/>
        <v>450</v>
      </c>
      <c r="H9" s="87">
        <f t="shared" si="1"/>
        <v>85.5</v>
      </c>
      <c r="I9" s="88">
        <f t="shared" si="2"/>
        <v>1776</v>
      </c>
      <c r="J9" s="27">
        <v>1200</v>
      </c>
      <c r="K9" s="27" t="s">
        <v>337</v>
      </c>
    </row>
    <row r="10" spans="1:11" x14ac:dyDescent="0.25">
      <c r="A10" s="40">
        <v>42384</v>
      </c>
      <c r="B10" s="36">
        <v>1000</v>
      </c>
      <c r="C10" s="37">
        <v>19</v>
      </c>
      <c r="D10" s="27" t="s">
        <v>285</v>
      </c>
      <c r="E10" s="33">
        <v>8125</v>
      </c>
      <c r="F10" s="33">
        <v>1000</v>
      </c>
      <c r="G10" s="86">
        <f t="shared" si="0"/>
        <v>840.3361344537816</v>
      </c>
      <c r="H10" s="87">
        <f t="shared" si="1"/>
        <v>159.66386554621852</v>
      </c>
      <c r="I10" s="88">
        <f t="shared" si="2"/>
        <v>1776</v>
      </c>
      <c r="J10" s="27">
        <v>1201</v>
      </c>
      <c r="K10" s="27" t="s">
        <v>338</v>
      </c>
    </row>
    <row r="11" spans="1:11" x14ac:dyDescent="0.25">
      <c r="A11" s="40">
        <v>42385</v>
      </c>
      <c r="B11" s="36">
        <v>150</v>
      </c>
      <c r="E11" s="33">
        <v>8820</v>
      </c>
      <c r="F11" s="33">
        <v>1000</v>
      </c>
      <c r="G11" s="86">
        <f t="shared" si="0"/>
        <v>150</v>
      </c>
      <c r="H11" s="87">
        <f t="shared" si="1"/>
        <v>0</v>
      </c>
      <c r="I11" s="88">
        <f t="shared" si="2"/>
        <v>0</v>
      </c>
    </row>
    <row r="12" spans="1:11" x14ac:dyDescent="0.25">
      <c r="A12" s="40">
        <v>42385</v>
      </c>
      <c r="B12" s="36">
        <v>75</v>
      </c>
      <c r="C12" s="37">
        <v>19</v>
      </c>
      <c r="D12" s="27" t="s">
        <v>286</v>
      </c>
      <c r="E12" s="33">
        <v>8921</v>
      </c>
      <c r="F12" s="33">
        <v>1000</v>
      </c>
      <c r="G12" s="86">
        <f t="shared" si="0"/>
        <v>63.02521008403361</v>
      </c>
      <c r="H12" s="87">
        <f t="shared" si="1"/>
        <v>11.974789915966385</v>
      </c>
      <c r="I12" s="88">
        <f t="shared" si="2"/>
        <v>1776</v>
      </c>
      <c r="J12" s="27">
        <v>8100</v>
      </c>
      <c r="K12" s="27" t="s">
        <v>469</v>
      </c>
    </row>
    <row r="13" spans="1:11" x14ac:dyDescent="0.25">
      <c r="A13" s="40">
        <v>42386</v>
      </c>
      <c r="B13" s="36">
        <v>200</v>
      </c>
      <c r="D13" s="27" t="s">
        <v>287</v>
      </c>
      <c r="E13" s="33">
        <v>8900</v>
      </c>
      <c r="F13" s="33">
        <v>1000</v>
      </c>
      <c r="G13" s="86">
        <f t="shared" si="0"/>
        <v>200</v>
      </c>
      <c r="H13" s="87">
        <f t="shared" si="1"/>
        <v>0</v>
      </c>
      <c r="I13" s="88">
        <f t="shared" si="2"/>
        <v>0</v>
      </c>
      <c r="J13" s="27">
        <v>8195</v>
      </c>
      <c r="K13" s="27" t="s">
        <v>470</v>
      </c>
    </row>
    <row r="14" spans="1:11" x14ac:dyDescent="0.25">
      <c r="A14" s="40">
        <v>42386</v>
      </c>
      <c r="B14" s="36">
        <v>88.39</v>
      </c>
      <c r="D14" t="s">
        <v>288</v>
      </c>
      <c r="E14" s="33">
        <v>8839</v>
      </c>
      <c r="F14" s="33">
        <v>1000</v>
      </c>
      <c r="G14" s="86">
        <f t="shared" si="0"/>
        <v>88.39</v>
      </c>
      <c r="H14" s="87">
        <f t="shared" si="1"/>
        <v>0</v>
      </c>
      <c r="I14" s="88">
        <f t="shared" si="2"/>
        <v>0</v>
      </c>
      <c r="J14" s="27">
        <v>8200</v>
      </c>
      <c r="K14" s="27" t="s">
        <v>471</v>
      </c>
    </row>
    <row r="15" spans="1:11" x14ac:dyDescent="0.25">
      <c r="A15" s="40">
        <v>42387</v>
      </c>
      <c r="B15" s="36">
        <v>100</v>
      </c>
      <c r="E15" s="33">
        <v>1766</v>
      </c>
      <c r="F15" s="33">
        <v>1000</v>
      </c>
      <c r="G15" s="86">
        <f t="shared" si="0"/>
        <v>100</v>
      </c>
      <c r="H15" s="87">
        <f t="shared" si="1"/>
        <v>0</v>
      </c>
      <c r="I15" s="88">
        <f t="shared" si="2"/>
        <v>0</v>
      </c>
      <c r="J15" s="27">
        <v>8300</v>
      </c>
      <c r="K15" s="27" t="s">
        <v>472</v>
      </c>
    </row>
    <row r="16" spans="1:11" x14ac:dyDescent="0.25">
      <c r="A16" s="40">
        <v>42387</v>
      </c>
      <c r="B16" s="36">
        <v>1000</v>
      </c>
      <c r="D16" s="27" t="s">
        <v>318</v>
      </c>
      <c r="E16" s="33">
        <v>1890</v>
      </c>
      <c r="F16" s="33">
        <v>1200</v>
      </c>
      <c r="G16" s="86">
        <f t="shared" si="0"/>
        <v>1000</v>
      </c>
      <c r="H16" s="87">
        <f t="shared" si="1"/>
        <v>0</v>
      </c>
      <c r="I16" s="88">
        <f t="shared" si="2"/>
        <v>0</v>
      </c>
      <c r="J16" s="27">
        <v>8400</v>
      </c>
      <c r="K16" s="27" t="s">
        <v>473</v>
      </c>
    </row>
    <row r="17" spans="1:11" x14ac:dyDescent="0.25">
      <c r="G17" s="86">
        <f t="shared" si="0"/>
        <v>0</v>
      </c>
      <c r="H17" s="87">
        <f t="shared" si="1"/>
        <v>0</v>
      </c>
      <c r="I17" s="88">
        <f t="shared" si="2"/>
        <v>0</v>
      </c>
      <c r="J17" s="27">
        <v>8920</v>
      </c>
      <c r="K17" s="27" t="s">
        <v>474</v>
      </c>
    </row>
    <row r="18" spans="1:11" ht="16.5" thickBot="1" x14ac:dyDescent="0.3">
      <c r="G18" s="86">
        <f t="shared" si="0"/>
        <v>0</v>
      </c>
      <c r="H18" s="87">
        <f t="shared" si="1"/>
        <v>0</v>
      </c>
      <c r="I18" s="88">
        <f t="shared" si="2"/>
        <v>0</v>
      </c>
      <c r="J18" s="27">
        <v>8921</v>
      </c>
      <c r="K18" s="27" t="s">
        <v>475</v>
      </c>
    </row>
    <row r="19" spans="1:11" ht="16.5" thickBot="1" x14ac:dyDescent="0.3">
      <c r="A19" s="104" t="s">
        <v>486</v>
      </c>
      <c r="B19" s="105">
        <f>SUM(B7:B18)</f>
        <v>4576.8899999999994</v>
      </c>
      <c r="C19" s="106"/>
      <c r="D19" s="107"/>
      <c r="E19" s="108"/>
      <c r="F19" s="108"/>
      <c r="G19" s="108"/>
      <c r="H19" s="108"/>
      <c r="I19" s="109"/>
      <c r="J19" s="27">
        <v>8924</v>
      </c>
      <c r="K19" s="27" t="s">
        <v>476</v>
      </c>
    </row>
    <row r="20" spans="1:11" x14ac:dyDescent="0.25">
      <c r="G20" s="86">
        <f t="shared" si="0"/>
        <v>0</v>
      </c>
      <c r="H20" s="87">
        <f t="shared" si="1"/>
        <v>0</v>
      </c>
      <c r="I20" s="88">
        <f t="shared" si="2"/>
        <v>0</v>
      </c>
    </row>
    <row r="21" spans="1:11" x14ac:dyDescent="0.25">
      <c r="A21" s="40">
        <v>42389</v>
      </c>
      <c r="B21" s="36">
        <v>590</v>
      </c>
      <c r="C21" s="37">
        <v>19</v>
      </c>
      <c r="D21" s="27" t="s">
        <v>510</v>
      </c>
      <c r="E21" s="33">
        <v>8400</v>
      </c>
      <c r="F21" s="33">
        <v>1200</v>
      </c>
      <c r="G21" s="86">
        <f t="shared" si="0"/>
        <v>495.79831932773112</v>
      </c>
      <c r="H21" s="87">
        <f t="shared" si="1"/>
        <v>94.201680672268921</v>
      </c>
      <c r="I21" s="89">
        <f t="shared" si="2"/>
        <v>1776</v>
      </c>
      <c r="J21" s="67"/>
      <c r="K21" s="68"/>
    </row>
    <row r="22" spans="1:11" x14ac:dyDescent="0.25">
      <c r="G22" s="86">
        <f t="shared" si="0"/>
        <v>0</v>
      </c>
      <c r="H22" s="87">
        <f t="shared" si="1"/>
        <v>0</v>
      </c>
      <c r="I22" s="89">
        <f t="shared" si="2"/>
        <v>0</v>
      </c>
      <c r="J22" s="69"/>
      <c r="K22" s="70" t="s">
        <v>478</v>
      </c>
    </row>
    <row r="23" spans="1:11" x14ac:dyDescent="0.25">
      <c r="G23" s="86">
        <f t="shared" si="0"/>
        <v>0</v>
      </c>
      <c r="H23" s="87">
        <f t="shared" si="1"/>
        <v>0</v>
      </c>
      <c r="I23" s="89">
        <f t="shared" si="2"/>
        <v>0</v>
      </c>
      <c r="J23" s="69"/>
      <c r="K23" s="154" t="s">
        <v>477</v>
      </c>
    </row>
    <row r="24" spans="1:11" x14ac:dyDescent="0.25">
      <c r="G24" s="86">
        <f t="shared" si="0"/>
        <v>0</v>
      </c>
      <c r="H24" s="87">
        <f t="shared" si="1"/>
        <v>0</v>
      </c>
      <c r="I24" s="89">
        <f t="shared" si="2"/>
        <v>0</v>
      </c>
      <c r="J24" s="71"/>
      <c r="K24" s="72"/>
    </row>
    <row r="25" spans="1:11" x14ac:dyDescent="0.25">
      <c r="G25" s="86">
        <f t="shared" si="0"/>
        <v>0</v>
      </c>
      <c r="H25" s="87">
        <f t="shared" si="1"/>
        <v>0</v>
      </c>
      <c r="I25" s="88">
        <f t="shared" si="2"/>
        <v>0</v>
      </c>
    </row>
    <row r="26" spans="1:11" x14ac:dyDescent="0.25">
      <c r="G26" s="86">
        <f t="shared" si="0"/>
        <v>0</v>
      </c>
      <c r="H26" s="87">
        <f t="shared" si="1"/>
        <v>0</v>
      </c>
      <c r="I26" s="88">
        <f t="shared" si="2"/>
        <v>0</v>
      </c>
    </row>
    <row r="27" spans="1:11" x14ac:dyDescent="0.25">
      <c r="G27" s="86">
        <f t="shared" si="0"/>
        <v>0</v>
      </c>
      <c r="H27" s="87">
        <f t="shared" si="1"/>
        <v>0</v>
      </c>
      <c r="I27" s="88">
        <f t="shared" si="2"/>
        <v>0</v>
      </c>
    </row>
    <row r="28" spans="1:11" ht="16.5" thickBot="1" x14ac:dyDescent="0.3">
      <c r="G28" s="86">
        <f t="shared" si="0"/>
        <v>0</v>
      </c>
      <c r="H28" s="87">
        <f t="shared" si="1"/>
        <v>0</v>
      </c>
      <c r="I28" s="88">
        <f t="shared" si="2"/>
        <v>0</v>
      </c>
    </row>
    <row r="29" spans="1:11" ht="16.5" thickBot="1" x14ac:dyDescent="0.3">
      <c r="A29" s="104" t="s">
        <v>487</v>
      </c>
      <c r="B29" s="105">
        <f>SUM(B20:B28)</f>
        <v>590</v>
      </c>
      <c r="C29" s="106"/>
      <c r="D29" s="107"/>
      <c r="E29" s="108"/>
      <c r="F29" s="108"/>
      <c r="G29" s="108"/>
      <c r="H29" s="108"/>
      <c r="I29" s="109"/>
    </row>
    <row r="30" spans="1:11" x14ac:dyDescent="0.25">
      <c r="G30" s="86">
        <f t="shared" si="0"/>
        <v>0</v>
      </c>
      <c r="H30" s="87">
        <f t="shared" si="1"/>
        <v>0</v>
      </c>
      <c r="I30" s="88">
        <f t="shared" si="2"/>
        <v>0</v>
      </c>
    </row>
    <row r="31" spans="1:11" x14ac:dyDescent="0.25">
      <c r="G31" s="86">
        <f t="shared" si="0"/>
        <v>0</v>
      </c>
      <c r="H31" s="87">
        <f t="shared" si="1"/>
        <v>0</v>
      </c>
      <c r="I31" s="88">
        <f t="shared" si="2"/>
        <v>0</v>
      </c>
    </row>
    <row r="32" spans="1:11" x14ac:dyDescent="0.25">
      <c r="G32" s="86">
        <f t="shared" si="0"/>
        <v>0</v>
      </c>
      <c r="H32" s="87">
        <f t="shared" si="1"/>
        <v>0</v>
      </c>
      <c r="I32" s="88">
        <f t="shared" si="2"/>
        <v>0</v>
      </c>
    </row>
    <row r="33" spans="1:9" x14ac:dyDescent="0.25">
      <c r="G33" s="86">
        <f t="shared" si="0"/>
        <v>0</v>
      </c>
      <c r="H33" s="87">
        <f t="shared" si="1"/>
        <v>0</v>
      </c>
      <c r="I33" s="88">
        <f t="shared" si="2"/>
        <v>0</v>
      </c>
    </row>
    <row r="34" spans="1:9" x14ac:dyDescent="0.25">
      <c r="G34" s="86">
        <f t="shared" si="0"/>
        <v>0</v>
      </c>
      <c r="H34" s="87">
        <f t="shared" si="1"/>
        <v>0</v>
      </c>
      <c r="I34" s="88">
        <f t="shared" si="2"/>
        <v>0</v>
      </c>
    </row>
    <row r="35" spans="1:9" x14ac:dyDescent="0.25">
      <c r="G35" s="86">
        <f t="shared" si="0"/>
        <v>0</v>
      </c>
      <c r="H35" s="87">
        <f t="shared" si="1"/>
        <v>0</v>
      </c>
      <c r="I35" s="88">
        <f t="shared" si="2"/>
        <v>0</v>
      </c>
    </row>
    <row r="36" spans="1:9" x14ac:dyDescent="0.25">
      <c r="G36" s="86">
        <f t="shared" si="0"/>
        <v>0</v>
      </c>
      <c r="H36" s="87">
        <f t="shared" si="1"/>
        <v>0</v>
      </c>
      <c r="I36" s="88">
        <f t="shared" si="2"/>
        <v>0</v>
      </c>
    </row>
    <row r="37" spans="1:9" x14ac:dyDescent="0.25">
      <c r="G37" s="86">
        <f t="shared" ref="G37" si="3">IF(C37&lt;&gt;"13b",B37/(C37+100)*100,B37)</f>
        <v>0</v>
      </c>
      <c r="H37" s="87">
        <f t="shared" ref="H37" si="4">IF(C37&lt;&gt;"13b",G37*C37/100)</f>
        <v>0</v>
      </c>
      <c r="I37" s="88">
        <f t="shared" ref="I37" si="5">IF(C37=19,1776,IF(C37=7,1771,0))</f>
        <v>0</v>
      </c>
    </row>
    <row r="38" spans="1:9" ht="16.5" thickBot="1" x14ac:dyDescent="0.3">
      <c r="G38" s="86">
        <f t="shared" ref="G38:G101" si="6">IF(C38&lt;&gt;"13b",B38/(C38+100)*100,B38)</f>
        <v>0</v>
      </c>
      <c r="H38" s="87">
        <f t="shared" ref="H38:H101" si="7">IF(C38&lt;&gt;"13b",G38*C38/100)</f>
        <v>0</v>
      </c>
      <c r="I38" s="88">
        <f t="shared" ref="I38:I101" si="8">IF(C38=19,1776,IF(C38=7,1771,0))</f>
        <v>0</v>
      </c>
    </row>
    <row r="39" spans="1:9" ht="16.5" thickBot="1" x14ac:dyDescent="0.3">
      <c r="A39" s="104" t="s">
        <v>488</v>
      </c>
      <c r="B39" s="105">
        <f>SUM(B30:B38)</f>
        <v>0</v>
      </c>
      <c r="C39" s="106"/>
      <c r="D39" s="107"/>
      <c r="E39" s="108"/>
      <c r="F39" s="108"/>
      <c r="G39" s="108"/>
      <c r="H39" s="108"/>
      <c r="I39" s="109"/>
    </row>
    <row r="40" spans="1:9" x14ac:dyDescent="0.25">
      <c r="G40" s="86">
        <f t="shared" si="6"/>
        <v>0</v>
      </c>
      <c r="H40" s="87">
        <f t="shared" si="7"/>
        <v>0</v>
      </c>
      <c r="I40" s="88">
        <f t="shared" si="8"/>
        <v>0</v>
      </c>
    </row>
    <row r="41" spans="1:9" x14ac:dyDescent="0.25">
      <c r="G41" s="86">
        <f t="shared" si="6"/>
        <v>0</v>
      </c>
      <c r="H41" s="87">
        <f t="shared" si="7"/>
        <v>0</v>
      </c>
      <c r="I41" s="88">
        <f t="shared" si="8"/>
        <v>0</v>
      </c>
    </row>
    <row r="42" spans="1:9" x14ac:dyDescent="0.25">
      <c r="G42" s="86">
        <f t="shared" si="6"/>
        <v>0</v>
      </c>
      <c r="H42" s="87">
        <f t="shared" si="7"/>
        <v>0</v>
      </c>
      <c r="I42" s="88">
        <f t="shared" si="8"/>
        <v>0</v>
      </c>
    </row>
    <row r="43" spans="1:9" x14ac:dyDescent="0.25">
      <c r="G43" s="86">
        <f t="shared" si="6"/>
        <v>0</v>
      </c>
      <c r="H43" s="87">
        <f t="shared" si="7"/>
        <v>0</v>
      </c>
      <c r="I43" s="88">
        <f t="shared" si="8"/>
        <v>0</v>
      </c>
    </row>
    <row r="44" spans="1:9" x14ac:dyDescent="0.25">
      <c r="G44" s="86">
        <f t="shared" si="6"/>
        <v>0</v>
      </c>
      <c r="H44" s="87">
        <f t="shared" si="7"/>
        <v>0</v>
      </c>
      <c r="I44" s="88">
        <f t="shared" si="8"/>
        <v>0</v>
      </c>
    </row>
    <row r="45" spans="1:9" x14ac:dyDescent="0.25">
      <c r="G45" s="86">
        <f t="shared" si="6"/>
        <v>0</v>
      </c>
      <c r="H45" s="87">
        <f t="shared" si="7"/>
        <v>0</v>
      </c>
      <c r="I45" s="88">
        <f t="shared" si="8"/>
        <v>0</v>
      </c>
    </row>
    <row r="46" spans="1:9" x14ac:dyDescent="0.25">
      <c r="G46" s="86">
        <f t="shared" si="6"/>
        <v>0</v>
      </c>
      <c r="H46" s="87">
        <f t="shared" si="7"/>
        <v>0</v>
      </c>
      <c r="I46" s="88">
        <f t="shared" si="8"/>
        <v>0</v>
      </c>
    </row>
    <row r="47" spans="1:9" x14ac:dyDescent="0.25">
      <c r="G47" s="86">
        <f t="shared" si="6"/>
        <v>0</v>
      </c>
      <c r="H47" s="87">
        <f t="shared" si="7"/>
        <v>0</v>
      </c>
      <c r="I47" s="88">
        <f t="shared" si="8"/>
        <v>0</v>
      </c>
    </row>
    <row r="48" spans="1:9" ht="16.5" thickBot="1" x14ac:dyDescent="0.3">
      <c r="G48" s="86">
        <f t="shared" si="6"/>
        <v>0</v>
      </c>
      <c r="H48" s="87">
        <f t="shared" si="7"/>
        <v>0</v>
      </c>
      <c r="I48" s="88">
        <f t="shared" si="8"/>
        <v>0</v>
      </c>
    </row>
    <row r="49" spans="1:9" ht="16.5" thickBot="1" x14ac:dyDescent="0.3">
      <c r="A49" s="104" t="s">
        <v>489</v>
      </c>
      <c r="B49" s="105">
        <f>SUM(B40:B48)</f>
        <v>0</v>
      </c>
      <c r="C49" s="106"/>
      <c r="D49" s="107"/>
      <c r="E49" s="108"/>
      <c r="F49" s="108"/>
      <c r="G49" s="108"/>
      <c r="H49" s="108"/>
      <c r="I49" s="109"/>
    </row>
    <row r="50" spans="1:9" x14ac:dyDescent="0.25">
      <c r="G50" s="86">
        <f t="shared" si="6"/>
        <v>0</v>
      </c>
      <c r="H50" s="87">
        <f t="shared" si="7"/>
        <v>0</v>
      </c>
      <c r="I50" s="88">
        <f t="shared" si="8"/>
        <v>0</v>
      </c>
    </row>
    <row r="51" spans="1:9" x14ac:dyDescent="0.25">
      <c r="G51" s="86">
        <f t="shared" si="6"/>
        <v>0</v>
      </c>
      <c r="H51" s="87">
        <f t="shared" si="7"/>
        <v>0</v>
      </c>
      <c r="I51" s="88">
        <f t="shared" si="8"/>
        <v>0</v>
      </c>
    </row>
    <row r="52" spans="1:9" x14ac:dyDescent="0.25">
      <c r="G52" s="86">
        <f t="shared" si="6"/>
        <v>0</v>
      </c>
      <c r="H52" s="87">
        <f t="shared" si="7"/>
        <v>0</v>
      </c>
      <c r="I52" s="88">
        <f t="shared" si="8"/>
        <v>0</v>
      </c>
    </row>
    <row r="53" spans="1:9" x14ac:dyDescent="0.25">
      <c r="G53" s="86">
        <f t="shared" si="6"/>
        <v>0</v>
      </c>
      <c r="H53" s="87">
        <f t="shared" si="7"/>
        <v>0</v>
      </c>
      <c r="I53" s="88">
        <f t="shared" si="8"/>
        <v>0</v>
      </c>
    </row>
    <row r="54" spans="1:9" x14ac:dyDescent="0.25">
      <c r="G54" s="86">
        <f t="shared" si="6"/>
        <v>0</v>
      </c>
      <c r="H54" s="87">
        <f t="shared" si="7"/>
        <v>0</v>
      </c>
      <c r="I54" s="88">
        <f t="shared" si="8"/>
        <v>0</v>
      </c>
    </row>
    <row r="55" spans="1:9" x14ac:dyDescent="0.25">
      <c r="G55" s="86">
        <f t="shared" si="6"/>
        <v>0</v>
      </c>
      <c r="H55" s="87">
        <f t="shared" si="7"/>
        <v>0</v>
      </c>
      <c r="I55" s="88">
        <f t="shared" si="8"/>
        <v>0</v>
      </c>
    </row>
    <row r="56" spans="1:9" x14ac:dyDescent="0.25">
      <c r="G56" s="86">
        <f t="shared" si="6"/>
        <v>0</v>
      </c>
      <c r="H56" s="87">
        <f t="shared" si="7"/>
        <v>0</v>
      </c>
      <c r="I56" s="88">
        <f t="shared" si="8"/>
        <v>0</v>
      </c>
    </row>
    <row r="57" spans="1:9" x14ac:dyDescent="0.25">
      <c r="G57" s="86">
        <f t="shared" si="6"/>
        <v>0</v>
      </c>
      <c r="H57" s="87">
        <f t="shared" si="7"/>
        <v>0</v>
      </c>
      <c r="I57" s="88">
        <f t="shared" si="8"/>
        <v>0</v>
      </c>
    </row>
    <row r="58" spans="1:9" ht="16.5" thickBot="1" x14ac:dyDescent="0.3">
      <c r="G58" s="86">
        <f t="shared" si="6"/>
        <v>0</v>
      </c>
      <c r="H58" s="87">
        <f t="shared" si="7"/>
        <v>0</v>
      </c>
      <c r="I58" s="88">
        <f t="shared" si="8"/>
        <v>0</v>
      </c>
    </row>
    <row r="59" spans="1:9" ht="16.5" thickBot="1" x14ac:dyDescent="0.3">
      <c r="A59" s="104" t="s">
        <v>490</v>
      </c>
      <c r="B59" s="105">
        <f>SUM(B50:B58)</f>
        <v>0</v>
      </c>
      <c r="C59" s="106"/>
      <c r="D59" s="107"/>
      <c r="E59" s="108"/>
      <c r="F59" s="108"/>
      <c r="G59" s="108"/>
      <c r="H59" s="108"/>
      <c r="I59" s="109"/>
    </row>
    <row r="60" spans="1:9" x14ac:dyDescent="0.25">
      <c r="G60" s="86">
        <f t="shared" si="6"/>
        <v>0</v>
      </c>
      <c r="H60" s="87">
        <f t="shared" si="7"/>
        <v>0</v>
      </c>
      <c r="I60" s="88">
        <f t="shared" si="8"/>
        <v>0</v>
      </c>
    </row>
    <row r="61" spans="1:9" x14ac:dyDescent="0.25">
      <c r="G61" s="86">
        <f t="shared" si="6"/>
        <v>0</v>
      </c>
      <c r="H61" s="87">
        <f t="shared" si="7"/>
        <v>0</v>
      </c>
      <c r="I61" s="88">
        <f t="shared" si="8"/>
        <v>0</v>
      </c>
    </row>
    <row r="62" spans="1:9" x14ac:dyDescent="0.25">
      <c r="G62" s="86">
        <f t="shared" si="6"/>
        <v>0</v>
      </c>
      <c r="H62" s="87">
        <f t="shared" si="7"/>
        <v>0</v>
      </c>
      <c r="I62" s="88">
        <f t="shared" si="8"/>
        <v>0</v>
      </c>
    </row>
    <row r="63" spans="1:9" x14ac:dyDescent="0.25">
      <c r="G63" s="86">
        <f t="shared" si="6"/>
        <v>0</v>
      </c>
      <c r="H63" s="87">
        <f t="shared" si="7"/>
        <v>0</v>
      </c>
      <c r="I63" s="88">
        <f t="shared" si="8"/>
        <v>0</v>
      </c>
    </row>
    <row r="64" spans="1:9" x14ac:dyDescent="0.25">
      <c r="G64" s="86">
        <f t="shared" si="6"/>
        <v>0</v>
      </c>
      <c r="H64" s="87">
        <f t="shared" si="7"/>
        <v>0</v>
      </c>
      <c r="I64" s="88">
        <f t="shared" si="8"/>
        <v>0</v>
      </c>
    </row>
    <row r="65" spans="1:9" x14ac:dyDescent="0.25">
      <c r="G65" s="86">
        <f t="shared" si="6"/>
        <v>0</v>
      </c>
      <c r="H65" s="87">
        <f t="shared" si="7"/>
        <v>0</v>
      </c>
      <c r="I65" s="88">
        <f t="shared" si="8"/>
        <v>0</v>
      </c>
    </row>
    <row r="66" spans="1:9" x14ac:dyDescent="0.25">
      <c r="G66" s="86">
        <f t="shared" si="6"/>
        <v>0</v>
      </c>
      <c r="H66" s="87">
        <f t="shared" si="7"/>
        <v>0</v>
      </c>
      <c r="I66" s="88">
        <f t="shared" si="8"/>
        <v>0</v>
      </c>
    </row>
    <row r="67" spans="1:9" x14ac:dyDescent="0.25">
      <c r="G67" s="86">
        <f t="shared" si="6"/>
        <v>0</v>
      </c>
      <c r="H67" s="87">
        <f t="shared" si="7"/>
        <v>0</v>
      </c>
      <c r="I67" s="88">
        <f t="shared" si="8"/>
        <v>0</v>
      </c>
    </row>
    <row r="68" spans="1:9" ht="16.5" thickBot="1" x14ac:dyDescent="0.3">
      <c r="G68" s="86">
        <f t="shared" si="6"/>
        <v>0</v>
      </c>
      <c r="H68" s="87">
        <f t="shared" si="7"/>
        <v>0</v>
      </c>
      <c r="I68" s="88">
        <f t="shared" si="8"/>
        <v>0</v>
      </c>
    </row>
    <row r="69" spans="1:9" ht="16.5" thickBot="1" x14ac:dyDescent="0.3">
      <c r="A69" s="104" t="s">
        <v>491</v>
      </c>
      <c r="B69" s="105">
        <f>SUM(B60:B68)</f>
        <v>0</v>
      </c>
      <c r="C69" s="106"/>
      <c r="D69" s="107"/>
      <c r="E69" s="108"/>
      <c r="F69" s="108"/>
      <c r="G69" s="108"/>
      <c r="H69" s="108"/>
      <c r="I69" s="109"/>
    </row>
    <row r="70" spans="1:9" x14ac:dyDescent="0.25">
      <c r="G70" s="86">
        <f t="shared" si="6"/>
        <v>0</v>
      </c>
      <c r="H70" s="87">
        <f t="shared" si="7"/>
        <v>0</v>
      </c>
      <c r="I70" s="88">
        <f t="shared" si="8"/>
        <v>0</v>
      </c>
    </row>
    <row r="71" spans="1:9" x14ac:dyDescent="0.25">
      <c r="G71" s="86">
        <f t="shared" si="6"/>
        <v>0</v>
      </c>
      <c r="H71" s="87">
        <f t="shared" si="7"/>
        <v>0</v>
      </c>
      <c r="I71" s="88">
        <f t="shared" si="8"/>
        <v>0</v>
      </c>
    </row>
    <row r="72" spans="1:9" x14ac:dyDescent="0.25">
      <c r="G72" s="86">
        <f t="shared" si="6"/>
        <v>0</v>
      </c>
      <c r="H72" s="87">
        <f t="shared" si="7"/>
        <v>0</v>
      </c>
      <c r="I72" s="88">
        <f t="shared" si="8"/>
        <v>0</v>
      </c>
    </row>
    <row r="73" spans="1:9" x14ac:dyDescent="0.25">
      <c r="G73" s="86">
        <f t="shared" si="6"/>
        <v>0</v>
      </c>
      <c r="H73" s="87">
        <f t="shared" si="7"/>
        <v>0</v>
      </c>
      <c r="I73" s="88">
        <f t="shared" si="8"/>
        <v>0</v>
      </c>
    </row>
    <row r="74" spans="1:9" x14ac:dyDescent="0.25">
      <c r="G74" s="86">
        <f t="shared" si="6"/>
        <v>0</v>
      </c>
      <c r="H74" s="87">
        <f t="shared" si="7"/>
        <v>0</v>
      </c>
      <c r="I74" s="88">
        <f t="shared" si="8"/>
        <v>0</v>
      </c>
    </row>
    <row r="75" spans="1:9" x14ac:dyDescent="0.25">
      <c r="G75" s="86">
        <f t="shared" si="6"/>
        <v>0</v>
      </c>
      <c r="H75" s="87">
        <f t="shared" si="7"/>
        <v>0</v>
      </c>
      <c r="I75" s="88">
        <f t="shared" si="8"/>
        <v>0</v>
      </c>
    </row>
    <row r="76" spans="1:9" x14ac:dyDescent="0.25">
      <c r="G76" s="86">
        <f t="shared" si="6"/>
        <v>0</v>
      </c>
      <c r="H76" s="87">
        <f t="shared" si="7"/>
        <v>0</v>
      </c>
      <c r="I76" s="88">
        <f t="shared" si="8"/>
        <v>0</v>
      </c>
    </row>
    <row r="77" spans="1:9" x14ac:dyDescent="0.25">
      <c r="G77" s="86">
        <f t="shared" si="6"/>
        <v>0</v>
      </c>
      <c r="H77" s="87">
        <f t="shared" si="7"/>
        <v>0</v>
      </c>
      <c r="I77" s="88">
        <f t="shared" si="8"/>
        <v>0</v>
      </c>
    </row>
    <row r="78" spans="1:9" ht="16.5" thickBot="1" x14ac:dyDescent="0.3">
      <c r="G78" s="86">
        <f t="shared" si="6"/>
        <v>0</v>
      </c>
      <c r="H78" s="87">
        <f t="shared" si="7"/>
        <v>0</v>
      </c>
      <c r="I78" s="88">
        <f t="shared" si="8"/>
        <v>0</v>
      </c>
    </row>
    <row r="79" spans="1:9" ht="16.5" thickBot="1" x14ac:dyDescent="0.3">
      <c r="A79" s="104" t="s">
        <v>492</v>
      </c>
      <c r="B79" s="105">
        <f>SUM(B70:B78)</f>
        <v>0</v>
      </c>
      <c r="C79" s="106"/>
      <c r="D79" s="107"/>
      <c r="E79" s="108"/>
      <c r="F79" s="108"/>
      <c r="G79" s="108"/>
      <c r="H79" s="108"/>
      <c r="I79" s="109"/>
    </row>
    <row r="80" spans="1:9" x14ac:dyDescent="0.25">
      <c r="G80" s="86">
        <f t="shared" si="6"/>
        <v>0</v>
      </c>
      <c r="H80" s="87">
        <f t="shared" si="7"/>
        <v>0</v>
      </c>
      <c r="I80" s="88">
        <f t="shared" si="8"/>
        <v>0</v>
      </c>
    </row>
    <row r="81" spans="1:9" x14ac:dyDescent="0.25">
      <c r="G81" s="86">
        <f t="shared" si="6"/>
        <v>0</v>
      </c>
      <c r="H81" s="87">
        <f t="shared" si="7"/>
        <v>0</v>
      </c>
      <c r="I81" s="88">
        <f t="shared" si="8"/>
        <v>0</v>
      </c>
    </row>
    <row r="82" spans="1:9" x14ac:dyDescent="0.25">
      <c r="G82" s="86">
        <f t="shared" si="6"/>
        <v>0</v>
      </c>
      <c r="H82" s="87">
        <f t="shared" si="7"/>
        <v>0</v>
      </c>
      <c r="I82" s="88">
        <f t="shared" si="8"/>
        <v>0</v>
      </c>
    </row>
    <row r="83" spans="1:9" x14ac:dyDescent="0.25">
      <c r="G83" s="86">
        <f t="shared" si="6"/>
        <v>0</v>
      </c>
      <c r="H83" s="87">
        <f t="shared" si="7"/>
        <v>0</v>
      </c>
      <c r="I83" s="88">
        <f t="shared" si="8"/>
        <v>0</v>
      </c>
    </row>
    <row r="84" spans="1:9" x14ac:dyDescent="0.25">
      <c r="G84" s="86">
        <f t="shared" si="6"/>
        <v>0</v>
      </c>
      <c r="H84" s="87">
        <f t="shared" si="7"/>
        <v>0</v>
      </c>
      <c r="I84" s="88">
        <f t="shared" si="8"/>
        <v>0</v>
      </c>
    </row>
    <row r="85" spans="1:9" x14ac:dyDescent="0.25">
      <c r="G85" s="86">
        <f t="shared" si="6"/>
        <v>0</v>
      </c>
      <c r="H85" s="87">
        <f t="shared" si="7"/>
        <v>0</v>
      </c>
      <c r="I85" s="88">
        <f t="shared" si="8"/>
        <v>0</v>
      </c>
    </row>
    <row r="86" spans="1:9" x14ac:dyDescent="0.25">
      <c r="G86" s="86">
        <f t="shared" si="6"/>
        <v>0</v>
      </c>
      <c r="H86" s="87">
        <f t="shared" si="7"/>
        <v>0</v>
      </c>
      <c r="I86" s="88">
        <f t="shared" si="8"/>
        <v>0</v>
      </c>
    </row>
    <row r="87" spans="1:9" x14ac:dyDescent="0.25">
      <c r="G87" s="86">
        <f t="shared" si="6"/>
        <v>0</v>
      </c>
      <c r="H87" s="87">
        <f t="shared" si="7"/>
        <v>0</v>
      </c>
      <c r="I87" s="88">
        <f t="shared" si="8"/>
        <v>0</v>
      </c>
    </row>
    <row r="88" spans="1:9" ht="16.5" thickBot="1" x14ac:dyDescent="0.3">
      <c r="G88" s="86">
        <f t="shared" si="6"/>
        <v>0</v>
      </c>
      <c r="H88" s="87">
        <f t="shared" si="7"/>
        <v>0</v>
      </c>
      <c r="I88" s="88">
        <f t="shared" si="8"/>
        <v>0</v>
      </c>
    </row>
    <row r="89" spans="1:9" ht="16.5" thickBot="1" x14ac:dyDescent="0.3">
      <c r="A89" s="104" t="s">
        <v>493</v>
      </c>
      <c r="B89" s="105">
        <f>SUM(B80:B88)</f>
        <v>0</v>
      </c>
      <c r="C89" s="106"/>
      <c r="D89" s="107"/>
      <c r="E89" s="108"/>
      <c r="F89" s="108"/>
      <c r="G89" s="108"/>
      <c r="H89" s="108"/>
      <c r="I89" s="109"/>
    </row>
    <row r="90" spans="1:9" x14ac:dyDescent="0.25">
      <c r="G90" s="86">
        <f t="shared" si="6"/>
        <v>0</v>
      </c>
      <c r="H90" s="87">
        <f t="shared" si="7"/>
        <v>0</v>
      </c>
      <c r="I90" s="88">
        <f t="shared" si="8"/>
        <v>0</v>
      </c>
    </row>
    <row r="91" spans="1:9" x14ac:dyDescent="0.25">
      <c r="G91" s="86">
        <f t="shared" si="6"/>
        <v>0</v>
      </c>
      <c r="H91" s="87">
        <f t="shared" si="7"/>
        <v>0</v>
      </c>
      <c r="I91" s="88">
        <f t="shared" si="8"/>
        <v>0</v>
      </c>
    </row>
    <row r="92" spans="1:9" x14ac:dyDescent="0.25">
      <c r="G92" s="86">
        <f t="shared" si="6"/>
        <v>0</v>
      </c>
      <c r="H92" s="87">
        <f t="shared" si="7"/>
        <v>0</v>
      </c>
      <c r="I92" s="88">
        <f t="shared" si="8"/>
        <v>0</v>
      </c>
    </row>
    <row r="93" spans="1:9" x14ac:dyDescent="0.25">
      <c r="G93" s="86">
        <f t="shared" si="6"/>
        <v>0</v>
      </c>
      <c r="H93" s="87">
        <f t="shared" si="7"/>
        <v>0</v>
      </c>
      <c r="I93" s="88">
        <f t="shared" si="8"/>
        <v>0</v>
      </c>
    </row>
    <row r="94" spans="1:9" x14ac:dyDescent="0.25">
      <c r="G94" s="86">
        <f t="shared" si="6"/>
        <v>0</v>
      </c>
      <c r="H94" s="87">
        <f t="shared" si="7"/>
        <v>0</v>
      </c>
      <c r="I94" s="88">
        <f t="shared" si="8"/>
        <v>0</v>
      </c>
    </row>
    <row r="95" spans="1:9" x14ac:dyDescent="0.25">
      <c r="G95" s="86">
        <f t="shared" si="6"/>
        <v>0</v>
      </c>
      <c r="H95" s="87">
        <f t="shared" si="7"/>
        <v>0</v>
      </c>
      <c r="I95" s="88">
        <f t="shared" si="8"/>
        <v>0</v>
      </c>
    </row>
    <row r="96" spans="1:9" x14ac:dyDescent="0.25">
      <c r="G96" s="86">
        <f t="shared" si="6"/>
        <v>0</v>
      </c>
      <c r="H96" s="87">
        <f t="shared" si="7"/>
        <v>0</v>
      </c>
      <c r="I96" s="88">
        <f t="shared" si="8"/>
        <v>0</v>
      </c>
    </row>
    <row r="97" spans="1:9" x14ac:dyDescent="0.25">
      <c r="G97" s="86">
        <f t="shared" si="6"/>
        <v>0</v>
      </c>
      <c r="H97" s="87">
        <f t="shared" si="7"/>
        <v>0</v>
      </c>
      <c r="I97" s="88">
        <f t="shared" si="8"/>
        <v>0</v>
      </c>
    </row>
    <row r="98" spans="1:9" ht="16.5" thickBot="1" x14ac:dyDescent="0.3">
      <c r="G98" s="86">
        <f t="shared" si="6"/>
        <v>0</v>
      </c>
      <c r="H98" s="87">
        <f t="shared" si="7"/>
        <v>0</v>
      </c>
      <c r="I98" s="88">
        <f t="shared" si="8"/>
        <v>0</v>
      </c>
    </row>
    <row r="99" spans="1:9" ht="16.5" thickBot="1" x14ac:dyDescent="0.3">
      <c r="A99" s="104" t="s">
        <v>494</v>
      </c>
      <c r="B99" s="105">
        <f>SUM(B90:B98)</f>
        <v>0</v>
      </c>
      <c r="C99" s="106"/>
      <c r="D99" s="107"/>
      <c r="E99" s="108"/>
      <c r="F99" s="108"/>
      <c r="G99" s="108"/>
      <c r="H99" s="108"/>
      <c r="I99" s="109"/>
    </row>
    <row r="100" spans="1:9" x14ac:dyDescent="0.25">
      <c r="G100" s="86">
        <f t="shared" si="6"/>
        <v>0</v>
      </c>
      <c r="H100" s="87">
        <f t="shared" si="7"/>
        <v>0</v>
      </c>
      <c r="I100" s="88">
        <f t="shared" si="8"/>
        <v>0</v>
      </c>
    </row>
    <row r="101" spans="1:9" x14ac:dyDescent="0.25">
      <c r="G101" s="86">
        <f t="shared" si="6"/>
        <v>0</v>
      </c>
      <c r="H101" s="87">
        <f t="shared" si="7"/>
        <v>0</v>
      </c>
      <c r="I101" s="88">
        <f t="shared" si="8"/>
        <v>0</v>
      </c>
    </row>
    <row r="102" spans="1:9" x14ac:dyDescent="0.25">
      <c r="G102" s="86">
        <f t="shared" ref="G102:G128" si="9">IF(C102&lt;&gt;"13b",B102/(C102+100)*100,B102)</f>
        <v>0</v>
      </c>
      <c r="H102" s="87">
        <f t="shared" ref="H102:H128" si="10">IF(C102&lt;&gt;"13b",G102*C102/100)</f>
        <v>0</v>
      </c>
      <c r="I102" s="88">
        <f t="shared" ref="I102:I128" si="11">IF(C102=19,1776,IF(C102=7,1771,0))</f>
        <v>0</v>
      </c>
    </row>
    <row r="103" spans="1:9" x14ac:dyDescent="0.25">
      <c r="G103" s="86">
        <f t="shared" si="9"/>
        <v>0</v>
      </c>
      <c r="H103" s="87">
        <f t="shared" si="10"/>
        <v>0</v>
      </c>
      <c r="I103" s="88">
        <f t="shared" si="11"/>
        <v>0</v>
      </c>
    </row>
    <row r="104" spans="1:9" x14ac:dyDescent="0.25">
      <c r="G104" s="86">
        <f t="shared" si="9"/>
        <v>0</v>
      </c>
      <c r="H104" s="87">
        <f t="shared" si="10"/>
        <v>0</v>
      </c>
      <c r="I104" s="88">
        <f t="shared" si="11"/>
        <v>0</v>
      </c>
    </row>
    <row r="105" spans="1:9" x14ac:dyDescent="0.25">
      <c r="G105" s="86">
        <f t="shared" si="9"/>
        <v>0</v>
      </c>
      <c r="H105" s="87">
        <f t="shared" si="10"/>
        <v>0</v>
      </c>
      <c r="I105" s="88">
        <f t="shared" si="11"/>
        <v>0</v>
      </c>
    </row>
    <row r="106" spans="1:9" x14ac:dyDescent="0.25">
      <c r="G106" s="86">
        <f t="shared" si="9"/>
        <v>0</v>
      </c>
      <c r="H106" s="87">
        <f t="shared" si="10"/>
        <v>0</v>
      </c>
      <c r="I106" s="88">
        <f t="shared" si="11"/>
        <v>0</v>
      </c>
    </row>
    <row r="107" spans="1:9" x14ac:dyDescent="0.25">
      <c r="G107" s="86">
        <f t="shared" si="9"/>
        <v>0</v>
      </c>
      <c r="H107" s="87">
        <f t="shared" si="10"/>
        <v>0</v>
      </c>
      <c r="I107" s="88">
        <f t="shared" si="11"/>
        <v>0</v>
      </c>
    </row>
    <row r="108" spans="1:9" ht="16.5" thickBot="1" x14ac:dyDescent="0.3">
      <c r="G108" s="86">
        <f t="shared" si="9"/>
        <v>0</v>
      </c>
      <c r="H108" s="87">
        <f t="shared" si="10"/>
        <v>0</v>
      </c>
      <c r="I108" s="88">
        <f t="shared" si="11"/>
        <v>0</v>
      </c>
    </row>
    <row r="109" spans="1:9" ht="16.5" thickBot="1" x14ac:dyDescent="0.3">
      <c r="A109" s="104" t="s">
        <v>495</v>
      </c>
      <c r="B109" s="105">
        <f>SUM(B100:B108)</f>
        <v>0</v>
      </c>
      <c r="C109" s="106"/>
      <c r="D109" s="107"/>
      <c r="E109" s="108"/>
      <c r="F109" s="108"/>
      <c r="G109" s="108"/>
      <c r="H109" s="108"/>
      <c r="I109" s="109"/>
    </row>
    <row r="110" spans="1:9" x14ac:dyDescent="0.25">
      <c r="G110" s="86">
        <f t="shared" si="9"/>
        <v>0</v>
      </c>
      <c r="H110" s="87">
        <f t="shared" si="10"/>
        <v>0</v>
      </c>
      <c r="I110" s="88">
        <f t="shared" si="11"/>
        <v>0</v>
      </c>
    </row>
    <row r="111" spans="1:9" x14ac:dyDescent="0.25">
      <c r="G111" s="86">
        <f t="shared" si="9"/>
        <v>0</v>
      </c>
      <c r="H111" s="87">
        <f t="shared" si="10"/>
        <v>0</v>
      </c>
      <c r="I111" s="88">
        <f t="shared" si="11"/>
        <v>0</v>
      </c>
    </row>
    <row r="112" spans="1:9" x14ac:dyDescent="0.25">
      <c r="G112" s="86">
        <f t="shared" si="9"/>
        <v>0</v>
      </c>
      <c r="H112" s="87">
        <f t="shared" si="10"/>
        <v>0</v>
      </c>
      <c r="I112" s="88">
        <f t="shared" si="11"/>
        <v>0</v>
      </c>
    </row>
    <row r="113" spans="1:9" x14ac:dyDescent="0.25">
      <c r="G113" s="86">
        <f t="shared" si="9"/>
        <v>0</v>
      </c>
      <c r="H113" s="87">
        <f t="shared" si="10"/>
        <v>0</v>
      </c>
      <c r="I113" s="88">
        <f t="shared" si="11"/>
        <v>0</v>
      </c>
    </row>
    <row r="114" spans="1:9" x14ac:dyDescent="0.25">
      <c r="G114" s="86">
        <f t="shared" si="9"/>
        <v>0</v>
      </c>
      <c r="H114" s="87">
        <f t="shared" si="10"/>
        <v>0</v>
      </c>
      <c r="I114" s="88">
        <f t="shared" si="11"/>
        <v>0</v>
      </c>
    </row>
    <row r="115" spans="1:9" x14ac:dyDescent="0.25">
      <c r="G115" s="86">
        <f t="shared" si="9"/>
        <v>0</v>
      </c>
      <c r="H115" s="87">
        <f t="shared" si="10"/>
        <v>0</v>
      </c>
      <c r="I115" s="88">
        <f t="shared" si="11"/>
        <v>0</v>
      </c>
    </row>
    <row r="116" spans="1:9" x14ac:dyDescent="0.25">
      <c r="G116" s="86">
        <f t="shared" si="9"/>
        <v>0</v>
      </c>
      <c r="H116" s="87">
        <f t="shared" si="10"/>
        <v>0</v>
      </c>
      <c r="I116" s="88">
        <f t="shared" si="11"/>
        <v>0</v>
      </c>
    </row>
    <row r="117" spans="1:9" x14ac:dyDescent="0.25">
      <c r="G117" s="86">
        <f t="shared" si="9"/>
        <v>0</v>
      </c>
      <c r="H117" s="87">
        <f t="shared" si="10"/>
        <v>0</v>
      </c>
      <c r="I117" s="88">
        <f t="shared" si="11"/>
        <v>0</v>
      </c>
    </row>
    <row r="118" spans="1:9" ht="16.5" thickBot="1" x14ac:dyDescent="0.3">
      <c r="G118" s="86">
        <f t="shared" si="9"/>
        <v>0</v>
      </c>
      <c r="H118" s="87">
        <f t="shared" si="10"/>
        <v>0</v>
      </c>
      <c r="I118" s="88">
        <f t="shared" si="11"/>
        <v>0</v>
      </c>
    </row>
    <row r="119" spans="1:9" ht="16.5" thickBot="1" x14ac:dyDescent="0.3">
      <c r="A119" s="104" t="s">
        <v>496</v>
      </c>
      <c r="B119" s="105">
        <f>SUM(B110:B118)</f>
        <v>0</v>
      </c>
      <c r="C119" s="106"/>
      <c r="D119" s="107"/>
      <c r="E119" s="108"/>
      <c r="F119" s="108"/>
      <c r="G119" s="108"/>
      <c r="H119" s="108"/>
      <c r="I119" s="109"/>
    </row>
    <row r="120" spans="1:9" x14ac:dyDescent="0.25">
      <c r="G120" s="86">
        <f t="shared" si="9"/>
        <v>0</v>
      </c>
      <c r="H120" s="87">
        <f t="shared" si="10"/>
        <v>0</v>
      </c>
      <c r="I120" s="88">
        <f t="shared" si="11"/>
        <v>0</v>
      </c>
    </row>
    <row r="121" spans="1:9" x14ac:dyDescent="0.25">
      <c r="G121" s="86">
        <f t="shared" si="9"/>
        <v>0</v>
      </c>
      <c r="H121" s="87">
        <f t="shared" si="10"/>
        <v>0</v>
      </c>
      <c r="I121" s="88">
        <f t="shared" si="11"/>
        <v>0</v>
      </c>
    </row>
    <row r="122" spans="1:9" x14ac:dyDescent="0.25">
      <c r="G122" s="86">
        <f t="shared" si="9"/>
        <v>0</v>
      </c>
      <c r="H122" s="87">
        <f t="shared" si="10"/>
        <v>0</v>
      </c>
      <c r="I122" s="88">
        <f t="shared" si="11"/>
        <v>0</v>
      </c>
    </row>
    <row r="123" spans="1:9" x14ac:dyDescent="0.25">
      <c r="G123" s="86">
        <f t="shared" si="9"/>
        <v>0</v>
      </c>
      <c r="H123" s="87">
        <f t="shared" si="10"/>
        <v>0</v>
      </c>
      <c r="I123" s="88">
        <f t="shared" si="11"/>
        <v>0</v>
      </c>
    </row>
    <row r="124" spans="1:9" x14ac:dyDescent="0.25">
      <c r="G124" s="86">
        <f t="shared" si="9"/>
        <v>0</v>
      </c>
      <c r="H124" s="87">
        <f t="shared" si="10"/>
        <v>0</v>
      </c>
      <c r="I124" s="88">
        <f t="shared" si="11"/>
        <v>0</v>
      </c>
    </row>
    <row r="125" spans="1:9" x14ac:dyDescent="0.25">
      <c r="G125" s="86">
        <f t="shared" si="9"/>
        <v>0</v>
      </c>
      <c r="H125" s="87">
        <f t="shared" si="10"/>
        <v>0</v>
      </c>
      <c r="I125" s="88">
        <f t="shared" si="11"/>
        <v>0</v>
      </c>
    </row>
    <row r="126" spans="1:9" x14ac:dyDescent="0.25">
      <c r="G126" s="86">
        <f t="shared" si="9"/>
        <v>0</v>
      </c>
      <c r="H126" s="87">
        <f t="shared" si="10"/>
        <v>0</v>
      </c>
      <c r="I126" s="88">
        <f t="shared" si="11"/>
        <v>0</v>
      </c>
    </row>
    <row r="127" spans="1:9" x14ac:dyDescent="0.25">
      <c r="G127" s="86">
        <f t="shared" si="9"/>
        <v>0</v>
      </c>
      <c r="H127" s="87">
        <f t="shared" si="10"/>
        <v>0</v>
      </c>
      <c r="I127" s="88">
        <f t="shared" si="11"/>
        <v>0</v>
      </c>
    </row>
    <row r="128" spans="1:9" ht="16.5" thickBot="1" x14ac:dyDescent="0.3">
      <c r="G128" s="86">
        <f t="shared" si="9"/>
        <v>0</v>
      </c>
      <c r="H128" s="87">
        <f t="shared" si="10"/>
        <v>0</v>
      </c>
      <c r="I128" s="88">
        <f t="shared" si="11"/>
        <v>0</v>
      </c>
    </row>
    <row r="129" spans="1:9" ht="16.5" thickBot="1" x14ac:dyDescent="0.3">
      <c r="A129" s="104" t="s">
        <v>497</v>
      </c>
      <c r="B129" s="105">
        <f>SUM(B120:B128)</f>
        <v>0</v>
      </c>
      <c r="C129" s="106"/>
      <c r="D129" s="107"/>
      <c r="E129" s="108"/>
      <c r="F129" s="108"/>
      <c r="G129" s="108"/>
      <c r="H129" s="108"/>
      <c r="I129" s="109"/>
    </row>
  </sheetData>
  <mergeCells count="1">
    <mergeCell ref="A1:F1"/>
  </mergeCells>
  <hyperlinks>
    <hyperlink ref="K23" r:id="rId1" xr:uid="{00000000-0004-0000-0400-000000000000}"/>
    <hyperlink ref="K2" r:id="rId2" xr:uid="{00000000-0004-0000-0400-000001000000}"/>
  </hyperlinks>
  <pageMargins left="0.70000000000000007" right="0.70000000000000007" top="0.78740157480315009" bottom="0.78740157480315009" header="0.30000000000000004" footer="0.30000000000000004"/>
  <pageSetup paperSize="9" orientation="portrait" horizontalDpi="1200" verticalDpi="1200" r:id="rId3"/>
  <drawing r:id="rId4"/>
  <legacyDrawing r:id="rId5"/>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Tabelle5"/>
  <dimension ref="A1:AMJ182"/>
  <sheetViews>
    <sheetView showGridLines="0" workbookViewId="0">
      <selection activeCell="B6" sqref="B6"/>
    </sheetView>
  </sheetViews>
  <sheetFormatPr baseColWidth="10" defaultRowHeight="15.75" x14ac:dyDescent="0.25"/>
  <cols>
    <col min="1" max="1" width="13.42578125" style="40" customWidth="1"/>
    <col min="2" max="2" width="16.140625" style="39" customWidth="1"/>
    <col min="3" max="3" width="13.42578125" style="37" customWidth="1"/>
    <col min="4" max="4" width="32.42578125" style="27" customWidth="1"/>
    <col min="5" max="6" width="11.42578125" style="33" customWidth="1"/>
    <col min="7" max="8" width="11.42578125" style="39" customWidth="1"/>
    <col min="9" max="9" width="11.42578125" style="33" customWidth="1"/>
    <col min="10" max="10" width="12.140625" style="27" customWidth="1"/>
    <col min="11" max="11" width="94.7109375" style="27" bestFit="1" customWidth="1"/>
    <col min="12" max="1024" width="11.42578125" style="27" customWidth="1"/>
    <col min="1025" max="1025" width="11.42578125" customWidth="1"/>
  </cols>
  <sheetData>
    <row r="1" spans="1:11" ht="33" customHeight="1" x14ac:dyDescent="0.4">
      <c r="A1" s="227" t="s">
        <v>289</v>
      </c>
      <c r="B1" s="227"/>
      <c r="C1" s="227"/>
      <c r="D1" s="227"/>
      <c r="E1" s="227"/>
      <c r="F1" s="227"/>
      <c r="G1" s="41"/>
      <c r="H1" s="41"/>
      <c r="I1" s="41"/>
      <c r="J1" s="73"/>
      <c r="K1" s="74" t="s">
        <v>479</v>
      </c>
    </row>
    <row r="2" spans="1:11" ht="14.1" customHeight="1" x14ac:dyDescent="0.4">
      <c r="A2" s="41"/>
      <c r="B2" s="97"/>
      <c r="C2" s="97"/>
      <c r="D2" s="97"/>
      <c r="E2" s="97"/>
      <c r="F2" s="97"/>
      <c r="G2" s="41"/>
      <c r="H2" s="41"/>
      <c r="I2" s="41"/>
      <c r="J2" s="73"/>
      <c r="K2" s="200" t="s">
        <v>485</v>
      </c>
    </row>
    <row r="3" spans="1:11" ht="14.1" customHeight="1" x14ac:dyDescent="0.4">
      <c r="A3" s="42"/>
      <c r="B3" s="42"/>
      <c r="C3" s="42"/>
      <c r="D3" s="42"/>
      <c r="E3" s="42"/>
      <c r="F3" s="42"/>
      <c r="G3" s="42"/>
      <c r="H3" s="42"/>
      <c r="I3" s="42"/>
      <c r="J3" s="75"/>
      <c r="K3" s="76"/>
    </row>
    <row r="4" spans="1:11" x14ac:dyDescent="0.25">
      <c r="A4" s="39"/>
      <c r="G4" s="86"/>
      <c r="H4" s="87"/>
      <c r="I4" s="98"/>
      <c r="J4" s="58"/>
      <c r="K4" s="59" t="s">
        <v>322</v>
      </c>
    </row>
    <row r="5" spans="1:11" x14ac:dyDescent="0.25">
      <c r="A5" s="29" t="s">
        <v>273</v>
      </c>
      <c r="B5" s="34" t="s">
        <v>274</v>
      </c>
      <c r="C5" s="31" t="s">
        <v>275</v>
      </c>
      <c r="D5" s="21" t="s">
        <v>276</v>
      </c>
      <c r="E5" s="32" t="s">
        <v>277</v>
      </c>
      <c r="F5" s="32" t="s">
        <v>278</v>
      </c>
      <c r="G5" s="77" t="s">
        <v>279</v>
      </c>
      <c r="H5" s="78" t="s">
        <v>280</v>
      </c>
      <c r="I5" s="99" t="s">
        <v>281</v>
      </c>
      <c r="J5" s="58"/>
      <c r="K5" s="100" t="s">
        <v>478</v>
      </c>
    </row>
    <row r="6" spans="1:11" x14ac:dyDescent="0.25">
      <c r="A6" s="43"/>
      <c r="B6" s="44"/>
      <c r="C6" s="43"/>
      <c r="D6" s="43"/>
      <c r="E6" s="43"/>
      <c r="F6" s="43"/>
      <c r="G6" s="83">
        <f>SUM(G7:G10002)</f>
        <v>3157.0448739495791</v>
      </c>
      <c r="H6" s="84">
        <f>SUM(H7:H10002)</f>
        <v>260.1151260504202</v>
      </c>
      <c r="I6" s="85"/>
      <c r="J6" s="60"/>
      <c r="K6" s="155" t="s">
        <v>477</v>
      </c>
    </row>
    <row r="7" spans="1:11" x14ac:dyDescent="0.25">
      <c r="A7" s="35">
        <v>42379</v>
      </c>
      <c r="B7" s="39">
        <v>107</v>
      </c>
      <c r="C7" s="37">
        <v>7</v>
      </c>
      <c r="D7" s="27" t="s">
        <v>290</v>
      </c>
      <c r="E7" s="33">
        <v>4650</v>
      </c>
      <c r="F7" s="33">
        <v>1000</v>
      </c>
      <c r="G7" s="86">
        <f t="shared" ref="G7:G40" si="0">IF(C7&lt;&gt;"13b",B7/(C7+100)*100,B7)</f>
        <v>100</v>
      </c>
      <c r="H7" s="87">
        <f t="shared" ref="H7:H40" si="1">IF(C7&lt;&gt;"13b",G7*C7/100,G7*19/100)</f>
        <v>7</v>
      </c>
      <c r="I7" s="88">
        <f>SUMIF(Konten!$H$1:$H$10,C7,Konten!$I$1:$I$10)</f>
        <v>1571</v>
      </c>
      <c r="J7" s="27">
        <v>27</v>
      </c>
      <c r="K7" s="27" t="s">
        <v>323</v>
      </c>
    </row>
    <row r="8" spans="1:11" x14ac:dyDescent="0.25">
      <c r="A8" s="40">
        <v>42380</v>
      </c>
      <c r="B8" s="39">
        <v>59.5</v>
      </c>
      <c r="C8" s="37">
        <v>19</v>
      </c>
      <c r="D8" s="27" t="s">
        <v>291</v>
      </c>
      <c r="E8" s="33">
        <v>4920</v>
      </c>
      <c r="F8" s="33">
        <v>1000</v>
      </c>
      <c r="G8" s="86">
        <f t="shared" si="0"/>
        <v>50</v>
      </c>
      <c r="H8" s="87">
        <f t="shared" si="1"/>
        <v>9.5</v>
      </c>
      <c r="I8" s="88">
        <f>SUMIF(Konten!$H$1:$H$10,C8,Konten!$I$1:$I$10)</f>
        <v>1576</v>
      </c>
      <c r="J8" s="27">
        <v>59</v>
      </c>
      <c r="K8" s="27" t="s">
        <v>324</v>
      </c>
    </row>
    <row r="9" spans="1:11" x14ac:dyDescent="0.25">
      <c r="A9" s="40">
        <v>42381</v>
      </c>
      <c r="B9" s="39">
        <v>100</v>
      </c>
      <c r="C9" s="37" t="s">
        <v>292</v>
      </c>
      <c r="D9" s="27" t="s">
        <v>279</v>
      </c>
      <c r="E9" s="33">
        <v>4980</v>
      </c>
      <c r="F9" s="33">
        <v>1000</v>
      </c>
      <c r="G9" s="86">
        <f t="shared" si="0"/>
        <v>100</v>
      </c>
      <c r="H9" s="87">
        <f t="shared" si="1"/>
        <v>19</v>
      </c>
      <c r="I9" s="88">
        <f>SUMIF(Konten!$H$1:$H$10,C9,Konten!$I$1:$I$10)</f>
        <v>1577</v>
      </c>
      <c r="J9" s="27">
        <v>200</v>
      </c>
      <c r="K9" s="27" t="s">
        <v>325</v>
      </c>
    </row>
    <row r="10" spans="1:11" x14ac:dyDescent="0.25">
      <c r="A10" s="40">
        <v>42382</v>
      </c>
      <c r="B10" s="39">
        <v>200</v>
      </c>
      <c r="D10" s="27" t="s">
        <v>293</v>
      </c>
      <c r="E10" s="33">
        <v>1780</v>
      </c>
      <c r="F10" s="33">
        <v>1000</v>
      </c>
      <c r="G10" s="86">
        <f t="shared" si="0"/>
        <v>200</v>
      </c>
      <c r="H10" s="87">
        <f t="shared" si="1"/>
        <v>0</v>
      </c>
      <c r="I10" s="88">
        <f>SUMIF(Konten!$H$1:$H$10,C10,Konten!$I$1:$I$10)</f>
        <v>0</v>
      </c>
      <c r="J10" s="27">
        <v>320</v>
      </c>
      <c r="K10" s="27" t="s">
        <v>326</v>
      </c>
    </row>
    <row r="11" spans="1:11" x14ac:dyDescent="0.25">
      <c r="A11" s="40">
        <v>42383</v>
      </c>
      <c r="B11" s="39">
        <v>-300</v>
      </c>
      <c r="D11" s="27" t="s">
        <v>294</v>
      </c>
      <c r="E11" s="33">
        <v>1780</v>
      </c>
      <c r="F11" s="33">
        <v>1000</v>
      </c>
      <c r="G11" s="86">
        <f t="shared" si="0"/>
        <v>-300</v>
      </c>
      <c r="H11" s="87">
        <f t="shared" si="1"/>
        <v>0</v>
      </c>
      <c r="I11" s="88">
        <f>SUMIF(Konten!$H$1:$H$10,C11,Konten!$I$1:$I$10)</f>
        <v>0</v>
      </c>
      <c r="J11" s="27">
        <v>350</v>
      </c>
      <c r="K11" s="27" t="s">
        <v>327</v>
      </c>
    </row>
    <row r="12" spans="1:11" x14ac:dyDescent="0.25">
      <c r="A12" s="40">
        <v>42384</v>
      </c>
      <c r="B12" s="39">
        <v>150</v>
      </c>
      <c r="C12" s="37">
        <v>19</v>
      </c>
      <c r="D12" s="27" t="s">
        <v>295</v>
      </c>
      <c r="E12" s="33">
        <v>3400</v>
      </c>
      <c r="F12" s="33">
        <v>1000</v>
      </c>
      <c r="G12" s="86">
        <f t="shared" si="0"/>
        <v>126.05042016806722</v>
      </c>
      <c r="H12" s="87">
        <f t="shared" si="1"/>
        <v>23.94957983193277</v>
      </c>
      <c r="I12" s="88">
        <f>SUMIF(Konten!$H$1:$H$10,C12,Konten!$I$1:$I$10)</f>
        <v>1576</v>
      </c>
      <c r="J12" s="27">
        <v>400</v>
      </c>
      <c r="K12" s="27" t="s">
        <v>328</v>
      </c>
    </row>
    <row r="13" spans="1:11" x14ac:dyDescent="0.25">
      <c r="A13" s="40">
        <v>42385</v>
      </c>
      <c r="B13" s="39">
        <v>555</v>
      </c>
      <c r="C13" s="37">
        <v>19</v>
      </c>
      <c r="D13" s="27" t="s">
        <v>15</v>
      </c>
      <c r="E13" s="33">
        <v>3100</v>
      </c>
      <c r="F13" s="33">
        <v>1000</v>
      </c>
      <c r="G13" s="86">
        <f t="shared" si="0"/>
        <v>466.38655462184875</v>
      </c>
      <c r="H13" s="87">
        <f t="shared" si="1"/>
        <v>88.613445378151269</v>
      </c>
      <c r="I13" s="88">
        <f>SUMIF(Konten!$H$1:$H$10,C13,Konten!$I$1:$I$10)</f>
        <v>1576</v>
      </c>
      <c r="J13" s="27">
        <v>410</v>
      </c>
      <c r="K13" s="27" t="s">
        <v>329</v>
      </c>
    </row>
    <row r="14" spans="1:11" x14ac:dyDescent="0.25">
      <c r="A14" s="40">
        <v>42386</v>
      </c>
      <c r="B14" s="39">
        <v>1000</v>
      </c>
      <c r="D14" s="27" t="s">
        <v>296</v>
      </c>
      <c r="E14" s="33">
        <v>4100</v>
      </c>
      <c r="F14" s="33">
        <v>1000</v>
      </c>
      <c r="G14" s="86">
        <f t="shared" si="0"/>
        <v>1000</v>
      </c>
      <c r="H14" s="87">
        <f t="shared" si="1"/>
        <v>0</v>
      </c>
      <c r="I14" s="88">
        <f>SUMIF(Konten!$H$1:$H$10,C14,Konten!$I$1:$I$10)</f>
        <v>0</v>
      </c>
      <c r="J14" s="27">
        <v>420</v>
      </c>
      <c r="K14" s="27" t="s">
        <v>330</v>
      </c>
    </row>
    <row r="15" spans="1:11" x14ac:dyDescent="0.25">
      <c r="A15" s="40">
        <v>42387</v>
      </c>
      <c r="B15" s="39">
        <v>99</v>
      </c>
      <c r="D15" s="27" t="s">
        <v>297</v>
      </c>
      <c r="E15" s="33">
        <v>4841</v>
      </c>
      <c r="F15" s="33">
        <v>1000</v>
      </c>
      <c r="G15" s="86">
        <f t="shared" si="0"/>
        <v>99</v>
      </c>
      <c r="H15" s="87">
        <f t="shared" si="1"/>
        <v>0</v>
      </c>
      <c r="I15" s="88">
        <f>SUMIF(Konten!$H$1:$H$10,C15,Konten!$I$1:$I$10)</f>
        <v>0</v>
      </c>
      <c r="J15" s="27">
        <v>430</v>
      </c>
      <c r="K15" s="27" t="s">
        <v>331</v>
      </c>
    </row>
    <row r="16" spans="1:11" x14ac:dyDescent="0.25">
      <c r="A16" s="40">
        <v>42388</v>
      </c>
      <c r="B16" s="39">
        <v>95</v>
      </c>
      <c r="D16" s="27" t="s">
        <v>298</v>
      </c>
      <c r="E16" s="33">
        <v>4830</v>
      </c>
      <c r="F16" s="33">
        <v>1000</v>
      </c>
      <c r="G16" s="86">
        <f t="shared" si="0"/>
        <v>95</v>
      </c>
      <c r="H16" s="87">
        <f t="shared" si="1"/>
        <v>0</v>
      </c>
      <c r="I16" s="88">
        <f>SUMIF(Konten!$H$1:$H$10,C16,Konten!$I$1:$I$10)</f>
        <v>0</v>
      </c>
      <c r="J16" s="27">
        <v>440</v>
      </c>
      <c r="K16" s="27" t="s">
        <v>332</v>
      </c>
    </row>
    <row r="17" spans="1:11" x14ac:dyDescent="0.25">
      <c r="A17" s="40">
        <v>42389</v>
      </c>
      <c r="B17" s="39">
        <v>100</v>
      </c>
      <c r="D17" s="27" t="s">
        <v>299</v>
      </c>
      <c r="E17" s="33">
        <v>4851</v>
      </c>
      <c r="F17" s="33">
        <v>1000</v>
      </c>
      <c r="G17" s="86">
        <f t="shared" si="0"/>
        <v>100</v>
      </c>
      <c r="H17" s="87">
        <f t="shared" si="1"/>
        <v>0</v>
      </c>
      <c r="I17" s="88">
        <f>SUMIF(Konten!$H$1:$H$10,C17,Konten!$I$1:$I$10)</f>
        <v>0</v>
      </c>
      <c r="J17" s="27">
        <v>480</v>
      </c>
      <c r="K17" s="27" t="s">
        <v>333</v>
      </c>
    </row>
    <row r="18" spans="1:11" ht="16.5" thickBot="1" x14ac:dyDescent="0.3">
      <c r="G18" s="86">
        <f t="shared" si="0"/>
        <v>0</v>
      </c>
      <c r="H18" s="87">
        <f t="shared" si="1"/>
        <v>0</v>
      </c>
      <c r="I18" s="88">
        <f>SUMIF(Konten!$H$1:$H$10,C18,Konten!$I$1:$I$10)</f>
        <v>0</v>
      </c>
      <c r="J18" s="27">
        <v>485</v>
      </c>
      <c r="K18" s="27" t="s">
        <v>334</v>
      </c>
    </row>
    <row r="19" spans="1:11" ht="16.5" thickBot="1" x14ac:dyDescent="0.3">
      <c r="A19" s="110" t="s">
        <v>486</v>
      </c>
      <c r="B19" s="111">
        <f>SUM(B7:B18)</f>
        <v>2165.5</v>
      </c>
      <c r="C19" s="112"/>
      <c r="D19" s="113"/>
      <c r="E19" s="114"/>
      <c r="F19" s="114"/>
      <c r="G19" s="114"/>
      <c r="H19" s="114"/>
      <c r="I19" s="115"/>
    </row>
    <row r="20" spans="1:11" x14ac:dyDescent="0.25">
      <c r="B20" s="39">
        <v>23.1</v>
      </c>
      <c r="D20" s="27" t="s">
        <v>300</v>
      </c>
      <c r="E20" s="33">
        <v>2310</v>
      </c>
      <c r="F20" s="33">
        <v>1000</v>
      </c>
      <c r="G20" s="86">
        <f t="shared" si="0"/>
        <v>23.1</v>
      </c>
      <c r="H20" s="87">
        <f t="shared" si="1"/>
        <v>0</v>
      </c>
      <c r="I20" s="88">
        <f>SUMIF(Konten!$H$1:$H$10,C20,Konten!$I$1:$I$10)</f>
        <v>0</v>
      </c>
      <c r="J20" s="27">
        <v>1000</v>
      </c>
      <c r="K20" s="27" t="s">
        <v>335</v>
      </c>
    </row>
    <row r="21" spans="1:11" x14ac:dyDescent="0.25">
      <c r="B21" s="39">
        <v>45.7</v>
      </c>
      <c r="C21" s="37">
        <v>19</v>
      </c>
      <c r="D21" s="27" t="s">
        <v>301</v>
      </c>
      <c r="E21" s="33">
        <v>4570</v>
      </c>
      <c r="F21" s="33">
        <v>1000</v>
      </c>
      <c r="G21" s="86">
        <f t="shared" si="0"/>
        <v>38.403361344537821</v>
      </c>
      <c r="H21" s="87">
        <f t="shared" si="1"/>
        <v>7.2966386554621865</v>
      </c>
      <c r="I21" s="88">
        <f>SUMIF(Konten!$H$1:$H$10,C21,Konten!$I$1:$I$10)</f>
        <v>1576</v>
      </c>
      <c r="J21" s="27">
        <v>1100</v>
      </c>
      <c r="K21" s="27" t="s">
        <v>336</v>
      </c>
    </row>
    <row r="22" spans="1:11" x14ac:dyDescent="0.25">
      <c r="B22" s="39">
        <v>45.1</v>
      </c>
      <c r="D22" s="27" t="s">
        <v>302</v>
      </c>
      <c r="E22" s="33">
        <v>4510</v>
      </c>
      <c r="F22" s="33">
        <v>1360</v>
      </c>
      <c r="G22" s="86">
        <f t="shared" si="0"/>
        <v>45.1</v>
      </c>
      <c r="H22" s="87">
        <f t="shared" si="1"/>
        <v>0</v>
      </c>
      <c r="I22" s="88">
        <f>SUMIF(Konten!$H$1:$H$10,C22,Konten!$I$1:$I$10)</f>
        <v>0</v>
      </c>
      <c r="J22" s="27">
        <v>1200</v>
      </c>
      <c r="K22" s="27" t="s">
        <v>337</v>
      </c>
    </row>
    <row r="23" spans="1:11" x14ac:dyDescent="0.25">
      <c r="B23" s="39">
        <v>45.3</v>
      </c>
      <c r="D23" s="27" t="s">
        <v>303</v>
      </c>
      <c r="E23" s="33">
        <v>4530</v>
      </c>
      <c r="F23" s="33">
        <v>1000</v>
      </c>
      <c r="G23" s="86">
        <f t="shared" si="0"/>
        <v>45.3</v>
      </c>
      <c r="H23" s="87">
        <f t="shared" si="1"/>
        <v>0</v>
      </c>
      <c r="I23" s="88">
        <f>SUMIF(Konten!$H$1:$H$10,C23,Konten!$I$1:$I$10)</f>
        <v>0</v>
      </c>
      <c r="J23" s="27">
        <v>1201</v>
      </c>
      <c r="K23" s="27" t="s">
        <v>338</v>
      </c>
    </row>
    <row r="24" spans="1:11" x14ac:dyDescent="0.25">
      <c r="B24" s="39">
        <v>45.9</v>
      </c>
      <c r="D24" s="27" t="s">
        <v>304</v>
      </c>
      <c r="E24" s="33">
        <v>4590</v>
      </c>
      <c r="F24" s="33">
        <v>1000</v>
      </c>
      <c r="G24" s="86">
        <f t="shared" si="0"/>
        <v>45.9</v>
      </c>
      <c r="H24" s="87">
        <f t="shared" si="1"/>
        <v>0</v>
      </c>
      <c r="I24" s="88">
        <f>SUMIF(Konten!$H$1:$H$10,C24,Konten!$I$1:$I$10)</f>
        <v>0</v>
      </c>
      <c r="J24" s="27">
        <v>1360</v>
      </c>
      <c r="K24" s="27" t="s">
        <v>339</v>
      </c>
    </row>
    <row r="25" spans="1:11" x14ac:dyDescent="0.25">
      <c r="B25" s="39">
        <v>46.8</v>
      </c>
      <c r="D25" s="27" t="s">
        <v>305</v>
      </c>
      <c r="E25" s="33">
        <v>4680</v>
      </c>
      <c r="F25" s="33">
        <v>1000</v>
      </c>
      <c r="G25" s="86">
        <f t="shared" si="0"/>
        <v>46.8</v>
      </c>
      <c r="H25" s="87">
        <f t="shared" si="1"/>
        <v>0</v>
      </c>
      <c r="I25" s="88">
        <f>SUMIF(Konten!$H$1:$H$10,C25,Konten!$I$1:$I$10)</f>
        <v>0</v>
      </c>
      <c r="J25" s="27">
        <v>1371</v>
      </c>
      <c r="K25" s="27" t="s">
        <v>340</v>
      </c>
    </row>
    <row r="26" spans="1:11" x14ac:dyDescent="0.25">
      <c r="B26" s="39">
        <v>42.1</v>
      </c>
      <c r="C26" s="37">
        <v>19</v>
      </c>
      <c r="D26" s="27" t="s">
        <v>306</v>
      </c>
      <c r="E26" s="33">
        <v>4210</v>
      </c>
      <c r="F26" s="33">
        <v>1000</v>
      </c>
      <c r="G26" s="86">
        <f t="shared" si="0"/>
        <v>35.378151260504204</v>
      </c>
      <c r="H26" s="87">
        <f t="shared" si="1"/>
        <v>6.7218487394957993</v>
      </c>
      <c r="I26" s="88">
        <f>SUMIF(Konten!$H$1:$H$10,C26,Konten!$I$1:$I$10)</f>
        <v>1576</v>
      </c>
    </row>
    <row r="27" spans="1:11" x14ac:dyDescent="0.25">
      <c r="B27" s="39">
        <v>42</v>
      </c>
      <c r="D27" s="27" t="s">
        <v>23</v>
      </c>
      <c r="E27" s="33">
        <v>4200</v>
      </c>
      <c r="F27" s="33">
        <v>1000</v>
      </c>
      <c r="G27" s="86">
        <f t="shared" si="0"/>
        <v>42</v>
      </c>
      <c r="H27" s="87">
        <f t="shared" si="1"/>
        <v>0</v>
      </c>
      <c r="I27" s="88">
        <f>SUMIF(Konten!$H$1:$H$10,C27,Konten!$I$1:$I$10)</f>
        <v>0</v>
      </c>
      <c r="J27" s="27">
        <v>1525</v>
      </c>
      <c r="K27" s="27" t="s">
        <v>341</v>
      </c>
    </row>
    <row r="28" spans="1:11" ht="16.5" thickBot="1" x14ac:dyDescent="0.3">
      <c r="D28"/>
      <c r="G28" s="86">
        <f t="shared" si="0"/>
        <v>0</v>
      </c>
      <c r="H28" s="87">
        <f t="shared" si="1"/>
        <v>0</v>
      </c>
      <c r="I28" s="88">
        <f>SUMIF(Konten!$H$1:$H$10,C28,Konten!$I$1:$I$10)</f>
        <v>0</v>
      </c>
      <c r="J28" s="27">
        <v>1550</v>
      </c>
      <c r="K28" s="27" t="s">
        <v>342</v>
      </c>
    </row>
    <row r="29" spans="1:11" ht="16.5" thickBot="1" x14ac:dyDescent="0.3">
      <c r="A29" s="110" t="s">
        <v>487</v>
      </c>
      <c r="B29" s="111">
        <f>SUM(B20:B28)</f>
        <v>336</v>
      </c>
      <c r="C29" s="112"/>
      <c r="D29" s="113"/>
      <c r="E29" s="114"/>
      <c r="F29" s="114"/>
      <c r="G29" s="114"/>
      <c r="H29" s="114"/>
      <c r="I29" s="115"/>
      <c r="J29" s="27">
        <v>1571</v>
      </c>
      <c r="K29" s="27" t="s">
        <v>343</v>
      </c>
    </row>
    <row r="30" spans="1:11" x14ac:dyDescent="0.25">
      <c r="B30" s="39">
        <v>46.74</v>
      </c>
      <c r="D30" s="27" t="s">
        <v>307</v>
      </c>
      <c r="E30" s="33">
        <v>4674</v>
      </c>
      <c r="F30" s="33">
        <v>1000</v>
      </c>
      <c r="G30" s="86">
        <f t="shared" si="0"/>
        <v>46.74</v>
      </c>
      <c r="H30" s="87">
        <f t="shared" si="1"/>
        <v>0</v>
      </c>
      <c r="I30" s="88">
        <f>SUMIF(Konten!$H$1:$H$10,C30,Konten!$I$1:$I$10)</f>
        <v>0</v>
      </c>
      <c r="J30" s="27">
        <v>1576</v>
      </c>
      <c r="K30" s="27" t="s">
        <v>344</v>
      </c>
    </row>
    <row r="31" spans="1:11" x14ac:dyDescent="0.25">
      <c r="B31" s="39">
        <v>119</v>
      </c>
      <c r="C31" s="37">
        <v>19</v>
      </c>
      <c r="D31" s="27" t="s">
        <v>308</v>
      </c>
      <c r="E31" s="33">
        <v>4676</v>
      </c>
      <c r="F31" s="33">
        <v>1000</v>
      </c>
      <c r="G31" s="86">
        <f t="shared" si="0"/>
        <v>100</v>
      </c>
      <c r="H31" s="87">
        <f t="shared" si="1"/>
        <v>19</v>
      </c>
      <c r="I31" s="88">
        <f>SUMIF(Konten!$H$1:$H$10,C31,Konten!$I$1:$I$10)</f>
        <v>1576</v>
      </c>
      <c r="J31" s="27">
        <v>1577</v>
      </c>
      <c r="K31" s="27" t="s">
        <v>345</v>
      </c>
    </row>
    <row r="32" spans="1:11" x14ac:dyDescent="0.25">
      <c r="B32" s="39">
        <v>495</v>
      </c>
      <c r="C32" s="37">
        <v>19</v>
      </c>
      <c r="D32" s="27" t="s">
        <v>309</v>
      </c>
      <c r="E32" s="33">
        <v>4940</v>
      </c>
      <c r="F32" s="33">
        <v>1000</v>
      </c>
      <c r="G32" s="86">
        <f t="shared" si="0"/>
        <v>415.96638655462186</v>
      </c>
      <c r="H32" s="87">
        <f t="shared" si="1"/>
        <v>79.033613445378151</v>
      </c>
      <c r="I32" s="88">
        <f>SUMIF(Konten!$H$1:$H$10,C32,Konten!$I$1:$I$10)</f>
        <v>1576</v>
      </c>
      <c r="J32" s="27">
        <v>1588</v>
      </c>
      <c r="K32" s="27" t="s">
        <v>346</v>
      </c>
    </row>
    <row r="33" spans="1:11" x14ac:dyDescent="0.25">
      <c r="B33" s="39">
        <v>49.5</v>
      </c>
      <c r="D33" s="27" t="s">
        <v>310</v>
      </c>
      <c r="E33" s="33">
        <v>4950</v>
      </c>
      <c r="F33" s="33">
        <v>1000</v>
      </c>
      <c r="G33" s="86">
        <f t="shared" si="0"/>
        <v>49.5</v>
      </c>
      <c r="H33" s="87">
        <f t="shared" si="1"/>
        <v>0</v>
      </c>
      <c r="I33" s="88">
        <f>SUMIF(Konten!$H$1:$H$10,C33,Konten!$I$1:$I$10)</f>
        <v>0</v>
      </c>
    </row>
    <row r="34" spans="1:11" x14ac:dyDescent="0.25">
      <c r="B34" s="39">
        <v>48.1</v>
      </c>
      <c r="D34" s="27" t="s">
        <v>311</v>
      </c>
      <c r="E34" s="33">
        <v>4810</v>
      </c>
      <c r="F34" s="33">
        <v>1000</v>
      </c>
      <c r="G34" s="86">
        <f t="shared" si="0"/>
        <v>48.1</v>
      </c>
      <c r="H34" s="87">
        <f t="shared" si="1"/>
        <v>0</v>
      </c>
      <c r="I34" s="88">
        <f>SUMIF(Konten!$H$1:$H$10,C34,Konten!$I$1:$I$10)</f>
        <v>0</v>
      </c>
      <c r="J34" s="27">
        <v>1590</v>
      </c>
      <c r="K34" s="27" t="s">
        <v>347</v>
      </c>
    </row>
    <row r="35" spans="1:11" x14ac:dyDescent="0.25">
      <c r="B35" s="39">
        <v>43.6</v>
      </c>
      <c r="D35" s="27" t="s">
        <v>312</v>
      </c>
      <c r="E35" s="33">
        <v>4360</v>
      </c>
      <c r="F35" s="33">
        <v>1000</v>
      </c>
      <c r="G35" s="86">
        <f t="shared" si="0"/>
        <v>43.6</v>
      </c>
      <c r="H35" s="87">
        <f t="shared" si="1"/>
        <v>0</v>
      </c>
      <c r="I35" s="88">
        <f>SUMIF(Konten!$H$1:$H$10,C35,Konten!$I$1:$I$10)</f>
        <v>0</v>
      </c>
      <c r="J35" s="27">
        <v>1730</v>
      </c>
      <c r="K35" s="27" t="s">
        <v>348</v>
      </c>
    </row>
    <row r="36" spans="1:11" x14ac:dyDescent="0.25">
      <c r="B36" s="39">
        <v>46</v>
      </c>
      <c r="D36" s="27" t="s">
        <v>313</v>
      </c>
      <c r="E36" s="33">
        <v>4600</v>
      </c>
      <c r="F36" s="33">
        <v>1000</v>
      </c>
      <c r="G36" s="86">
        <f t="shared" si="0"/>
        <v>46</v>
      </c>
      <c r="H36" s="87">
        <f t="shared" si="1"/>
        <v>0</v>
      </c>
      <c r="I36" s="88">
        <f>SUMIF(Konten!$H$1:$H$10,C36,Konten!$I$1:$I$10)</f>
        <v>0</v>
      </c>
      <c r="J36" s="27">
        <v>1780</v>
      </c>
      <c r="K36" s="27" t="s">
        <v>349</v>
      </c>
    </row>
    <row r="37" spans="1:11" x14ac:dyDescent="0.25">
      <c r="B37" s="39">
        <v>48.72</v>
      </c>
      <c r="D37" s="27" t="s">
        <v>314</v>
      </c>
      <c r="E37" s="33">
        <v>4872</v>
      </c>
      <c r="F37" s="33">
        <v>1000</v>
      </c>
      <c r="G37" s="86">
        <f t="shared" si="0"/>
        <v>48.72</v>
      </c>
      <c r="H37" s="87">
        <f t="shared" si="1"/>
        <v>0</v>
      </c>
      <c r="I37" s="88">
        <f>SUMIF(Konten!$H$1:$H$10,C37,Konten!$I$1:$I$10)</f>
        <v>0</v>
      </c>
      <c r="J37" s="27">
        <v>1781</v>
      </c>
      <c r="K37" s="27" t="s">
        <v>350</v>
      </c>
    </row>
    <row r="38" spans="1:11" ht="16.5" thickBot="1" x14ac:dyDescent="0.3">
      <c r="D38"/>
      <c r="G38" s="86">
        <f t="shared" si="0"/>
        <v>0</v>
      </c>
      <c r="H38" s="87">
        <f t="shared" si="1"/>
        <v>0</v>
      </c>
      <c r="I38" s="88">
        <f>SUMIF(Konten!$H$1:$H$10,C38,Konten!$I$1:$I$10)</f>
        <v>0</v>
      </c>
      <c r="J38" s="27">
        <v>1790</v>
      </c>
      <c r="K38" s="27" t="s">
        <v>351</v>
      </c>
    </row>
    <row r="39" spans="1:11" ht="16.5" thickBot="1" x14ac:dyDescent="0.3">
      <c r="A39" s="110" t="s">
        <v>488</v>
      </c>
      <c r="B39" s="111">
        <f>SUM(B30:B38)</f>
        <v>896.66000000000008</v>
      </c>
      <c r="C39" s="112"/>
      <c r="D39" s="113"/>
      <c r="E39" s="114"/>
      <c r="F39" s="114"/>
      <c r="G39" s="114"/>
      <c r="H39" s="114"/>
      <c r="I39" s="115"/>
      <c r="J39" s="27">
        <v>1791</v>
      </c>
      <c r="K39" s="27" t="s">
        <v>352</v>
      </c>
    </row>
    <row r="40" spans="1:11" x14ac:dyDescent="0.25">
      <c r="G40" s="86">
        <f t="shared" si="0"/>
        <v>0</v>
      </c>
      <c r="H40" s="87">
        <f t="shared" si="1"/>
        <v>0</v>
      </c>
      <c r="I40" s="88">
        <f>SUMIF(Konten!$H$1:$H$10,C40,Konten!$I$1:$I$10)</f>
        <v>0</v>
      </c>
    </row>
    <row r="41" spans="1:11" x14ac:dyDescent="0.25">
      <c r="G41" s="86">
        <f t="shared" ref="G41:G104" si="2">IF(C41&lt;&gt;"13b",B41/(C41+100)*100,B41)</f>
        <v>0</v>
      </c>
      <c r="H41" s="87">
        <f t="shared" ref="H41:H104" si="3">IF(C41&lt;&gt;"13b",G41*C41/100,G41*19/100)</f>
        <v>0</v>
      </c>
      <c r="I41" s="88">
        <f>SUMIF(Konten!$H$1:$H$10,C41,Konten!$I$1:$I$10)</f>
        <v>0</v>
      </c>
      <c r="J41" s="27">
        <v>1800</v>
      </c>
      <c r="K41" s="27" t="s">
        <v>353</v>
      </c>
    </row>
    <row r="42" spans="1:11" x14ac:dyDescent="0.25">
      <c r="G42" s="86">
        <f t="shared" si="2"/>
        <v>0</v>
      </c>
      <c r="H42" s="87">
        <f t="shared" si="3"/>
        <v>0</v>
      </c>
      <c r="I42" s="88">
        <f>SUMIF(Konten!$H$1:$H$10,C42,Konten!$I$1:$I$10)</f>
        <v>0</v>
      </c>
      <c r="J42" s="27">
        <v>1810</v>
      </c>
      <c r="K42" s="27" t="s">
        <v>354</v>
      </c>
    </row>
    <row r="43" spans="1:11" x14ac:dyDescent="0.25">
      <c r="G43" s="86">
        <f t="shared" si="2"/>
        <v>0</v>
      </c>
      <c r="H43" s="87">
        <f t="shared" si="3"/>
        <v>0</v>
      </c>
      <c r="I43" s="88">
        <f>SUMIF(Konten!$H$1:$H$10,C43,Konten!$I$1:$I$10)</f>
        <v>0</v>
      </c>
      <c r="J43" s="27">
        <v>1820</v>
      </c>
      <c r="K43" s="27" t="s">
        <v>355</v>
      </c>
    </row>
    <row r="44" spans="1:11" x14ac:dyDescent="0.25">
      <c r="G44" s="86">
        <f t="shared" si="2"/>
        <v>0</v>
      </c>
      <c r="H44" s="87">
        <f t="shared" si="3"/>
        <v>0</v>
      </c>
      <c r="I44" s="88">
        <f>SUMIF(Konten!$H$1:$H$10,C44,Konten!$I$1:$I$10)</f>
        <v>0</v>
      </c>
      <c r="J44" s="27">
        <v>1830</v>
      </c>
      <c r="K44" s="27" t="s">
        <v>356</v>
      </c>
    </row>
    <row r="45" spans="1:11" x14ac:dyDescent="0.25">
      <c r="G45" s="86">
        <f t="shared" si="2"/>
        <v>0</v>
      </c>
      <c r="H45" s="87">
        <f t="shared" si="3"/>
        <v>0</v>
      </c>
      <c r="I45" s="88">
        <f>SUMIF(Konten!$H$1:$H$10,C45,Konten!$I$1:$I$10)</f>
        <v>0</v>
      </c>
      <c r="J45" s="27">
        <v>1840</v>
      </c>
      <c r="K45" s="27" t="s">
        <v>357</v>
      </c>
    </row>
    <row r="46" spans="1:11" x14ac:dyDescent="0.25">
      <c r="G46" s="86">
        <f t="shared" si="2"/>
        <v>0</v>
      </c>
      <c r="H46" s="87">
        <f t="shared" si="3"/>
        <v>0</v>
      </c>
      <c r="I46" s="88">
        <f>SUMIF(Konten!$H$1:$H$10,C46,Konten!$I$1:$I$10)</f>
        <v>0</v>
      </c>
      <c r="J46" s="27">
        <v>1850</v>
      </c>
      <c r="K46" s="27" t="s">
        <v>358</v>
      </c>
    </row>
    <row r="47" spans="1:11" x14ac:dyDescent="0.25">
      <c r="G47" s="86">
        <f t="shared" si="2"/>
        <v>0</v>
      </c>
      <c r="H47" s="87">
        <f t="shared" si="3"/>
        <v>0</v>
      </c>
      <c r="I47" s="88">
        <f>SUMIF(Konten!$H$1:$H$10,C47,Konten!$I$1:$I$10)</f>
        <v>0</v>
      </c>
      <c r="J47" s="27">
        <v>1880</v>
      </c>
      <c r="K47" s="27" t="s">
        <v>359</v>
      </c>
    </row>
    <row r="48" spans="1:11" ht="16.5" thickBot="1" x14ac:dyDescent="0.3">
      <c r="G48" s="86">
        <f t="shared" si="2"/>
        <v>0</v>
      </c>
      <c r="H48" s="87">
        <f t="shared" si="3"/>
        <v>0</v>
      </c>
      <c r="I48" s="88">
        <f>SUMIF(Konten!$H$1:$H$10,C48,Konten!$I$1:$I$10)</f>
        <v>0</v>
      </c>
      <c r="J48" s="27">
        <v>1890</v>
      </c>
      <c r="K48" s="27" t="s">
        <v>360</v>
      </c>
    </row>
    <row r="49" spans="1:11" ht="16.5" thickBot="1" x14ac:dyDescent="0.3">
      <c r="A49" s="110" t="s">
        <v>489</v>
      </c>
      <c r="B49" s="111">
        <f>SUM(B40:B48)</f>
        <v>0</v>
      </c>
      <c r="C49" s="112"/>
      <c r="D49" s="113"/>
      <c r="E49" s="114"/>
      <c r="F49" s="114"/>
      <c r="G49" s="114"/>
      <c r="H49" s="114"/>
      <c r="I49" s="115"/>
    </row>
    <row r="50" spans="1:11" x14ac:dyDescent="0.25">
      <c r="G50" s="86">
        <f t="shared" si="2"/>
        <v>0</v>
      </c>
      <c r="H50" s="87">
        <f t="shared" si="3"/>
        <v>0</v>
      </c>
      <c r="I50" s="88">
        <f>SUMIF(Konten!$H$1:$H$10,C50,Konten!$I$1:$I$10)</f>
        <v>0</v>
      </c>
      <c r="J50" s="27">
        <v>2010</v>
      </c>
      <c r="K50" s="27" t="s">
        <v>361</v>
      </c>
    </row>
    <row r="51" spans="1:11" x14ac:dyDescent="0.25">
      <c r="G51" s="86">
        <f t="shared" si="2"/>
        <v>0</v>
      </c>
      <c r="H51" s="87">
        <f t="shared" si="3"/>
        <v>0</v>
      </c>
      <c r="I51" s="88">
        <f>SUMIF(Konten!$H$1:$H$10,C51,Konten!$I$1:$I$10)</f>
        <v>0</v>
      </c>
      <c r="J51" s="27">
        <v>2020</v>
      </c>
      <c r="K51" s="27" t="s">
        <v>362</v>
      </c>
    </row>
    <row r="52" spans="1:11" x14ac:dyDescent="0.25">
      <c r="G52" s="86">
        <f t="shared" si="2"/>
        <v>0</v>
      </c>
      <c r="H52" s="87">
        <f t="shared" si="3"/>
        <v>0</v>
      </c>
      <c r="I52" s="88">
        <f>SUMIF(Konten!$H$1:$H$10,C52,Konten!$I$1:$I$10)</f>
        <v>0</v>
      </c>
      <c r="J52" s="27">
        <v>2100</v>
      </c>
      <c r="K52" s="27" t="s">
        <v>363</v>
      </c>
    </row>
    <row r="53" spans="1:11" x14ac:dyDescent="0.25">
      <c r="G53" s="86">
        <f t="shared" si="2"/>
        <v>0</v>
      </c>
      <c r="H53" s="87">
        <f t="shared" si="3"/>
        <v>0</v>
      </c>
      <c r="I53" s="88">
        <f>SUMIF(Konten!$H$1:$H$10,C53,Konten!$I$1:$I$10)</f>
        <v>0</v>
      </c>
      <c r="J53" s="27">
        <v>2103</v>
      </c>
      <c r="K53" s="27" t="s">
        <v>364</v>
      </c>
    </row>
    <row r="54" spans="1:11" x14ac:dyDescent="0.25">
      <c r="G54" s="86">
        <f t="shared" si="2"/>
        <v>0</v>
      </c>
      <c r="H54" s="87">
        <f t="shared" si="3"/>
        <v>0</v>
      </c>
      <c r="I54" s="88">
        <f>SUMIF(Konten!$H$1:$H$10,C54,Konten!$I$1:$I$10)</f>
        <v>0</v>
      </c>
      <c r="J54" s="27">
        <v>2104</v>
      </c>
      <c r="K54" s="27" t="s">
        <v>365</v>
      </c>
    </row>
    <row r="55" spans="1:11" x14ac:dyDescent="0.25">
      <c r="G55" s="86">
        <f t="shared" si="2"/>
        <v>0</v>
      </c>
      <c r="H55" s="87">
        <f t="shared" si="3"/>
        <v>0</v>
      </c>
      <c r="I55" s="88">
        <f>SUMIF(Konten!$H$1:$H$10,C55,Konten!$I$1:$I$10)</f>
        <v>0</v>
      </c>
      <c r="J55" s="27">
        <v>2105</v>
      </c>
      <c r="K55" s="27" t="s">
        <v>366</v>
      </c>
    </row>
    <row r="56" spans="1:11" x14ac:dyDescent="0.25">
      <c r="G56" s="86">
        <f t="shared" si="2"/>
        <v>0</v>
      </c>
      <c r="H56" s="87">
        <f t="shared" si="3"/>
        <v>0</v>
      </c>
      <c r="I56" s="88">
        <f>SUMIF(Konten!$H$1:$H$10,C56,Konten!$I$1:$I$10)</f>
        <v>0</v>
      </c>
      <c r="J56" s="27">
        <v>2110</v>
      </c>
      <c r="K56" s="27" t="s">
        <v>367</v>
      </c>
    </row>
    <row r="57" spans="1:11" x14ac:dyDescent="0.25">
      <c r="G57" s="86">
        <f t="shared" si="2"/>
        <v>0</v>
      </c>
      <c r="H57" s="87">
        <f t="shared" si="3"/>
        <v>0</v>
      </c>
      <c r="I57" s="88">
        <f>SUMIF(Konten!$H$1:$H$10,C57,Konten!$I$1:$I$10)</f>
        <v>0</v>
      </c>
      <c r="J57" s="27">
        <v>2126</v>
      </c>
      <c r="K57" s="27" t="s">
        <v>368</v>
      </c>
    </row>
    <row r="58" spans="1:11" ht="16.5" thickBot="1" x14ac:dyDescent="0.3">
      <c r="G58" s="86">
        <f t="shared" si="2"/>
        <v>0</v>
      </c>
      <c r="H58" s="87">
        <f t="shared" si="3"/>
        <v>0</v>
      </c>
      <c r="I58" s="88">
        <f>SUMIF(Konten!$H$1:$H$10,C58,Konten!$I$1:$I$10)</f>
        <v>0</v>
      </c>
      <c r="J58" s="27">
        <v>2280</v>
      </c>
      <c r="K58" s="27" t="s">
        <v>369</v>
      </c>
    </row>
    <row r="59" spans="1:11" ht="16.5" thickBot="1" x14ac:dyDescent="0.3">
      <c r="A59" s="110" t="s">
        <v>490</v>
      </c>
      <c r="B59" s="111">
        <f>SUM(B50:B58)</f>
        <v>0</v>
      </c>
      <c r="C59" s="112"/>
      <c r="D59" s="113"/>
      <c r="E59" s="114"/>
      <c r="F59" s="114"/>
      <c r="G59" s="114"/>
      <c r="H59" s="114"/>
      <c r="I59" s="115"/>
      <c r="J59" s="27">
        <v>2282</v>
      </c>
      <c r="K59" s="27" t="s">
        <v>370</v>
      </c>
    </row>
    <row r="60" spans="1:11" x14ac:dyDescent="0.25">
      <c r="G60" s="86">
        <f t="shared" si="2"/>
        <v>0</v>
      </c>
      <c r="H60" s="87">
        <f t="shared" si="3"/>
        <v>0</v>
      </c>
      <c r="I60" s="88">
        <f>SUMIF(Konten!$H$1:$H$10,C60,Konten!$I$1:$I$10)</f>
        <v>0</v>
      </c>
      <c r="J60" s="27">
        <v>2520</v>
      </c>
      <c r="K60" s="27" t="s">
        <v>371</v>
      </c>
    </row>
    <row r="61" spans="1:11" x14ac:dyDescent="0.25">
      <c r="G61" s="86">
        <f t="shared" si="2"/>
        <v>0</v>
      </c>
      <c r="H61" s="87">
        <f t="shared" si="3"/>
        <v>0</v>
      </c>
      <c r="I61" s="88">
        <f>SUMIF(Konten!$H$1:$H$10,C61,Konten!$I$1:$I$10)</f>
        <v>0</v>
      </c>
      <c r="J61" s="27">
        <v>2640</v>
      </c>
      <c r="K61" s="27" t="s">
        <v>372</v>
      </c>
    </row>
    <row r="62" spans="1:11" x14ac:dyDescent="0.25">
      <c r="G62" s="86">
        <f t="shared" si="2"/>
        <v>0</v>
      </c>
      <c r="H62" s="87">
        <f t="shared" si="3"/>
        <v>0</v>
      </c>
      <c r="I62" s="88">
        <f>SUMIF(Konten!$H$1:$H$10,C62,Konten!$I$1:$I$10)</f>
        <v>0</v>
      </c>
      <c r="J62" s="27">
        <v>2650</v>
      </c>
      <c r="K62" s="27" t="s">
        <v>373</v>
      </c>
    </row>
    <row r="63" spans="1:11" x14ac:dyDescent="0.25">
      <c r="G63" s="86">
        <f t="shared" si="2"/>
        <v>0</v>
      </c>
      <c r="H63" s="87">
        <f t="shared" si="3"/>
        <v>0</v>
      </c>
      <c r="I63" s="88">
        <f>SUMIF(Konten!$H$1:$H$10,C63,Konten!$I$1:$I$10)</f>
        <v>0</v>
      </c>
      <c r="J63" s="27">
        <v>2657</v>
      </c>
      <c r="K63" s="27" t="s">
        <v>374</v>
      </c>
    </row>
    <row r="64" spans="1:11" x14ac:dyDescent="0.25">
      <c r="G64" s="86">
        <f t="shared" si="2"/>
        <v>0</v>
      </c>
      <c r="H64" s="87">
        <f t="shared" si="3"/>
        <v>0</v>
      </c>
      <c r="I64" s="88">
        <f>SUMIF(Konten!$H$1:$H$10,C64,Konten!$I$1:$I$10)</f>
        <v>0</v>
      </c>
      <c r="J64" s="27">
        <v>2742</v>
      </c>
      <c r="K64" s="27" t="s">
        <v>375</v>
      </c>
    </row>
    <row r="65" spans="1:11" x14ac:dyDescent="0.25">
      <c r="G65" s="86">
        <f t="shared" si="2"/>
        <v>0</v>
      </c>
      <c r="H65" s="87">
        <f t="shared" si="3"/>
        <v>0</v>
      </c>
      <c r="I65" s="88">
        <f>SUMIF(Konten!$H$1:$H$10,C65,Konten!$I$1:$I$10)</f>
        <v>0</v>
      </c>
      <c r="J65" s="27">
        <v>2743</v>
      </c>
      <c r="K65" s="27" t="s">
        <v>376</v>
      </c>
    </row>
    <row r="66" spans="1:11" x14ac:dyDescent="0.25">
      <c r="G66" s="86">
        <f t="shared" si="2"/>
        <v>0</v>
      </c>
      <c r="H66" s="87">
        <f t="shared" si="3"/>
        <v>0</v>
      </c>
      <c r="I66" s="88">
        <f>SUMIF(Konten!$H$1:$H$10,C66,Konten!$I$1:$I$10)</f>
        <v>0</v>
      </c>
      <c r="J66" s="27">
        <v>2744</v>
      </c>
      <c r="K66" s="27" t="s">
        <v>377</v>
      </c>
    </row>
    <row r="67" spans="1:11" x14ac:dyDescent="0.25">
      <c r="G67" s="86">
        <f t="shared" si="2"/>
        <v>0</v>
      </c>
      <c r="H67" s="87">
        <f t="shared" si="3"/>
        <v>0</v>
      </c>
      <c r="I67" s="88">
        <f>SUMIF(Konten!$H$1:$H$10,C67,Konten!$I$1:$I$10)</f>
        <v>0</v>
      </c>
    </row>
    <row r="68" spans="1:11" ht="16.5" thickBot="1" x14ac:dyDescent="0.3">
      <c r="G68" s="86">
        <f t="shared" si="2"/>
        <v>0</v>
      </c>
      <c r="H68" s="87">
        <f t="shared" si="3"/>
        <v>0</v>
      </c>
      <c r="I68" s="88">
        <f>SUMIF(Konten!$H$1:$H$10,C68,Konten!$I$1:$I$10)</f>
        <v>0</v>
      </c>
      <c r="J68" s="27">
        <v>3000</v>
      </c>
      <c r="K68" s="27" t="s">
        <v>378</v>
      </c>
    </row>
    <row r="69" spans="1:11" ht="16.5" thickBot="1" x14ac:dyDescent="0.3">
      <c r="A69" s="110" t="s">
        <v>491</v>
      </c>
      <c r="B69" s="111">
        <f>SUM(B60:B68)</f>
        <v>0</v>
      </c>
      <c r="C69" s="112"/>
      <c r="D69" s="113"/>
      <c r="E69" s="114"/>
      <c r="F69" s="114"/>
      <c r="G69" s="114"/>
      <c r="H69" s="114"/>
      <c r="I69" s="115"/>
      <c r="J69" s="27">
        <v>3100</v>
      </c>
      <c r="K69" s="27" t="s">
        <v>15</v>
      </c>
    </row>
    <row r="70" spans="1:11" x14ac:dyDescent="0.25">
      <c r="G70" s="86">
        <f t="shared" si="2"/>
        <v>0</v>
      </c>
      <c r="H70" s="87">
        <f t="shared" si="3"/>
        <v>0</v>
      </c>
      <c r="I70" s="88">
        <f>SUMIF(Konten!$H$1:$H$10,C70,Konten!$I$1:$I$10)</f>
        <v>0</v>
      </c>
      <c r="J70" s="27">
        <v>3125</v>
      </c>
      <c r="K70" s="27" t="s">
        <v>379</v>
      </c>
    </row>
    <row r="71" spans="1:11" x14ac:dyDescent="0.25">
      <c r="G71" s="86">
        <f t="shared" si="2"/>
        <v>0</v>
      </c>
      <c r="H71" s="87">
        <f t="shared" si="3"/>
        <v>0</v>
      </c>
      <c r="I71" s="88">
        <f>SUMIF(Konten!$H$1:$H$10,C71,Konten!$I$1:$I$10)</f>
        <v>0</v>
      </c>
      <c r="J71" s="27">
        <v>3200</v>
      </c>
      <c r="K71" s="27" t="s">
        <v>380</v>
      </c>
    </row>
    <row r="72" spans="1:11" x14ac:dyDescent="0.25">
      <c r="G72" s="86">
        <f t="shared" si="2"/>
        <v>0</v>
      </c>
      <c r="H72" s="87">
        <f t="shared" si="3"/>
        <v>0</v>
      </c>
      <c r="I72" s="88">
        <f>SUMIF(Konten!$H$1:$H$10,C72,Konten!$I$1:$I$10)</f>
        <v>0</v>
      </c>
      <c r="J72" s="27">
        <v>3400</v>
      </c>
      <c r="K72" s="27" t="s">
        <v>381</v>
      </c>
    </row>
    <row r="73" spans="1:11" x14ac:dyDescent="0.25">
      <c r="G73" s="86">
        <f t="shared" si="2"/>
        <v>0</v>
      </c>
      <c r="H73" s="87">
        <f t="shared" si="3"/>
        <v>0</v>
      </c>
      <c r="I73" s="88">
        <f>SUMIF(Konten!$H$1:$H$10,C73,Konten!$I$1:$I$10)</f>
        <v>0</v>
      </c>
      <c r="J73" s="27">
        <v>3850</v>
      </c>
      <c r="K73" s="27" t="s">
        <v>382</v>
      </c>
    </row>
    <row r="74" spans="1:11" x14ac:dyDescent="0.25">
      <c r="G74" s="86">
        <f t="shared" si="2"/>
        <v>0</v>
      </c>
      <c r="H74" s="87">
        <f t="shared" si="3"/>
        <v>0</v>
      </c>
      <c r="I74" s="88">
        <f>SUMIF(Konten!$H$1:$H$10,C74,Konten!$I$1:$I$10)</f>
        <v>0</v>
      </c>
    </row>
    <row r="75" spans="1:11" x14ac:dyDescent="0.25">
      <c r="G75" s="86">
        <f t="shared" si="2"/>
        <v>0</v>
      </c>
      <c r="H75" s="87">
        <f t="shared" si="3"/>
        <v>0</v>
      </c>
      <c r="I75" s="88">
        <f>SUMIF(Konten!$H$1:$H$10,C75,Konten!$I$1:$I$10)</f>
        <v>0</v>
      </c>
      <c r="J75" s="27">
        <v>4100</v>
      </c>
      <c r="K75" s="27" t="s">
        <v>18</v>
      </c>
    </row>
    <row r="76" spans="1:11" x14ac:dyDescent="0.25">
      <c r="G76" s="86">
        <f t="shared" si="2"/>
        <v>0</v>
      </c>
      <c r="H76" s="87">
        <f t="shared" si="3"/>
        <v>0</v>
      </c>
      <c r="I76" s="88">
        <f>SUMIF(Konten!$H$1:$H$10,C76,Konten!$I$1:$I$10)</f>
        <v>0</v>
      </c>
      <c r="J76" s="27">
        <v>4110</v>
      </c>
      <c r="K76" s="27" t="s">
        <v>383</v>
      </c>
    </row>
    <row r="77" spans="1:11" x14ac:dyDescent="0.25">
      <c r="G77" s="86">
        <f t="shared" si="2"/>
        <v>0</v>
      </c>
      <c r="H77" s="87">
        <f t="shared" si="3"/>
        <v>0</v>
      </c>
      <c r="I77" s="88">
        <f>SUMIF(Konten!$H$1:$H$10,C77,Konten!$I$1:$I$10)</f>
        <v>0</v>
      </c>
      <c r="J77" s="27">
        <v>4120</v>
      </c>
      <c r="K77" s="27" t="s">
        <v>296</v>
      </c>
    </row>
    <row r="78" spans="1:11" ht="16.5" thickBot="1" x14ac:dyDescent="0.3">
      <c r="G78" s="86">
        <f t="shared" si="2"/>
        <v>0</v>
      </c>
      <c r="H78" s="87">
        <f t="shared" si="3"/>
        <v>0</v>
      </c>
      <c r="I78" s="88">
        <f>SUMIF(Konten!$H$1:$H$10,C78,Konten!$I$1:$I$10)</f>
        <v>0</v>
      </c>
      <c r="J78" s="27">
        <v>4125</v>
      </c>
      <c r="K78" s="27" t="s">
        <v>384</v>
      </c>
    </row>
    <row r="79" spans="1:11" ht="16.5" thickBot="1" x14ac:dyDescent="0.3">
      <c r="A79" s="110" t="s">
        <v>492</v>
      </c>
      <c r="B79" s="111">
        <f>SUM(B70:B78)</f>
        <v>0</v>
      </c>
      <c r="C79" s="112"/>
      <c r="D79" s="113"/>
      <c r="E79" s="114"/>
      <c r="F79" s="114"/>
      <c r="G79" s="114"/>
      <c r="H79" s="114"/>
      <c r="I79" s="115"/>
      <c r="J79" s="27">
        <v>4130</v>
      </c>
      <c r="K79" s="27" t="s">
        <v>19</v>
      </c>
    </row>
    <row r="80" spans="1:11" x14ac:dyDescent="0.25">
      <c r="G80" s="86">
        <f t="shared" si="2"/>
        <v>0</v>
      </c>
      <c r="H80" s="87">
        <f t="shared" si="3"/>
        <v>0</v>
      </c>
      <c r="I80" s="88">
        <f>SUMIF(Konten!$H$1:$H$10,C80,Konten!$I$1:$I$10)</f>
        <v>0</v>
      </c>
      <c r="J80" s="27">
        <v>4138</v>
      </c>
      <c r="K80" s="27" t="s">
        <v>385</v>
      </c>
    </row>
    <row r="81" spans="1:11" x14ac:dyDescent="0.25">
      <c r="G81" s="86">
        <f t="shared" si="2"/>
        <v>0</v>
      </c>
      <c r="H81" s="87">
        <f t="shared" si="3"/>
        <v>0</v>
      </c>
      <c r="I81" s="88">
        <f>SUMIF(Konten!$H$1:$H$10,C81,Konten!$I$1:$I$10)</f>
        <v>0</v>
      </c>
      <c r="J81" s="27">
        <v>4140</v>
      </c>
      <c r="K81" s="27" t="s">
        <v>386</v>
      </c>
    </row>
    <row r="82" spans="1:11" x14ac:dyDescent="0.25">
      <c r="G82" s="86">
        <f t="shared" si="2"/>
        <v>0</v>
      </c>
      <c r="H82" s="87">
        <f t="shared" si="3"/>
        <v>0</v>
      </c>
      <c r="I82" s="88">
        <f>SUMIF(Konten!$H$1:$H$10,C82,Konten!$I$1:$I$10)</f>
        <v>0</v>
      </c>
      <c r="J82" s="27">
        <v>4141</v>
      </c>
      <c r="K82" s="27" t="s">
        <v>387</v>
      </c>
    </row>
    <row r="83" spans="1:11" x14ac:dyDescent="0.25">
      <c r="G83" s="86">
        <f t="shared" si="2"/>
        <v>0</v>
      </c>
      <c r="H83" s="87">
        <f t="shared" si="3"/>
        <v>0</v>
      </c>
      <c r="I83" s="88">
        <f>SUMIF(Konten!$H$1:$H$10,C83,Konten!$I$1:$I$10)</f>
        <v>0</v>
      </c>
      <c r="J83" s="27">
        <v>4150</v>
      </c>
      <c r="K83" s="27" t="s">
        <v>388</v>
      </c>
    </row>
    <row r="84" spans="1:11" x14ac:dyDescent="0.25">
      <c r="G84" s="86">
        <f t="shared" si="2"/>
        <v>0</v>
      </c>
      <c r="H84" s="87">
        <f t="shared" si="3"/>
        <v>0</v>
      </c>
      <c r="I84" s="88">
        <f>SUMIF(Konten!$H$1:$H$10,C84,Konten!$I$1:$I$10)</f>
        <v>0</v>
      </c>
      <c r="J84" s="27">
        <v>4155</v>
      </c>
      <c r="K84" s="27" t="s">
        <v>389</v>
      </c>
    </row>
    <row r="85" spans="1:11" x14ac:dyDescent="0.25">
      <c r="G85" s="86">
        <f t="shared" si="2"/>
        <v>0</v>
      </c>
      <c r="H85" s="87">
        <f t="shared" si="3"/>
        <v>0</v>
      </c>
      <c r="I85" s="88">
        <f>SUMIF(Konten!$H$1:$H$10,C85,Konten!$I$1:$I$10)</f>
        <v>0</v>
      </c>
      <c r="J85" s="27">
        <v>4170</v>
      </c>
      <c r="K85" s="27" t="s">
        <v>390</v>
      </c>
    </row>
    <row r="86" spans="1:11" x14ac:dyDescent="0.25">
      <c r="G86" s="86">
        <f t="shared" si="2"/>
        <v>0</v>
      </c>
      <c r="H86" s="87">
        <f t="shared" si="3"/>
        <v>0</v>
      </c>
      <c r="I86" s="88">
        <f>SUMIF(Konten!$H$1:$H$10,C86,Konten!$I$1:$I$10)</f>
        <v>0</v>
      </c>
      <c r="J86" s="27">
        <v>4175</v>
      </c>
      <c r="K86" s="27" t="s">
        <v>391</v>
      </c>
    </row>
    <row r="87" spans="1:11" x14ac:dyDescent="0.25">
      <c r="G87" s="86">
        <f t="shared" si="2"/>
        <v>0</v>
      </c>
      <c r="H87" s="87">
        <f t="shared" si="3"/>
        <v>0</v>
      </c>
      <c r="I87" s="88">
        <f>SUMIF(Konten!$H$1:$H$10,C87,Konten!$I$1:$I$10)</f>
        <v>0</v>
      </c>
      <c r="J87" s="27">
        <v>4190</v>
      </c>
      <c r="K87" s="27" t="s">
        <v>392</v>
      </c>
    </row>
    <row r="88" spans="1:11" ht="16.5" thickBot="1" x14ac:dyDescent="0.3">
      <c r="G88" s="86">
        <f t="shared" si="2"/>
        <v>0</v>
      </c>
      <c r="H88" s="87">
        <f t="shared" si="3"/>
        <v>0</v>
      </c>
      <c r="I88" s="88">
        <f>SUMIF(Konten!$H$1:$H$10,C88,Konten!$I$1:$I$10)</f>
        <v>0</v>
      </c>
      <c r="J88" s="27">
        <v>4194</v>
      </c>
      <c r="K88" s="27" t="s">
        <v>393</v>
      </c>
    </row>
    <row r="89" spans="1:11" ht="16.5" thickBot="1" x14ac:dyDescent="0.3">
      <c r="A89" s="110" t="s">
        <v>493</v>
      </c>
      <c r="B89" s="111">
        <f>SUM(B80:B88)</f>
        <v>0</v>
      </c>
      <c r="C89" s="112"/>
      <c r="D89" s="113"/>
      <c r="E89" s="114"/>
      <c r="F89" s="114"/>
      <c r="G89" s="114"/>
      <c r="H89" s="114"/>
      <c r="I89" s="115"/>
      <c r="J89" s="27">
        <v>4195</v>
      </c>
      <c r="K89" s="27" t="s">
        <v>394</v>
      </c>
    </row>
    <row r="90" spans="1:11" x14ac:dyDescent="0.25">
      <c r="G90" s="86">
        <f t="shared" si="2"/>
        <v>0</v>
      </c>
      <c r="H90" s="87">
        <f t="shared" si="3"/>
        <v>0</v>
      </c>
      <c r="I90" s="88">
        <f>SUMIF(Konten!$H$1:$H$10,C90,Konten!$I$1:$I$10)</f>
        <v>0</v>
      </c>
      <c r="J90" s="27">
        <v>4198</v>
      </c>
      <c r="K90" s="27" t="s">
        <v>395</v>
      </c>
    </row>
    <row r="91" spans="1:11" x14ac:dyDescent="0.25">
      <c r="G91" s="86">
        <f t="shared" si="2"/>
        <v>0</v>
      </c>
      <c r="H91" s="87">
        <f t="shared" si="3"/>
        <v>0</v>
      </c>
      <c r="I91" s="88">
        <f>SUMIF(Konten!$H$1:$H$10,C91,Konten!$I$1:$I$10)</f>
        <v>0</v>
      </c>
      <c r="J91" s="27">
        <v>4199</v>
      </c>
      <c r="K91" s="27" t="s">
        <v>396</v>
      </c>
    </row>
    <row r="92" spans="1:11" x14ac:dyDescent="0.25">
      <c r="G92" s="86">
        <f t="shared" si="2"/>
        <v>0</v>
      </c>
      <c r="H92" s="87">
        <f t="shared" si="3"/>
        <v>0</v>
      </c>
      <c r="I92" s="88">
        <f>SUMIF(Konten!$H$1:$H$10,C92,Konten!$I$1:$I$10)</f>
        <v>0</v>
      </c>
    </row>
    <row r="93" spans="1:11" x14ac:dyDescent="0.25">
      <c r="G93" s="86">
        <f t="shared" si="2"/>
        <v>0</v>
      </c>
      <c r="H93" s="87">
        <f t="shared" si="3"/>
        <v>0</v>
      </c>
      <c r="I93" s="88">
        <f>SUMIF(Konten!$H$1:$H$10,C93,Konten!$I$1:$I$10)</f>
        <v>0</v>
      </c>
      <c r="J93" s="27">
        <v>4200</v>
      </c>
      <c r="K93" s="27" t="s">
        <v>23</v>
      </c>
    </row>
    <row r="94" spans="1:11" x14ac:dyDescent="0.25">
      <c r="G94" s="86">
        <f t="shared" si="2"/>
        <v>0</v>
      </c>
      <c r="H94" s="87">
        <f t="shared" si="3"/>
        <v>0</v>
      </c>
      <c r="I94" s="88">
        <f>SUMIF(Konten!$H$1:$H$10,C94,Konten!$I$1:$I$10)</f>
        <v>0</v>
      </c>
      <c r="J94" s="27">
        <v>4210</v>
      </c>
      <c r="K94" s="27" t="s">
        <v>397</v>
      </c>
    </row>
    <row r="95" spans="1:11" x14ac:dyDescent="0.25">
      <c r="G95" s="86">
        <f t="shared" si="2"/>
        <v>0</v>
      </c>
      <c r="H95" s="87">
        <f t="shared" si="3"/>
        <v>0</v>
      </c>
      <c r="I95" s="88">
        <f>SUMIF(Konten!$H$1:$H$10,C95,Konten!$I$1:$I$10)</f>
        <v>0</v>
      </c>
      <c r="J95" s="27">
        <v>4212</v>
      </c>
      <c r="K95" s="27" t="s">
        <v>398</v>
      </c>
    </row>
    <row r="96" spans="1:11" x14ac:dyDescent="0.25">
      <c r="G96" s="86">
        <f t="shared" si="2"/>
        <v>0</v>
      </c>
      <c r="H96" s="87">
        <f t="shared" si="3"/>
        <v>0</v>
      </c>
      <c r="I96" s="88">
        <f>SUMIF(Konten!$H$1:$H$10,C96,Konten!$I$1:$I$10)</f>
        <v>0</v>
      </c>
      <c r="J96" s="27">
        <v>4230</v>
      </c>
      <c r="K96" s="27" t="s">
        <v>25</v>
      </c>
    </row>
    <row r="97" spans="1:11" x14ac:dyDescent="0.25">
      <c r="G97" s="86">
        <f t="shared" si="2"/>
        <v>0</v>
      </c>
      <c r="H97" s="87">
        <f t="shared" si="3"/>
        <v>0</v>
      </c>
      <c r="I97" s="88">
        <f>SUMIF(Konten!$H$1:$H$10,C97,Konten!$I$1:$I$10)</f>
        <v>0</v>
      </c>
      <c r="J97" s="27">
        <v>4240</v>
      </c>
      <c r="K97" s="27" t="s">
        <v>26</v>
      </c>
    </row>
    <row r="98" spans="1:11" ht="16.5" thickBot="1" x14ac:dyDescent="0.3">
      <c r="G98" s="86">
        <f t="shared" si="2"/>
        <v>0</v>
      </c>
      <c r="H98" s="87">
        <f t="shared" si="3"/>
        <v>0</v>
      </c>
      <c r="I98" s="88">
        <f>SUMIF(Konten!$H$1:$H$10,C98,Konten!$I$1:$I$10)</f>
        <v>0</v>
      </c>
      <c r="J98" s="27">
        <v>4250</v>
      </c>
      <c r="K98" s="27" t="s">
        <v>399</v>
      </c>
    </row>
    <row r="99" spans="1:11" ht="16.5" thickBot="1" x14ac:dyDescent="0.3">
      <c r="A99" s="110" t="s">
        <v>494</v>
      </c>
      <c r="B99" s="111">
        <f>SUM(B90:B98)</f>
        <v>0</v>
      </c>
      <c r="C99" s="112"/>
      <c r="D99" s="113"/>
      <c r="E99" s="114"/>
      <c r="F99" s="114"/>
      <c r="G99" s="114"/>
      <c r="H99" s="114"/>
      <c r="I99" s="115"/>
      <c r="J99" s="27">
        <v>4260</v>
      </c>
      <c r="K99" s="27" t="s">
        <v>400</v>
      </c>
    </row>
    <row r="100" spans="1:11" x14ac:dyDescent="0.25">
      <c r="G100" s="86">
        <f t="shared" si="2"/>
        <v>0</v>
      </c>
      <c r="H100" s="87">
        <f t="shared" si="3"/>
        <v>0</v>
      </c>
      <c r="I100" s="88">
        <f>SUMIF(Konten!$H$1:$H$10,C100,Konten!$I$1:$I$10)</f>
        <v>0</v>
      </c>
      <c r="J100" s="27">
        <v>4280</v>
      </c>
      <c r="K100" s="27" t="s">
        <v>28</v>
      </c>
    </row>
    <row r="101" spans="1:11" x14ac:dyDescent="0.25">
      <c r="G101" s="86">
        <f t="shared" si="2"/>
        <v>0</v>
      </c>
      <c r="H101" s="87">
        <f t="shared" si="3"/>
        <v>0</v>
      </c>
      <c r="I101" s="88">
        <f>SUMIF(Konten!$H$1:$H$10,C101,Konten!$I$1:$I$10)</f>
        <v>0</v>
      </c>
    </row>
    <row r="102" spans="1:11" x14ac:dyDescent="0.25">
      <c r="G102" s="86">
        <f t="shared" si="2"/>
        <v>0</v>
      </c>
      <c r="H102" s="87">
        <f t="shared" si="3"/>
        <v>0</v>
      </c>
      <c r="I102" s="88">
        <f>SUMIF(Konten!$H$1:$H$10,C102,Konten!$I$1:$I$10)</f>
        <v>0</v>
      </c>
      <c r="J102" s="27">
        <v>4300</v>
      </c>
      <c r="K102" s="27" t="s">
        <v>401</v>
      </c>
    </row>
    <row r="103" spans="1:11" x14ac:dyDescent="0.25">
      <c r="G103" s="86">
        <f t="shared" si="2"/>
        <v>0</v>
      </c>
      <c r="H103" s="87">
        <f t="shared" si="3"/>
        <v>0</v>
      </c>
      <c r="I103" s="88">
        <f>SUMIF(Konten!$H$1:$H$10,C103,Konten!$I$1:$I$10)</f>
        <v>0</v>
      </c>
      <c r="J103" s="27">
        <v>4360</v>
      </c>
      <c r="K103" s="27" t="s">
        <v>402</v>
      </c>
    </row>
    <row r="104" spans="1:11" x14ac:dyDescent="0.25">
      <c r="G104" s="86">
        <f t="shared" si="2"/>
        <v>0</v>
      </c>
      <c r="H104" s="87">
        <f t="shared" si="3"/>
        <v>0</v>
      </c>
      <c r="I104" s="88">
        <f>SUMIF(Konten!$H$1:$H$10,C104,Konten!$I$1:$I$10)</f>
        <v>0</v>
      </c>
      <c r="J104" s="27">
        <v>4366</v>
      </c>
      <c r="K104" s="27" t="s">
        <v>403</v>
      </c>
    </row>
    <row r="105" spans="1:11" x14ac:dyDescent="0.25">
      <c r="G105" s="86">
        <f t="shared" ref="G105:G128" si="4">IF(C105&lt;&gt;"13b",B105/(C105+100)*100,B105)</f>
        <v>0</v>
      </c>
      <c r="H105" s="87">
        <f t="shared" ref="H105:H128" si="5">IF(C105&lt;&gt;"13b",G105*C105/100,G105*19/100)</f>
        <v>0</v>
      </c>
      <c r="I105" s="88">
        <f>SUMIF(Konten!$H$1:$H$10,C105,Konten!$I$1:$I$10)</f>
        <v>0</v>
      </c>
      <c r="J105" s="27">
        <v>4380</v>
      </c>
      <c r="K105" s="27" t="s">
        <v>312</v>
      </c>
    </row>
    <row r="106" spans="1:11" x14ac:dyDescent="0.25">
      <c r="G106" s="86">
        <f t="shared" si="4"/>
        <v>0</v>
      </c>
      <c r="H106" s="87">
        <f t="shared" si="5"/>
        <v>0</v>
      </c>
      <c r="I106" s="88">
        <f>SUMIF(Konten!$H$1:$H$10,C106,Konten!$I$1:$I$10)</f>
        <v>0</v>
      </c>
      <c r="J106" s="27">
        <v>4390</v>
      </c>
      <c r="K106" s="27" t="s">
        <v>404</v>
      </c>
    </row>
    <row r="107" spans="1:11" x14ac:dyDescent="0.25">
      <c r="G107" s="86">
        <f t="shared" si="4"/>
        <v>0</v>
      </c>
      <c r="H107" s="87">
        <f t="shared" si="5"/>
        <v>0</v>
      </c>
      <c r="I107" s="88">
        <f>SUMIF(Konten!$H$1:$H$10,C107,Konten!$I$1:$I$10)</f>
        <v>0</v>
      </c>
    </row>
    <row r="108" spans="1:11" ht="16.5" thickBot="1" x14ac:dyDescent="0.3">
      <c r="G108" s="86">
        <f t="shared" si="4"/>
        <v>0</v>
      </c>
      <c r="H108" s="87">
        <f t="shared" si="5"/>
        <v>0</v>
      </c>
      <c r="I108" s="88">
        <f>SUMIF(Konten!$H$1:$H$10,C108,Konten!$I$1:$I$10)</f>
        <v>0</v>
      </c>
      <c r="J108" s="27">
        <v>4510</v>
      </c>
      <c r="K108" s="27" t="s">
        <v>405</v>
      </c>
    </row>
    <row r="109" spans="1:11" ht="16.5" thickBot="1" x14ac:dyDescent="0.3">
      <c r="A109" s="110" t="s">
        <v>495</v>
      </c>
      <c r="B109" s="111">
        <f>SUM(B100:B108)</f>
        <v>0</v>
      </c>
      <c r="C109" s="112"/>
      <c r="D109" s="113"/>
      <c r="E109" s="114"/>
      <c r="F109" s="114"/>
      <c r="G109" s="114"/>
      <c r="H109" s="114"/>
      <c r="I109" s="115"/>
      <c r="J109" s="27">
        <v>4520</v>
      </c>
      <c r="K109" s="27" t="s">
        <v>406</v>
      </c>
    </row>
    <row r="110" spans="1:11" x14ac:dyDescent="0.25">
      <c r="G110" s="86">
        <f t="shared" si="4"/>
        <v>0</v>
      </c>
      <c r="H110" s="87">
        <f t="shared" si="5"/>
        <v>0</v>
      </c>
      <c r="I110" s="88">
        <f>SUMIF(Konten!$H$1:$H$10,C110,Konten!$I$1:$I$10)</f>
        <v>0</v>
      </c>
      <c r="J110" s="27">
        <v>4530</v>
      </c>
      <c r="K110" s="27" t="s">
        <v>407</v>
      </c>
    </row>
    <row r="111" spans="1:11" x14ac:dyDescent="0.25">
      <c r="G111" s="86">
        <f t="shared" si="4"/>
        <v>0</v>
      </c>
      <c r="H111" s="87">
        <f t="shared" si="5"/>
        <v>0</v>
      </c>
      <c r="I111" s="88">
        <f>SUMIF(Konten!$H$1:$H$10,C111,Konten!$I$1:$I$10)</f>
        <v>0</v>
      </c>
      <c r="J111" s="27">
        <v>4540</v>
      </c>
      <c r="K111" s="27" t="s">
        <v>408</v>
      </c>
    </row>
    <row r="112" spans="1:11" x14ac:dyDescent="0.25">
      <c r="G112" s="86">
        <f t="shared" si="4"/>
        <v>0</v>
      </c>
      <c r="H112" s="87">
        <f t="shared" si="5"/>
        <v>0</v>
      </c>
      <c r="I112" s="88">
        <f>SUMIF(Konten!$H$1:$H$10,C112,Konten!$I$1:$I$10)</f>
        <v>0</v>
      </c>
      <c r="J112" s="27">
        <v>4550</v>
      </c>
      <c r="K112" s="27" t="s">
        <v>409</v>
      </c>
    </row>
    <row r="113" spans="1:11" x14ac:dyDescent="0.25">
      <c r="G113" s="86">
        <f t="shared" si="4"/>
        <v>0</v>
      </c>
      <c r="H113" s="87">
        <f t="shared" si="5"/>
        <v>0</v>
      </c>
      <c r="I113" s="88">
        <f>SUMIF(Konten!$H$1:$H$10,C113,Konten!$I$1:$I$10)</f>
        <v>0</v>
      </c>
      <c r="J113" s="27">
        <v>4560</v>
      </c>
      <c r="K113" s="27" t="s">
        <v>410</v>
      </c>
    </row>
    <row r="114" spans="1:11" x14ac:dyDescent="0.25">
      <c r="G114" s="86">
        <f t="shared" si="4"/>
        <v>0</v>
      </c>
      <c r="H114" s="87">
        <f t="shared" si="5"/>
        <v>0</v>
      </c>
      <c r="I114" s="88">
        <f>SUMIF(Konten!$H$1:$H$10,C114,Konten!$I$1:$I$10)</f>
        <v>0</v>
      </c>
      <c r="J114" s="27">
        <v>4570</v>
      </c>
      <c r="K114" s="27" t="s">
        <v>411</v>
      </c>
    </row>
    <row r="115" spans="1:11" x14ac:dyDescent="0.25">
      <c r="G115" s="86">
        <f t="shared" si="4"/>
        <v>0</v>
      </c>
      <c r="H115" s="87">
        <f t="shared" si="5"/>
        <v>0</v>
      </c>
      <c r="I115" s="88">
        <f>SUMIF(Konten!$H$1:$H$10,C115,Konten!$I$1:$I$10)</f>
        <v>0</v>
      </c>
      <c r="J115" s="27">
        <v>4580</v>
      </c>
      <c r="K115" s="27" t="s">
        <v>412</v>
      </c>
    </row>
    <row r="116" spans="1:11" x14ac:dyDescent="0.25">
      <c r="G116" s="86">
        <f t="shared" si="4"/>
        <v>0</v>
      </c>
      <c r="H116" s="87">
        <f t="shared" si="5"/>
        <v>0</v>
      </c>
      <c r="I116" s="88">
        <f>SUMIF(Konten!$H$1:$H$10,C116,Konten!$I$1:$I$10)</f>
        <v>0</v>
      </c>
      <c r="J116" s="27">
        <v>4590</v>
      </c>
      <c r="K116" s="27" t="s">
        <v>413</v>
      </c>
    </row>
    <row r="117" spans="1:11" x14ac:dyDescent="0.25">
      <c r="G117" s="86">
        <f t="shared" si="4"/>
        <v>0</v>
      </c>
      <c r="H117" s="87">
        <f t="shared" si="5"/>
        <v>0</v>
      </c>
      <c r="I117" s="88">
        <f>SUMIF(Konten!$H$1:$H$10,C117,Konten!$I$1:$I$10)</f>
        <v>0</v>
      </c>
      <c r="J117" s="27">
        <v>4595</v>
      </c>
      <c r="K117" s="27" t="s">
        <v>414</v>
      </c>
    </row>
    <row r="118" spans="1:11" ht="16.5" thickBot="1" x14ac:dyDescent="0.3">
      <c r="G118" s="86">
        <f t="shared" si="4"/>
        <v>0</v>
      </c>
      <c r="H118" s="87">
        <f t="shared" si="5"/>
        <v>0</v>
      </c>
      <c r="I118" s="88">
        <f>SUMIF(Konten!$H$1:$H$10,C118,Konten!$I$1:$I$10)</f>
        <v>0</v>
      </c>
    </row>
    <row r="119" spans="1:11" ht="16.5" thickBot="1" x14ac:dyDescent="0.3">
      <c r="A119" s="110" t="s">
        <v>496</v>
      </c>
      <c r="B119" s="111">
        <f>SUM(B110:B118)</f>
        <v>0</v>
      </c>
      <c r="C119" s="112"/>
      <c r="D119" s="113"/>
      <c r="E119" s="114"/>
      <c r="F119" s="114"/>
      <c r="G119" s="114"/>
      <c r="H119" s="114"/>
      <c r="I119" s="115"/>
      <c r="J119" s="27">
        <v>4600</v>
      </c>
      <c r="K119" s="27" t="s">
        <v>415</v>
      </c>
    </row>
    <row r="120" spans="1:11" x14ac:dyDescent="0.25">
      <c r="G120" s="86">
        <f t="shared" si="4"/>
        <v>0</v>
      </c>
      <c r="H120" s="87">
        <f t="shared" si="5"/>
        <v>0</v>
      </c>
      <c r="I120" s="88">
        <f>SUMIF(Konten!$H$1:$H$10,C120,Konten!$I$1:$I$10)</f>
        <v>0</v>
      </c>
      <c r="J120" s="27">
        <v>4605</v>
      </c>
      <c r="K120" s="27" t="s">
        <v>416</v>
      </c>
    </row>
    <row r="121" spans="1:11" x14ac:dyDescent="0.25">
      <c r="G121" s="86">
        <f t="shared" si="4"/>
        <v>0</v>
      </c>
      <c r="H121" s="87">
        <f t="shared" si="5"/>
        <v>0</v>
      </c>
      <c r="I121" s="88">
        <f>SUMIF(Konten!$H$1:$H$10,C121,Konten!$I$1:$I$10)</f>
        <v>0</v>
      </c>
      <c r="J121" s="27">
        <v>4630</v>
      </c>
      <c r="K121" s="27" t="s">
        <v>417</v>
      </c>
    </row>
    <row r="122" spans="1:11" x14ac:dyDescent="0.25">
      <c r="G122" s="86">
        <f t="shared" si="4"/>
        <v>0</v>
      </c>
      <c r="H122" s="87">
        <f t="shared" si="5"/>
        <v>0</v>
      </c>
      <c r="I122" s="88">
        <f>SUMIF(Konten!$H$1:$H$10,C122,Konten!$I$1:$I$10)</f>
        <v>0</v>
      </c>
      <c r="J122" s="27">
        <v>4631</v>
      </c>
      <c r="K122" s="27" t="s">
        <v>418</v>
      </c>
    </row>
    <row r="123" spans="1:11" x14ac:dyDescent="0.25">
      <c r="G123" s="86">
        <f t="shared" si="4"/>
        <v>0</v>
      </c>
      <c r="H123" s="87">
        <f t="shared" si="5"/>
        <v>0</v>
      </c>
      <c r="I123" s="88">
        <f>SUMIF(Konten!$H$1:$H$10,C123,Konten!$I$1:$I$10)</f>
        <v>0</v>
      </c>
      <c r="J123" s="27">
        <v>4635</v>
      </c>
      <c r="K123" s="27" t="s">
        <v>419</v>
      </c>
    </row>
    <row r="124" spans="1:11" x14ac:dyDescent="0.25">
      <c r="G124" s="86">
        <f t="shared" si="4"/>
        <v>0</v>
      </c>
      <c r="H124" s="87">
        <f t="shared" si="5"/>
        <v>0</v>
      </c>
      <c r="I124" s="88">
        <f>SUMIF(Konten!$H$1:$H$10,C124,Konten!$I$1:$I$10)</f>
        <v>0</v>
      </c>
      <c r="J124" s="27">
        <v>4636</v>
      </c>
      <c r="K124" s="27" t="s">
        <v>420</v>
      </c>
    </row>
    <row r="125" spans="1:11" x14ac:dyDescent="0.25">
      <c r="G125" s="86">
        <f t="shared" si="4"/>
        <v>0</v>
      </c>
      <c r="H125" s="87">
        <f t="shared" si="5"/>
        <v>0</v>
      </c>
      <c r="I125" s="88">
        <f>SUMIF(Konten!$H$1:$H$10,C125,Konten!$I$1:$I$10)</f>
        <v>0</v>
      </c>
      <c r="J125" s="27">
        <v>4640</v>
      </c>
      <c r="K125" s="27" t="s">
        <v>421</v>
      </c>
    </row>
    <row r="126" spans="1:11" x14ac:dyDescent="0.25">
      <c r="G126" s="86">
        <f t="shared" si="4"/>
        <v>0</v>
      </c>
      <c r="H126" s="87">
        <f t="shared" si="5"/>
        <v>0</v>
      </c>
      <c r="I126" s="88">
        <f>SUMIF(Konten!$H$1:$H$10,C126,Konten!$I$1:$I$10)</f>
        <v>0</v>
      </c>
      <c r="J126" s="27">
        <v>4650</v>
      </c>
      <c r="K126" s="27" t="s">
        <v>61</v>
      </c>
    </row>
    <row r="127" spans="1:11" x14ac:dyDescent="0.25">
      <c r="G127" s="86">
        <f t="shared" si="4"/>
        <v>0</v>
      </c>
      <c r="H127" s="87">
        <f t="shared" si="5"/>
        <v>0</v>
      </c>
      <c r="I127" s="88">
        <f>SUMIF(Konten!$H$1:$H$10,C127,Konten!$I$1:$I$10)</f>
        <v>0</v>
      </c>
      <c r="J127" s="27">
        <v>4654</v>
      </c>
      <c r="K127" s="27" t="s">
        <v>422</v>
      </c>
    </row>
    <row r="128" spans="1:11" ht="16.5" thickBot="1" x14ac:dyDescent="0.3">
      <c r="G128" s="86">
        <f t="shared" si="4"/>
        <v>0</v>
      </c>
      <c r="H128" s="87">
        <f t="shared" si="5"/>
        <v>0</v>
      </c>
      <c r="I128" s="88">
        <f>SUMIF(Konten!$H$1:$H$10,C128,Konten!$I$1:$I$10)</f>
        <v>0</v>
      </c>
      <c r="J128" s="27">
        <v>4660</v>
      </c>
      <c r="K128" s="27" t="s">
        <v>423</v>
      </c>
    </row>
    <row r="129" spans="1:11" ht="16.5" thickBot="1" x14ac:dyDescent="0.3">
      <c r="A129" s="110" t="s">
        <v>497</v>
      </c>
      <c r="B129" s="111">
        <f>SUM(B120:B128)</f>
        <v>0</v>
      </c>
      <c r="C129" s="112"/>
      <c r="D129" s="113"/>
      <c r="E129" s="114"/>
      <c r="F129" s="114"/>
      <c r="G129" s="114"/>
      <c r="H129" s="114"/>
      <c r="I129" s="115"/>
      <c r="J129" s="27">
        <v>4663</v>
      </c>
      <c r="K129" s="27" t="s">
        <v>424</v>
      </c>
    </row>
    <row r="130" spans="1:11" x14ac:dyDescent="0.25">
      <c r="J130" s="156">
        <v>4664</v>
      </c>
      <c r="K130" s="27" t="s">
        <v>425</v>
      </c>
    </row>
    <row r="131" spans="1:11" x14ac:dyDescent="0.25">
      <c r="J131" s="156">
        <v>4666</v>
      </c>
      <c r="K131" s="27" t="s">
        <v>426</v>
      </c>
    </row>
    <row r="132" spans="1:11" x14ac:dyDescent="0.25">
      <c r="J132" s="156">
        <v>4668</v>
      </c>
      <c r="K132" s="27" t="s">
        <v>427</v>
      </c>
    </row>
    <row r="133" spans="1:11" x14ac:dyDescent="0.25">
      <c r="J133" s="156">
        <v>4670</v>
      </c>
      <c r="K133" s="27" t="s">
        <v>428</v>
      </c>
    </row>
    <row r="134" spans="1:11" x14ac:dyDescent="0.25">
      <c r="J134" s="156">
        <v>4672</v>
      </c>
      <c r="K134" s="27" t="s">
        <v>429</v>
      </c>
    </row>
    <row r="135" spans="1:11" x14ac:dyDescent="0.25">
      <c r="J135" s="156">
        <v>4673</v>
      </c>
      <c r="K135" s="27" t="s">
        <v>430</v>
      </c>
    </row>
    <row r="136" spans="1:11" x14ac:dyDescent="0.25">
      <c r="J136" s="156">
        <v>4674</v>
      </c>
      <c r="K136" s="27" t="s">
        <v>431</v>
      </c>
    </row>
    <row r="137" spans="1:11" x14ac:dyDescent="0.25">
      <c r="J137" s="156">
        <v>4676</v>
      </c>
      <c r="K137" s="27" t="s">
        <v>432</v>
      </c>
    </row>
    <row r="138" spans="1:11" x14ac:dyDescent="0.25">
      <c r="J138" s="156">
        <v>4678</v>
      </c>
      <c r="K138" s="27" t="s">
        <v>433</v>
      </c>
    </row>
    <row r="139" spans="1:11" x14ac:dyDescent="0.25">
      <c r="J139" s="156">
        <v>4679</v>
      </c>
      <c r="K139" s="27" t="s">
        <v>434</v>
      </c>
    </row>
    <row r="140" spans="1:11" x14ac:dyDescent="0.25">
      <c r="J140" s="156">
        <v>4681</v>
      </c>
      <c r="K140" s="27" t="s">
        <v>435</v>
      </c>
    </row>
    <row r="141" spans="1:11" x14ac:dyDescent="0.25">
      <c r="J141" s="156"/>
    </row>
    <row r="142" spans="1:11" x14ac:dyDescent="0.25">
      <c r="J142" s="156">
        <v>4700</v>
      </c>
      <c r="K142" s="27" t="s">
        <v>39</v>
      </c>
    </row>
    <row r="143" spans="1:11" x14ac:dyDescent="0.25">
      <c r="J143" s="156">
        <v>4710</v>
      </c>
      <c r="K143" s="27" t="s">
        <v>436</v>
      </c>
    </row>
    <row r="144" spans="1:11" x14ac:dyDescent="0.25">
      <c r="J144" s="156">
        <v>4730</v>
      </c>
      <c r="K144" s="27" t="s">
        <v>437</v>
      </c>
    </row>
    <row r="145" spans="10:11" x14ac:dyDescent="0.25">
      <c r="J145" s="156">
        <v>4750</v>
      </c>
      <c r="K145" s="27" t="s">
        <v>438</v>
      </c>
    </row>
    <row r="146" spans="10:11" x14ac:dyDescent="0.25">
      <c r="J146" s="156">
        <v>4760</v>
      </c>
      <c r="K146" s="27" t="s">
        <v>439</v>
      </c>
    </row>
    <row r="147" spans="10:11" x14ac:dyDescent="0.25">
      <c r="J147" s="156">
        <v>4780</v>
      </c>
      <c r="K147" s="27" t="s">
        <v>440</v>
      </c>
    </row>
    <row r="148" spans="10:11" x14ac:dyDescent="0.25">
      <c r="J148" s="156"/>
    </row>
    <row r="149" spans="10:11" x14ac:dyDescent="0.25">
      <c r="J149" s="156">
        <v>4800</v>
      </c>
      <c r="K149" s="27" t="s">
        <v>441</v>
      </c>
    </row>
    <row r="150" spans="10:11" x14ac:dyDescent="0.25">
      <c r="J150" s="156">
        <v>4806</v>
      </c>
      <c r="K150" s="27" t="s">
        <v>442</v>
      </c>
    </row>
    <row r="151" spans="10:11" x14ac:dyDescent="0.25">
      <c r="J151" s="156">
        <v>4809</v>
      </c>
      <c r="K151" s="27" t="s">
        <v>443</v>
      </c>
    </row>
    <row r="152" spans="10:11" x14ac:dyDescent="0.25">
      <c r="J152" s="156">
        <v>4810</v>
      </c>
      <c r="K152" s="27" t="s">
        <v>444</v>
      </c>
    </row>
    <row r="153" spans="10:11" x14ac:dyDescent="0.25">
      <c r="J153" s="156">
        <v>4815</v>
      </c>
      <c r="K153" s="27" t="s">
        <v>445</v>
      </c>
    </row>
    <row r="154" spans="10:11" x14ac:dyDescent="0.25">
      <c r="J154" s="156">
        <v>4822</v>
      </c>
      <c r="K154" s="27" t="s">
        <v>446</v>
      </c>
    </row>
    <row r="155" spans="10:11" x14ac:dyDescent="0.25">
      <c r="J155" s="156">
        <v>4830</v>
      </c>
      <c r="K155" s="27" t="s">
        <v>447</v>
      </c>
    </row>
    <row r="156" spans="10:11" x14ac:dyDescent="0.25">
      <c r="J156" s="156">
        <v>4832</v>
      </c>
      <c r="K156" s="27" t="s">
        <v>448</v>
      </c>
    </row>
    <row r="157" spans="10:11" x14ac:dyDescent="0.25">
      <c r="J157" s="156">
        <v>4833</v>
      </c>
      <c r="K157" s="27" t="s">
        <v>449</v>
      </c>
    </row>
    <row r="158" spans="10:11" x14ac:dyDescent="0.25">
      <c r="J158" s="156">
        <v>4862</v>
      </c>
      <c r="K158" s="27" t="s">
        <v>450</v>
      </c>
    </row>
    <row r="159" spans="10:11" x14ac:dyDescent="0.25">
      <c r="J159" s="156"/>
    </row>
    <row r="160" spans="10:11" x14ac:dyDescent="0.25">
      <c r="J160" s="156">
        <v>4900</v>
      </c>
      <c r="K160" s="27" t="s">
        <v>451</v>
      </c>
    </row>
    <row r="161" spans="10:11" x14ac:dyDescent="0.25">
      <c r="J161" s="156">
        <v>4909</v>
      </c>
      <c r="K161" s="27" t="s">
        <v>452</v>
      </c>
    </row>
    <row r="162" spans="10:11" x14ac:dyDescent="0.25">
      <c r="J162" s="156">
        <v>4910</v>
      </c>
      <c r="K162" s="27" t="s">
        <v>453</v>
      </c>
    </row>
    <row r="163" spans="10:11" x14ac:dyDescent="0.25">
      <c r="J163" s="156">
        <v>4920</v>
      </c>
      <c r="K163" s="27" t="s">
        <v>454</v>
      </c>
    </row>
    <row r="164" spans="10:11" x14ac:dyDescent="0.25">
      <c r="J164" s="156">
        <v>4925</v>
      </c>
      <c r="K164" s="27" t="s">
        <v>455</v>
      </c>
    </row>
    <row r="165" spans="10:11" x14ac:dyDescent="0.25">
      <c r="J165" s="156">
        <v>4930</v>
      </c>
      <c r="K165" s="27" t="s">
        <v>456</v>
      </c>
    </row>
    <row r="166" spans="10:11" x14ac:dyDescent="0.25">
      <c r="J166" s="156">
        <v>4940</v>
      </c>
      <c r="K166" s="27" t="s">
        <v>457</v>
      </c>
    </row>
    <row r="167" spans="10:11" x14ac:dyDescent="0.25">
      <c r="J167" s="156">
        <v>4945</v>
      </c>
      <c r="K167" s="27" t="s">
        <v>458</v>
      </c>
    </row>
    <row r="168" spans="10:11" x14ac:dyDescent="0.25">
      <c r="J168" s="156">
        <v>4946</v>
      </c>
      <c r="K168" s="27" t="s">
        <v>459</v>
      </c>
    </row>
    <row r="169" spans="10:11" x14ac:dyDescent="0.25">
      <c r="J169" s="156">
        <v>4950</v>
      </c>
      <c r="K169" s="27" t="s">
        <v>460</v>
      </c>
    </row>
    <row r="170" spans="10:11" x14ac:dyDescent="0.25">
      <c r="J170" s="156">
        <v>4955</v>
      </c>
      <c r="K170" s="27" t="s">
        <v>461</v>
      </c>
    </row>
    <row r="171" spans="10:11" x14ac:dyDescent="0.25">
      <c r="J171" s="156">
        <v>4957</v>
      </c>
      <c r="K171" s="27" t="s">
        <v>462</v>
      </c>
    </row>
    <row r="172" spans="10:11" x14ac:dyDescent="0.25">
      <c r="J172" s="156">
        <v>4960</v>
      </c>
      <c r="K172" s="27" t="s">
        <v>463</v>
      </c>
    </row>
    <row r="173" spans="10:11" x14ac:dyDescent="0.25">
      <c r="J173" s="156">
        <v>4965</v>
      </c>
      <c r="K173" s="27" t="s">
        <v>464</v>
      </c>
    </row>
    <row r="174" spans="10:11" x14ac:dyDescent="0.25">
      <c r="J174" s="156">
        <v>4969</v>
      </c>
      <c r="K174" s="27" t="s">
        <v>465</v>
      </c>
    </row>
    <row r="175" spans="10:11" x14ac:dyDescent="0.25">
      <c r="J175" s="156">
        <v>4970</v>
      </c>
      <c r="K175" s="27" t="s">
        <v>466</v>
      </c>
    </row>
    <row r="176" spans="10:11" x14ac:dyDescent="0.25">
      <c r="J176" s="156">
        <v>4980</v>
      </c>
      <c r="K176" s="27" t="s">
        <v>467</v>
      </c>
    </row>
    <row r="177" spans="10:11" x14ac:dyDescent="0.25">
      <c r="J177" s="156">
        <v>4985</v>
      </c>
      <c r="K177" s="27" t="s">
        <v>468</v>
      </c>
    </row>
    <row r="178" spans="10:11" x14ac:dyDescent="0.25">
      <c r="J178" s="157"/>
    </row>
    <row r="179" spans="10:11" x14ac:dyDescent="0.25">
      <c r="J179" s="67"/>
      <c r="K179" s="68"/>
    </row>
    <row r="180" spans="10:11" x14ac:dyDescent="0.25">
      <c r="J180" s="69"/>
      <c r="K180" s="70" t="s">
        <v>478</v>
      </c>
    </row>
    <row r="181" spans="10:11" x14ac:dyDescent="0.25">
      <c r="J181" s="69"/>
      <c r="K181" s="154" t="s">
        <v>477</v>
      </c>
    </row>
    <row r="182" spans="10:11" x14ac:dyDescent="0.25">
      <c r="J182" s="71"/>
      <c r="K182" s="72"/>
    </row>
  </sheetData>
  <mergeCells count="1">
    <mergeCell ref="A1:F1"/>
  </mergeCells>
  <hyperlinks>
    <hyperlink ref="K181" r:id="rId1" xr:uid="{00000000-0004-0000-0500-000000000000}"/>
    <hyperlink ref="K6" r:id="rId2" xr:uid="{00000000-0004-0000-0500-000001000000}"/>
    <hyperlink ref="K2" r:id="rId3" xr:uid="{00000000-0004-0000-0500-000002000000}"/>
  </hyperlinks>
  <pageMargins left="0.70000000000000007" right="0.70000000000000007" top="0.78740157480315009" bottom="0.78740157480315009" header="0.30000000000000004" footer="0.30000000000000004"/>
  <pageSetup paperSize="0" fitToWidth="0" fitToHeight="0" orientation="portrait" horizontalDpi="0" verticalDpi="0" copies="0"/>
  <drawing r:id="rId4"/>
  <legacyDrawing r:id="rId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Tabelle6"/>
  <dimension ref="A1:J9999"/>
  <sheetViews>
    <sheetView topLeftCell="A8761" workbookViewId="0">
      <selection activeCell="A8790" sqref="A8790"/>
    </sheetView>
  </sheetViews>
  <sheetFormatPr baseColWidth="10" defaultRowHeight="15" x14ac:dyDescent="0.25"/>
  <cols>
    <col min="1" max="1" width="12.28515625" customWidth="1"/>
    <col min="2" max="2" width="25.85546875" style="24" customWidth="1"/>
    <col min="3" max="3" width="11.42578125" customWidth="1"/>
  </cols>
  <sheetData>
    <row r="1" spans="1:10" x14ac:dyDescent="0.25">
      <c r="A1">
        <v>1</v>
      </c>
      <c r="B1" s="24">
        <f>ROUND(SUMIF(Einnahmen!E$7:E$10002,A1,Einnahmen!G$7:G$10002)+SUMIF(Einnahmen!I$7:I$10002,A1,Einnahmen!H$7:H$10002)+SUMIF(Ausgaben!E$7:E$10002,A1,Ausgaben!G$7:G$10002)+SUMIF(Ausgaben!I$7:I$10002,A1,Ausgaben!H$7:H$10002),2)</f>
        <v>0</v>
      </c>
      <c r="E1" s="23">
        <v>19</v>
      </c>
      <c r="F1">
        <v>1776</v>
      </c>
      <c r="H1" s="23">
        <v>19</v>
      </c>
      <c r="I1">
        <v>1576</v>
      </c>
    </row>
    <row r="2" spans="1:10" x14ac:dyDescent="0.25">
      <c r="A2">
        <v>2</v>
      </c>
      <c r="B2" s="24">
        <f>ROUND(SUMIF(Einnahmen!E$7:E$10002,A2,Einnahmen!G$7:G$10002)+SUMIF(Einnahmen!I$7:I$10002,A2,Einnahmen!H$7:H$10002)+SUMIF(Ausgaben!E$7:E$10002,A2,Ausgaben!G$7:G$10002)+SUMIF(Ausgaben!I$7:I$10002,A2,Ausgaben!H$7:H$10002),2)</f>
        <v>0</v>
      </c>
      <c r="E2" s="23">
        <v>7</v>
      </c>
      <c r="F2">
        <v>1771</v>
      </c>
      <c r="H2" s="23">
        <v>7</v>
      </c>
      <c r="I2">
        <v>1571</v>
      </c>
    </row>
    <row r="3" spans="1:10" x14ac:dyDescent="0.25">
      <c r="A3">
        <v>3</v>
      </c>
      <c r="B3" s="24">
        <f>ROUND(SUMIF(Einnahmen!E$7:E$10002,A3,Einnahmen!G$7:G$10002)+SUMIF(Einnahmen!I$7:I$10002,A3,Einnahmen!H$7:H$10002)+SUMIF(Ausgaben!E$7:E$10002,A3,Ausgaben!G$7:G$10002)+SUMIF(Ausgaben!I$7:I$10002,A3,Ausgaben!H$7:H$10002),2)</f>
        <v>0</v>
      </c>
      <c r="E3" s="23"/>
      <c r="H3" s="45" t="s">
        <v>292</v>
      </c>
      <c r="I3">
        <v>1577</v>
      </c>
      <c r="J3">
        <v>1787</v>
      </c>
    </row>
    <row r="4" spans="1:10" x14ac:dyDescent="0.25">
      <c r="A4">
        <v>4</v>
      </c>
      <c r="B4" s="24">
        <f>ROUND(SUMIF(Einnahmen!E$7:E$10002,A4,Einnahmen!G$7:G$10002)+SUMIF(Einnahmen!I$7:I$10002,A4,Einnahmen!H$7:H$10002)+SUMIF(Ausgaben!E$7:E$10002,A4,Ausgaben!G$7:G$10002)+SUMIF(Ausgaben!I$7:I$10002,A4,Ausgaben!H$7:H$10002),2)</f>
        <v>0</v>
      </c>
      <c r="E4" s="23"/>
    </row>
    <row r="5" spans="1:10" x14ac:dyDescent="0.25">
      <c r="A5">
        <v>5</v>
      </c>
      <c r="B5" s="24">
        <f>ROUND(SUMIF(Einnahmen!E$7:E$10002,A5,Einnahmen!G$7:G$10002)+SUMIF(Einnahmen!I$7:I$10002,A5,Einnahmen!H$7:H$10002)+SUMIF(Ausgaben!E$7:E$10002,A5,Ausgaben!G$7:G$10002)+SUMIF(Ausgaben!I$7:I$10002,A5,Ausgaben!H$7:H$10002),2)</f>
        <v>0</v>
      </c>
      <c r="E5" s="23"/>
    </row>
    <row r="6" spans="1:10" x14ac:dyDescent="0.25">
      <c r="A6">
        <v>6</v>
      </c>
      <c r="B6" s="24">
        <f>ROUND(SUMIF(Einnahmen!E$7:E$10002,A6,Einnahmen!G$7:G$10002)+SUMIF(Einnahmen!I$7:I$10002,A6,Einnahmen!H$7:H$10002)+SUMIF(Ausgaben!E$7:E$10002,A6,Ausgaben!G$7:G$10002)+SUMIF(Ausgaben!I$7:I$10002,A6,Ausgaben!H$7:H$10002),2)</f>
        <v>0</v>
      </c>
      <c r="E6" s="23"/>
    </row>
    <row r="7" spans="1:10" x14ac:dyDescent="0.25">
      <c r="A7">
        <v>7</v>
      </c>
      <c r="B7" s="24">
        <f>ROUND(SUMIF(Einnahmen!E$7:E$10002,A7,Einnahmen!G$7:G$10002)+SUMIF(Einnahmen!I$7:I$10002,A7,Einnahmen!H$7:H$10002)+SUMIF(Ausgaben!E$7:E$10002,A7,Ausgaben!G$7:G$10002)+SUMIF(Ausgaben!I$7:I$10002,A7,Ausgaben!H$7:H$10002),2)</f>
        <v>0</v>
      </c>
      <c r="E7" s="23"/>
    </row>
    <row r="8" spans="1:10" x14ac:dyDescent="0.25">
      <c r="A8">
        <v>8</v>
      </c>
      <c r="B8" s="24">
        <f>ROUND(SUMIF(Einnahmen!E$7:E$10002,A8,Einnahmen!G$7:G$10002)+SUMIF(Einnahmen!I$7:I$10002,A8,Einnahmen!H$7:H$10002)+SUMIF(Ausgaben!E$7:E$10002,A8,Ausgaben!G$7:G$10002)+SUMIF(Ausgaben!I$7:I$10002,A8,Ausgaben!H$7:H$10002),2)</f>
        <v>0</v>
      </c>
      <c r="E8" s="23"/>
    </row>
    <row r="9" spans="1:10" x14ac:dyDescent="0.25">
      <c r="A9">
        <v>9</v>
      </c>
      <c r="B9" s="24">
        <f>ROUND(SUMIF(Einnahmen!E$7:E$10002,A9,Einnahmen!G$7:G$10002)+SUMIF(Einnahmen!I$7:I$10002,A9,Einnahmen!H$7:H$10002)+SUMIF(Ausgaben!E$7:E$10002,A9,Ausgaben!G$7:G$10002)+SUMIF(Ausgaben!I$7:I$10002,A9,Ausgaben!H$7:H$10002),2)</f>
        <v>0</v>
      </c>
      <c r="E9" s="23"/>
    </row>
    <row r="10" spans="1:10" x14ac:dyDescent="0.25">
      <c r="A10">
        <v>10</v>
      </c>
      <c r="B10" s="24">
        <f>ROUND(SUMIF(Einnahmen!E$7:E$10002,A10,Einnahmen!G$7:G$10002)+SUMIF(Einnahmen!I$7:I$10002,A10,Einnahmen!H$7:H$10002)+SUMIF(Ausgaben!E$7:E$10002,A10,Ausgaben!G$7:G$10002)+SUMIF(Ausgaben!I$7:I$10002,A10,Ausgaben!H$7:H$10002),2)</f>
        <v>0</v>
      </c>
    </row>
    <row r="11" spans="1:10" x14ac:dyDescent="0.25">
      <c r="A11">
        <v>11</v>
      </c>
      <c r="B11" s="24">
        <f>ROUND(SUMIF(Einnahmen!E$7:E$10002,A11,Einnahmen!G$7:G$10002)+SUMIF(Einnahmen!I$7:I$10002,A11,Einnahmen!H$7:H$10002)+SUMIF(Ausgaben!E$7:E$10002,A11,Ausgaben!G$7:G$10002)+SUMIF(Ausgaben!I$7:I$10002,A11,Ausgaben!H$7:H$10002),2)</f>
        <v>0</v>
      </c>
    </row>
    <row r="12" spans="1:10" x14ac:dyDescent="0.25">
      <c r="A12">
        <v>12</v>
      </c>
      <c r="B12" s="24">
        <f>ROUND(SUMIF(Einnahmen!E$7:E$10002,A12,Einnahmen!G$7:G$10002)+SUMIF(Einnahmen!I$7:I$10002,A12,Einnahmen!H$7:H$10002)+SUMIF(Ausgaben!E$7:E$10002,A12,Ausgaben!G$7:G$10002)+SUMIF(Ausgaben!I$7:I$10002,A12,Ausgaben!H$7:H$10002),2)</f>
        <v>0</v>
      </c>
    </row>
    <row r="13" spans="1:10" x14ac:dyDescent="0.25">
      <c r="A13">
        <v>13</v>
      </c>
      <c r="B13" s="24">
        <f>ROUND(SUMIF(Einnahmen!E$7:E$10002,A13,Einnahmen!G$7:G$10002)+SUMIF(Einnahmen!I$7:I$10002,A13,Einnahmen!H$7:H$10002)+SUMIF(Ausgaben!E$7:E$10002,A13,Ausgaben!G$7:G$10002)+SUMIF(Ausgaben!I$7:I$10002,A13,Ausgaben!H$7:H$10002),2)</f>
        <v>0</v>
      </c>
    </row>
    <row r="14" spans="1:10" x14ac:dyDescent="0.25">
      <c r="A14">
        <v>14</v>
      </c>
      <c r="B14" s="24">
        <f>ROUND(SUMIF(Einnahmen!E$7:E$10002,A14,Einnahmen!G$7:G$10002)+SUMIF(Einnahmen!I$7:I$10002,A14,Einnahmen!H$7:H$10002)+SUMIF(Ausgaben!E$7:E$10002,A14,Ausgaben!G$7:G$10002)+SUMIF(Ausgaben!I$7:I$10002,A14,Ausgaben!H$7:H$10002),2)</f>
        <v>0</v>
      </c>
    </row>
    <row r="15" spans="1:10" x14ac:dyDescent="0.25">
      <c r="A15">
        <v>15</v>
      </c>
      <c r="B15" s="24">
        <f>ROUND(SUMIF(Einnahmen!E$7:E$10002,A15,Einnahmen!G$7:G$10002)+SUMIF(Einnahmen!I$7:I$10002,A15,Einnahmen!H$7:H$10002)+SUMIF(Ausgaben!E$7:E$10002,A15,Ausgaben!G$7:G$10002)+SUMIF(Ausgaben!I$7:I$10002,A15,Ausgaben!H$7:H$10002),2)</f>
        <v>0</v>
      </c>
    </row>
    <row r="16" spans="1:10" x14ac:dyDescent="0.25">
      <c r="A16">
        <v>16</v>
      </c>
      <c r="B16" s="24">
        <f>ROUND(SUMIF(Einnahmen!E$7:E$10002,A16,Einnahmen!G$7:G$10002)+SUMIF(Einnahmen!I$7:I$10002,A16,Einnahmen!H$7:H$10002)+SUMIF(Ausgaben!E$7:E$10002,A16,Ausgaben!G$7:G$10002)+SUMIF(Ausgaben!I$7:I$10002,A16,Ausgaben!H$7:H$10002),2)</f>
        <v>0</v>
      </c>
    </row>
    <row r="17" spans="1:2" x14ac:dyDescent="0.25">
      <c r="A17">
        <v>17</v>
      </c>
      <c r="B17" s="24">
        <f>ROUND(SUMIF(Einnahmen!E$7:E$10002,A17,Einnahmen!G$7:G$10002)+SUMIF(Einnahmen!I$7:I$10002,A17,Einnahmen!H$7:H$10002)+SUMIF(Ausgaben!E$7:E$10002,A17,Ausgaben!G$7:G$10002)+SUMIF(Ausgaben!I$7:I$10002,A17,Ausgaben!H$7:H$10002),2)</f>
        <v>0</v>
      </c>
    </row>
    <row r="18" spans="1:2" x14ac:dyDescent="0.25">
      <c r="A18">
        <v>18</v>
      </c>
      <c r="B18" s="24">
        <f>ROUND(SUMIF(Einnahmen!E$7:E$10002,A18,Einnahmen!G$7:G$10002)+SUMIF(Einnahmen!I$7:I$10002,A18,Einnahmen!H$7:H$10002)+SUMIF(Ausgaben!E$7:E$10002,A18,Ausgaben!G$7:G$10002)+SUMIF(Ausgaben!I$7:I$10002,A18,Ausgaben!H$7:H$10002),2)</f>
        <v>0</v>
      </c>
    </row>
    <row r="19" spans="1:2" x14ac:dyDescent="0.25">
      <c r="A19">
        <v>19</v>
      </c>
      <c r="B19" s="24">
        <f>ROUND(SUMIF(Einnahmen!E$7:E$10002,A19,Einnahmen!G$7:G$10002)+SUMIF(Einnahmen!I$7:I$10002,A19,Einnahmen!H$7:H$10002)+SUMIF(Ausgaben!E$7:E$10002,A19,Ausgaben!G$7:G$10002)+SUMIF(Ausgaben!I$7:I$10002,A19,Ausgaben!H$7:H$10002),2)</f>
        <v>0</v>
      </c>
    </row>
    <row r="20" spans="1:2" x14ac:dyDescent="0.25">
      <c r="A20">
        <v>20</v>
      </c>
      <c r="B20" s="24">
        <f>ROUND(SUMIF(Einnahmen!E$7:E$10002,A20,Einnahmen!G$7:G$10002)+SUMIF(Einnahmen!I$7:I$10002,A20,Einnahmen!H$7:H$10002)+SUMIF(Ausgaben!E$7:E$10002,A20,Ausgaben!G$7:G$10002)+SUMIF(Ausgaben!I$7:I$10002,A20,Ausgaben!H$7:H$10002),2)</f>
        <v>0</v>
      </c>
    </row>
    <row r="21" spans="1:2" x14ac:dyDescent="0.25">
      <c r="A21">
        <v>21</v>
      </c>
      <c r="B21" s="24">
        <f>ROUND(SUMIF(Einnahmen!E$7:E$10002,A21,Einnahmen!G$7:G$10002)+SUMIF(Einnahmen!I$7:I$10002,A21,Einnahmen!H$7:H$10002)+SUMIF(Ausgaben!E$7:E$10002,A21,Ausgaben!G$7:G$10002)+SUMIF(Ausgaben!I$7:I$10002,A21,Ausgaben!H$7:H$10002),2)</f>
        <v>0</v>
      </c>
    </row>
    <row r="22" spans="1:2" x14ac:dyDescent="0.25">
      <c r="A22">
        <v>22</v>
      </c>
      <c r="B22" s="24">
        <f>ROUND(SUMIF(Einnahmen!E$7:E$10002,A22,Einnahmen!G$7:G$10002)+SUMIF(Einnahmen!I$7:I$10002,A22,Einnahmen!H$7:H$10002)+SUMIF(Ausgaben!E$7:E$10002,A22,Ausgaben!G$7:G$10002)+SUMIF(Ausgaben!I$7:I$10002,A22,Ausgaben!H$7:H$10002),2)</f>
        <v>0</v>
      </c>
    </row>
    <row r="23" spans="1:2" x14ac:dyDescent="0.25">
      <c r="A23">
        <v>23</v>
      </c>
      <c r="B23" s="24">
        <f>ROUND(SUMIF(Einnahmen!E$7:E$10002,A23,Einnahmen!G$7:G$10002)+SUMIF(Einnahmen!I$7:I$10002,A23,Einnahmen!H$7:H$10002)+SUMIF(Ausgaben!E$7:E$10002,A23,Ausgaben!G$7:G$10002)+SUMIF(Ausgaben!I$7:I$10002,A23,Ausgaben!H$7:H$10002),2)</f>
        <v>0</v>
      </c>
    </row>
    <row r="24" spans="1:2" x14ac:dyDescent="0.25">
      <c r="A24">
        <v>24</v>
      </c>
      <c r="B24" s="24">
        <f>ROUND(SUMIF(Einnahmen!E$7:E$10002,A24,Einnahmen!G$7:G$10002)+SUMIF(Einnahmen!I$7:I$10002,A24,Einnahmen!H$7:H$10002)+SUMIF(Ausgaben!E$7:E$10002,A24,Ausgaben!G$7:G$10002)+SUMIF(Ausgaben!I$7:I$10002,A24,Ausgaben!H$7:H$10002),2)</f>
        <v>0</v>
      </c>
    </row>
    <row r="25" spans="1:2" x14ac:dyDescent="0.25">
      <c r="A25">
        <v>25</v>
      </c>
      <c r="B25" s="24">
        <f>ROUND(SUMIF(Einnahmen!E$7:E$10002,A25,Einnahmen!G$7:G$10002)+SUMIF(Einnahmen!I$7:I$10002,A25,Einnahmen!H$7:H$10002)+SUMIF(Ausgaben!E$7:E$10002,A25,Ausgaben!G$7:G$10002)+SUMIF(Ausgaben!I$7:I$10002,A25,Ausgaben!H$7:H$10002),2)</f>
        <v>0</v>
      </c>
    </row>
    <row r="26" spans="1:2" x14ac:dyDescent="0.25">
      <c r="A26">
        <v>26</v>
      </c>
      <c r="B26" s="24">
        <f>ROUND(SUMIF(Einnahmen!E$7:E$10002,A26,Einnahmen!G$7:G$10002)+SUMIF(Einnahmen!I$7:I$10002,A26,Einnahmen!H$7:H$10002)+SUMIF(Ausgaben!E$7:E$10002,A26,Ausgaben!G$7:G$10002)+SUMIF(Ausgaben!I$7:I$10002,A26,Ausgaben!H$7:H$10002),2)</f>
        <v>0</v>
      </c>
    </row>
    <row r="27" spans="1:2" x14ac:dyDescent="0.25">
      <c r="A27">
        <v>27</v>
      </c>
      <c r="B27" s="24">
        <f>ROUND(SUMIF(Einnahmen!E$7:E$10002,A27,Einnahmen!G$7:G$10002)+SUMIF(Einnahmen!I$7:I$10002,A27,Einnahmen!H$7:H$10002)+SUMIF(Ausgaben!E$7:E$10002,A27,Ausgaben!G$7:G$10002)+SUMIF(Ausgaben!I$7:I$10002,A27,Ausgaben!H$7:H$10002),2)</f>
        <v>0</v>
      </c>
    </row>
    <row r="28" spans="1:2" x14ac:dyDescent="0.25">
      <c r="A28">
        <v>28</v>
      </c>
      <c r="B28" s="24">
        <f>ROUND(SUMIF(Einnahmen!E$7:E$10002,A28,Einnahmen!G$7:G$10002)+SUMIF(Einnahmen!I$7:I$10002,A28,Einnahmen!H$7:H$10002)+SUMIF(Ausgaben!E$7:E$10002,A28,Ausgaben!G$7:G$10002)+SUMIF(Ausgaben!I$7:I$10002,A28,Ausgaben!H$7:H$10002),2)</f>
        <v>0</v>
      </c>
    </row>
    <row r="29" spans="1:2" x14ac:dyDescent="0.25">
      <c r="A29">
        <v>29</v>
      </c>
      <c r="B29" s="24">
        <f>ROUND(SUMIF(Einnahmen!E$7:E$10002,A29,Einnahmen!G$7:G$10002)+SUMIF(Einnahmen!I$7:I$10002,A29,Einnahmen!H$7:H$10002)+SUMIF(Ausgaben!E$7:E$10002,A29,Ausgaben!G$7:G$10002)+SUMIF(Ausgaben!I$7:I$10002,A29,Ausgaben!H$7:H$10002),2)</f>
        <v>0</v>
      </c>
    </row>
    <row r="30" spans="1:2" x14ac:dyDescent="0.25">
      <c r="A30">
        <v>30</v>
      </c>
      <c r="B30" s="24">
        <f>ROUND(SUMIF(Einnahmen!E$7:E$10002,A30,Einnahmen!G$7:G$10002)+SUMIF(Einnahmen!I$7:I$10002,A30,Einnahmen!H$7:H$10002)+SUMIF(Ausgaben!E$7:E$10002,A30,Ausgaben!G$7:G$10002)+SUMIF(Ausgaben!I$7:I$10002,A30,Ausgaben!H$7:H$10002),2)</f>
        <v>0</v>
      </c>
    </row>
    <row r="31" spans="1:2" x14ac:dyDescent="0.25">
      <c r="A31">
        <v>31</v>
      </c>
      <c r="B31" s="24">
        <f>ROUND(SUMIF(Einnahmen!E$7:E$10002,A31,Einnahmen!G$7:G$10002)+SUMIF(Einnahmen!I$7:I$10002,A31,Einnahmen!H$7:H$10002)+SUMIF(Ausgaben!E$7:E$10002,A31,Ausgaben!G$7:G$10002)+SUMIF(Ausgaben!I$7:I$10002,A31,Ausgaben!H$7:H$10002),2)</f>
        <v>0</v>
      </c>
    </row>
    <row r="32" spans="1:2" x14ac:dyDescent="0.25">
      <c r="A32">
        <v>32</v>
      </c>
      <c r="B32" s="24">
        <f>ROUND(SUMIF(Einnahmen!E$7:E$10002,A32,Einnahmen!G$7:G$10002)+SUMIF(Einnahmen!I$7:I$10002,A32,Einnahmen!H$7:H$10002)+SUMIF(Ausgaben!E$7:E$10002,A32,Ausgaben!G$7:G$10002)+SUMIF(Ausgaben!I$7:I$10002,A32,Ausgaben!H$7:H$10002),2)</f>
        <v>0</v>
      </c>
    </row>
    <row r="33" spans="1:2" x14ac:dyDescent="0.25">
      <c r="A33">
        <v>33</v>
      </c>
      <c r="B33" s="24">
        <f>ROUND(SUMIF(Einnahmen!E$7:E$10002,A33,Einnahmen!G$7:G$10002)+SUMIF(Einnahmen!I$7:I$10002,A33,Einnahmen!H$7:H$10002)+SUMIF(Ausgaben!E$7:E$10002,A33,Ausgaben!G$7:G$10002)+SUMIF(Ausgaben!I$7:I$10002,A33,Ausgaben!H$7:H$10002),2)</f>
        <v>0</v>
      </c>
    </row>
    <row r="34" spans="1:2" x14ac:dyDescent="0.25">
      <c r="A34">
        <v>34</v>
      </c>
      <c r="B34" s="24">
        <f>ROUND(SUMIF(Einnahmen!E$7:E$10002,A34,Einnahmen!G$7:G$10002)+SUMIF(Einnahmen!I$7:I$10002,A34,Einnahmen!H$7:H$10002)+SUMIF(Ausgaben!E$7:E$10002,A34,Ausgaben!G$7:G$10002)+SUMIF(Ausgaben!I$7:I$10002,A34,Ausgaben!H$7:H$10002),2)</f>
        <v>0</v>
      </c>
    </row>
    <row r="35" spans="1:2" x14ac:dyDescent="0.25">
      <c r="A35">
        <v>35</v>
      </c>
      <c r="B35" s="24">
        <f>ROUND(SUMIF(Einnahmen!E$7:E$10002,A35,Einnahmen!G$7:G$10002)+SUMIF(Einnahmen!I$7:I$10002,A35,Einnahmen!H$7:H$10002)+SUMIF(Ausgaben!E$7:E$10002,A35,Ausgaben!G$7:G$10002)+SUMIF(Ausgaben!I$7:I$10002,A35,Ausgaben!H$7:H$10002),2)</f>
        <v>0</v>
      </c>
    </row>
    <row r="36" spans="1:2" x14ac:dyDescent="0.25">
      <c r="A36">
        <v>36</v>
      </c>
      <c r="B36" s="24">
        <f>ROUND(SUMIF(Einnahmen!E$7:E$10002,A36,Einnahmen!G$7:G$10002)+SUMIF(Einnahmen!I$7:I$10002,A36,Einnahmen!H$7:H$10002)+SUMIF(Ausgaben!E$7:E$10002,A36,Ausgaben!G$7:G$10002)+SUMIF(Ausgaben!I$7:I$10002,A36,Ausgaben!H$7:H$10002),2)</f>
        <v>0</v>
      </c>
    </row>
    <row r="37" spans="1:2" x14ac:dyDescent="0.25">
      <c r="A37">
        <v>37</v>
      </c>
      <c r="B37" s="24">
        <f>ROUND(SUMIF(Einnahmen!E$7:E$10002,A37,Einnahmen!G$7:G$10002)+SUMIF(Einnahmen!I$7:I$10002,A37,Einnahmen!H$7:H$10002)+SUMIF(Ausgaben!E$7:E$10002,A37,Ausgaben!G$7:G$10002)+SUMIF(Ausgaben!I$7:I$10002,A37,Ausgaben!H$7:H$10002),2)</f>
        <v>0</v>
      </c>
    </row>
    <row r="38" spans="1:2" x14ac:dyDescent="0.25">
      <c r="A38">
        <v>38</v>
      </c>
      <c r="B38" s="24">
        <f>ROUND(SUMIF(Einnahmen!E$7:E$10002,A38,Einnahmen!G$7:G$10002)+SUMIF(Einnahmen!I$7:I$10002,A38,Einnahmen!H$7:H$10002)+SUMIF(Ausgaben!E$7:E$10002,A38,Ausgaben!G$7:G$10002)+SUMIF(Ausgaben!I$7:I$10002,A38,Ausgaben!H$7:H$10002),2)</f>
        <v>0</v>
      </c>
    </row>
    <row r="39" spans="1:2" x14ac:dyDescent="0.25">
      <c r="A39">
        <v>39</v>
      </c>
      <c r="B39" s="24">
        <f>ROUND(SUMIF(Einnahmen!E$7:E$10002,A39,Einnahmen!G$7:G$10002)+SUMIF(Einnahmen!I$7:I$10002,A39,Einnahmen!H$7:H$10002)+SUMIF(Ausgaben!E$7:E$10002,A39,Ausgaben!G$7:G$10002)+SUMIF(Ausgaben!I$7:I$10002,A39,Ausgaben!H$7:H$10002),2)</f>
        <v>0</v>
      </c>
    </row>
    <row r="40" spans="1:2" x14ac:dyDescent="0.25">
      <c r="A40">
        <v>40</v>
      </c>
      <c r="B40" s="24">
        <f>ROUND(SUMIF(Einnahmen!E$7:E$10002,A40,Einnahmen!G$7:G$10002)+SUMIF(Einnahmen!I$7:I$10002,A40,Einnahmen!H$7:H$10002)+SUMIF(Ausgaben!E$7:E$10002,A40,Ausgaben!G$7:G$10002)+SUMIF(Ausgaben!I$7:I$10002,A40,Ausgaben!H$7:H$10002),2)</f>
        <v>0</v>
      </c>
    </row>
    <row r="41" spans="1:2" x14ac:dyDescent="0.25">
      <c r="A41">
        <v>41</v>
      </c>
      <c r="B41" s="24">
        <f>ROUND(SUMIF(Einnahmen!E$7:E$10002,A41,Einnahmen!G$7:G$10002)+SUMIF(Einnahmen!I$7:I$10002,A41,Einnahmen!H$7:H$10002)+SUMIF(Ausgaben!E$7:E$10002,A41,Ausgaben!G$7:G$10002)+SUMIF(Ausgaben!I$7:I$10002,A41,Ausgaben!H$7:H$10002),2)</f>
        <v>0</v>
      </c>
    </row>
    <row r="42" spans="1:2" x14ac:dyDescent="0.25">
      <c r="A42">
        <v>42</v>
      </c>
      <c r="B42" s="24">
        <f>ROUND(SUMIF(Einnahmen!E$7:E$10002,A42,Einnahmen!G$7:G$10002)+SUMIF(Einnahmen!I$7:I$10002,A42,Einnahmen!H$7:H$10002)+SUMIF(Ausgaben!E$7:E$10002,A42,Ausgaben!G$7:G$10002)+SUMIF(Ausgaben!I$7:I$10002,A42,Ausgaben!H$7:H$10002),2)</f>
        <v>0</v>
      </c>
    </row>
    <row r="43" spans="1:2" x14ac:dyDescent="0.25">
      <c r="A43">
        <v>43</v>
      </c>
      <c r="B43" s="24">
        <f>ROUND(SUMIF(Einnahmen!E$7:E$10002,A43,Einnahmen!G$7:G$10002)+SUMIF(Einnahmen!I$7:I$10002,A43,Einnahmen!H$7:H$10002)+SUMIF(Ausgaben!E$7:E$10002,A43,Ausgaben!G$7:G$10002)+SUMIF(Ausgaben!I$7:I$10002,A43,Ausgaben!H$7:H$10002),2)</f>
        <v>0</v>
      </c>
    </row>
    <row r="44" spans="1:2" x14ac:dyDescent="0.25">
      <c r="A44">
        <v>44</v>
      </c>
      <c r="B44" s="24">
        <f>ROUND(SUMIF(Einnahmen!E$7:E$10002,A44,Einnahmen!G$7:G$10002)+SUMIF(Einnahmen!I$7:I$10002,A44,Einnahmen!H$7:H$10002)+SUMIF(Ausgaben!E$7:E$10002,A44,Ausgaben!G$7:G$10002)+SUMIF(Ausgaben!I$7:I$10002,A44,Ausgaben!H$7:H$10002),2)</f>
        <v>0</v>
      </c>
    </row>
    <row r="45" spans="1:2" x14ac:dyDescent="0.25">
      <c r="A45">
        <v>45</v>
      </c>
      <c r="B45" s="24">
        <f>ROUND(SUMIF(Einnahmen!E$7:E$10002,A45,Einnahmen!G$7:G$10002)+SUMIF(Einnahmen!I$7:I$10002,A45,Einnahmen!H$7:H$10002)+SUMIF(Ausgaben!E$7:E$10002,A45,Ausgaben!G$7:G$10002)+SUMIF(Ausgaben!I$7:I$10002,A45,Ausgaben!H$7:H$10002),2)</f>
        <v>0</v>
      </c>
    </row>
    <row r="46" spans="1:2" x14ac:dyDescent="0.25">
      <c r="A46">
        <v>46</v>
      </c>
      <c r="B46" s="24">
        <f>ROUND(SUMIF(Einnahmen!E$7:E$10002,A46,Einnahmen!G$7:G$10002)+SUMIF(Einnahmen!I$7:I$10002,A46,Einnahmen!H$7:H$10002)+SUMIF(Ausgaben!E$7:E$10002,A46,Ausgaben!G$7:G$10002)+SUMIF(Ausgaben!I$7:I$10002,A46,Ausgaben!H$7:H$10002),2)</f>
        <v>0</v>
      </c>
    </row>
    <row r="47" spans="1:2" x14ac:dyDescent="0.25">
      <c r="A47">
        <v>47</v>
      </c>
      <c r="B47" s="24">
        <f>ROUND(SUMIF(Einnahmen!E$7:E$10002,A47,Einnahmen!G$7:G$10002)+SUMIF(Einnahmen!I$7:I$10002,A47,Einnahmen!H$7:H$10002)+SUMIF(Ausgaben!E$7:E$10002,A47,Ausgaben!G$7:G$10002)+SUMIF(Ausgaben!I$7:I$10002,A47,Ausgaben!H$7:H$10002),2)</f>
        <v>0</v>
      </c>
    </row>
    <row r="48" spans="1:2" x14ac:dyDescent="0.25">
      <c r="A48">
        <v>48</v>
      </c>
      <c r="B48" s="24">
        <f>ROUND(SUMIF(Einnahmen!E$7:E$10002,A48,Einnahmen!G$7:G$10002)+SUMIF(Einnahmen!I$7:I$10002,A48,Einnahmen!H$7:H$10002)+SUMIF(Ausgaben!E$7:E$10002,A48,Ausgaben!G$7:G$10002)+SUMIF(Ausgaben!I$7:I$10002,A48,Ausgaben!H$7:H$10002),2)</f>
        <v>0</v>
      </c>
    </row>
    <row r="49" spans="1:2" x14ac:dyDescent="0.25">
      <c r="A49">
        <v>49</v>
      </c>
      <c r="B49" s="24">
        <f>ROUND(SUMIF(Einnahmen!E$7:E$10002,A49,Einnahmen!G$7:G$10002)+SUMIF(Einnahmen!I$7:I$10002,A49,Einnahmen!H$7:H$10002)+SUMIF(Ausgaben!E$7:E$10002,A49,Ausgaben!G$7:G$10002)+SUMIF(Ausgaben!I$7:I$10002,A49,Ausgaben!H$7:H$10002),2)</f>
        <v>0</v>
      </c>
    </row>
    <row r="50" spans="1:2" x14ac:dyDescent="0.25">
      <c r="A50">
        <v>50</v>
      </c>
      <c r="B50" s="24">
        <f>ROUND(SUMIF(Einnahmen!E$7:E$10002,A50,Einnahmen!G$7:G$10002)+SUMIF(Einnahmen!I$7:I$10002,A50,Einnahmen!H$7:H$10002)+SUMIF(Ausgaben!E$7:E$10002,A50,Ausgaben!G$7:G$10002)+SUMIF(Ausgaben!I$7:I$10002,A50,Ausgaben!H$7:H$10002),2)</f>
        <v>0</v>
      </c>
    </row>
    <row r="51" spans="1:2" x14ac:dyDescent="0.25">
      <c r="A51">
        <v>51</v>
      </c>
      <c r="B51" s="24">
        <f>ROUND(SUMIF(Einnahmen!E$7:E$10002,A51,Einnahmen!G$7:G$10002)+SUMIF(Einnahmen!I$7:I$10002,A51,Einnahmen!H$7:H$10002)+SUMIF(Ausgaben!E$7:E$10002,A51,Ausgaben!G$7:G$10002)+SUMIF(Ausgaben!I$7:I$10002,A51,Ausgaben!H$7:H$10002),2)</f>
        <v>0</v>
      </c>
    </row>
    <row r="52" spans="1:2" x14ac:dyDescent="0.25">
      <c r="A52">
        <v>52</v>
      </c>
      <c r="B52" s="24">
        <f>ROUND(SUMIF(Einnahmen!E$7:E$10002,A52,Einnahmen!G$7:G$10002)+SUMIF(Einnahmen!I$7:I$10002,A52,Einnahmen!H$7:H$10002)+SUMIF(Ausgaben!E$7:E$10002,A52,Ausgaben!G$7:G$10002)+SUMIF(Ausgaben!I$7:I$10002,A52,Ausgaben!H$7:H$10002),2)</f>
        <v>0</v>
      </c>
    </row>
    <row r="53" spans="1:2" x14ac:dyDescent="0.25">
      <c r="A53">
        <v>53</v>
      </c>
      <c r="B53" s="24">
        <f>ROUND(SUMIF(Einnahmen!E$7:E$10002,A53,Einnahmen!G$7:G$10002)+SUMIF(Einnahmen!I$7:I$10002,A53,Einnahmen!H$7:H$10002)+SUMIF(Ausgaben!E$7:E$10002,A53,Ausgaben!G$7:G$10002)+SUMIF(Ausgaben!I$7:I$10002,A53,Ausgaben!H$7:H$10002),2)</f>
        <v>0</v>
      </c>
    </row>
    <row r="54" spans="1:2" x14ac:dyDescent="0.25">
      <c r="A54">
        <v>54</v>
      </c>
      <c r="B54" s="24">
        <f>ROUND(SUMIF(Einnahmen!E$7:E$10002,A54,Einnahmen!G$7:G$10002)+SUMIF(Einnahmen!I$7:I$10002,A54,Einnahmen!H$7:H$10002)+SUMIF(Ausgaben!E$7:E$10002,A54,Ausgaben!G$7:G$10002)+SUMIF(Ausgaben!I$7:I$10002,A54,Ausgaben!H$7:H$10002),2)</f>
        <v>0</v>
      </c>
    </row>
    <row r="55" spans="1:2" x14ac:dyDescent="0.25">
      <c r="A55">
        <v>55</v>
      </c>
      <c r="B55" s="24">
        <f>ROUND(SUMIF(Einnahmen!E$7:E$10002,A55,Einnahmen!G$7:G$10002)+SUMIF(Einnahmen!I$7:I$10002,A55,Einnahmen!H$7:H$10002)+SUMIF(Ausgaben!E$7:E$10002,A55,Ausgaben!G$7:G$10002)+SUMIF(Ausgaben!I$7:I$10002,A55,Ausgaben!H$7:H$10002),2)</f>
        <v>0</v>
      </c>
    </row>
    <row r="56" spans="1:2" x14ac:dyDescent="0.25">
      <c r="A56">
        <v>56</v>
      </c>
      <c r="B56" s="24">
        <f>ROUND(SUMIF(Einnahmen!E$7:E$10002,A56,Einnahmen!G$7:G$10002)+SUMIF(Einnahmen!I$7:I$10002,A56,Einnahmen!H$7:H$10002)+SUMIF(Ausgaben!E$7:E$10002,A56,Ausgaben!G$7:G$10002)+SUMIF(Ausgaben!I$7:I$10002,A56,Ausgaben!H$7:H$10002),2)</f>
        <v>0</v>
      </c>
    </row>
    <row r="57" spans="1:2" x14ac:dyDescent="0.25">
      <c r="A57">
        <v>57</v>
      </c>
      <c r="B57" s="24">
        <f>ROUND(SUMIF(Einnahmen!E$7:E$10002,A57,Einnahmen!G$7:G$10002)+SUMIF(Einnahmen!I$7:I$10002,A57,Einnahmen!H$7:H$10002)+SUMIF(Ausgaben!E$7:E$10002,A57,Ausgaben!G$7:G$10002)+SUMIF(Ausgaben!I$7:I$10002,A57,Ausgaben!H$7:H$10002),2)</f>
        <v>0</v>
      </c>
    </row>
    <row r="58" spans="1:2" x14ac:dyDescent="0.25">
      <c r="A58">
        <v>58</v>
      </c>
      <c r="B58" s="24">
        <f>ROUND(SUMIF(Einnahmen!E$7:E$10002,A58,Einnahmen!G$7:G$10002)+SUMIF(Einnahmen!I$7:I$10002,A58,Einnahmen!H$7:H$10002)+SUMIF(Ausgaben!E$7:E$10002,A58,Ausgaben!G$7:G$10002)+SUMIF(Ausgaben!I$7:I$10002,A58,Ausgaben!H$7:H$10002),2)</f>
        <v>0</v>
      </c>
    </row>
    <row r="59" spans="1:2" x14ac:dyDescent="0.25">
      <c r="A59">
        <v>59</v>
      </c>
      <c r="B59" s="24">
        <f>ROUND(SUMIF(Einnahmen!E$7:E$10002,A59,Einnahmen!G$7:G$10002)+SUMIF(Einnahmen!I$7:I$10002,A59,Einnahmen!H$7:H$10002)+SUMIF(Ausgaben!E$7:E$10002,A59,Ausgaben!G$7:G$10002)+SUMIF(Ausgaben!I$7:I$10002,A59,Ausgaben!H$7:H$10002),2)</f>
        <v>0</v>
      </c>
    </row>
    <row r="60" spans="1:2" x14ac:dyDescent="0.25">
      <c r="A60">
        <v>60</v>
      </c>
      <c r="B60" s="24">
        <f>ROUND(SUMIF(Einnahmen!E$7:E$10002,A60,Einnahmen!G$7:G$10002)+SUMIF(Einnahmen!I$7:I$10002,A60,Einnahmen!H$7:H$10002)+SUMIF(Ausgaben!E$7:E$10002,A60,Ausgaben!G$7:G$10002)+SUMIF(Ausgaben!I$7:I$10002,A60,Ausgaben!H$7:H$10002),2)</f>
        <v>0</v>
      </c>
    </row>
    <row r="61" spans="1:2" x14ac:dyDescent="0.25">
      <c r="A61">
        <v>61</v>
      </c>
      <c r="B61" s="24">
        <f>ROUND(SUMIF(Einnahmen!E$7:E$10002,A61,Einnahmen!G$7:G$10002)+SUMIF(Einnahmen!I$7:I$10002,A61,Einnahmen!H$7:H$10002)+SUMIF(Ausgaben!E$7:E$10002,A61,Ausgaben!G$7:G$10002)+SUMIF(Ausgaben!I$7:I$10002,A61,Ausgaben!H$7:H$10002),2)</f>
        <v>0</v>
      </c>
    </row>
    <row r="62" spans="1:2" x14ac:dyDescent="0.25">
      <c r="A62">
        <v>62</v>
      </c>
      <c r="B62" s="24">
        <f>ROUND(SUMIF(Einnahmen!E$7:E$10002,A62,Einnahmen!G$7:G$10002)+SUMIF(Einnahmen!I$7:I$10002,A62,Einnahmen!H$7:H$10002)+SUMIF(Ausgaben!E$7:E$10002,A62,Ausgaben!G$7:G$10002)+SUMIF(Ausgaben!I$7:I$10002,A62,Ausgaben!H$7:H$10002),2)</f>
        <v>0</v>
      </c>
    </row>
    <row r="63" spans="1:2" x14ac:dyDescent="0.25">
      <c r="A63">
        <v>63</v>
      </c>
      <c r="B63" s="24">
        <f>ROUND(SUMIF(Einnahmen!E$7:E$10002,A63,Einnahmen!G$7:G$10002)+SUMIF(Einnahmen!I$7:I$10002,A63,Einnahmen!H$7:H$10002)+SUMIF(Ausgaben!E$7:E$10002,A63,Ausgaben!G$7:G$10002)+SUMIF(Ausgaben!I$7:I$10002,A63,Ausgaben!H$7:H$10002),2)</f>
        <v>0</v>
      </c>
    </row>
    <row r="64" spans="1:2" x14ac:dyDescent="0.25">
      <c r="A64">
        <v>64</v>
      </c>
      <c r="B64" s="24">
        <f>ROUND(SUMIF(Einnahmen!E$7:E$10002,A64,Einnahmen!G$7:G$10002)+SUMIF(Einnahmen!I$7:I$10002,A64,Einnahmen!H$7:H$10002)+SUMIF(Ausgaben!E$7:E$10002,A64,Ausgaben!G$7:G$10002)+SUMIF(Ausgaben!I$7:I$10002,A64,Ausgaben!H$7:H$10002),2)</f>
        <v>0</v>
      </c>
    </row>
    <row r="65" spans="1:2" x14ac:dyDescent="0.25">
      <c r="A65">
        <v>65</v>
      </c>
      <c r="B65" s="24">
        <f>ROUND(SUMIF(Einnahmen!E$7:E$10002,A65,Einnahmen!G$7:G$10002)+SUMIF(Einnahmen!I$7:I$10002,A65,Einnahmen!H$7:H$10002)+SUMIF(Ausgaben!E$7:E$10002,A65,Ausgaben!G$7:G$10002)+SUMIF(Ausgaben!I$7:I$10002,A65,Ausgaben!H$7:H$10002),2)</f>
        <v>0</v>
      </c>
    </row>
    <row r="66" spans="1:2" x14ac:dyDescent="0.25">
      <c r="A66">
        <v>66</v>
      </c>
      <c r="B66" s="24">
        <f>ROUND(SUMIF(Einnahmen!E$7:E$10002,A66,Einnahmen!G$7:G$10002)+SUMIF(Einnahmen!I$7:I$10002,A66,Einnahmen!H$7:H$10002)+SUMIF(Ausgaben!E$7:E$10002,A66,Ausgaben!G$7:G$10002)+SUMIF(Ausgaben!I$7:I$10002,A66,Ausgaben!H$7:H$10002),2)</f>
        <v>0</v>
      </c>
    </row>
    <row r="67" spans="1:2" x14ac:dyDescent="0.25">
      <c r="A67">
        <v>67</v>
      </c>
      <c r="B67" s="24">
        <f>ROUND(SUMIF(Einnahmen!E$7:E$10002,A67,Einnahmen!G$7:G$10002)+SUMIF(Einnahmen!I$7:I$10002,A67,Einnahmen!H$7:H$10002)+SUMIF(Ausgaben!E$7:E$10002,A67,Ausgaben!G$7:G$10002)+SUMIF(Ausgaben!I$7:I$10002,A67,Ausgaben!H$7:H$10002),2)</f>
        <v>0</v>
      </c>
    </row>
    <row r="68" spans="1:2" x14ac:dyDescent="0.25">
      <c r="A68">
        <v>68</v>
      </c>
      <c r="B68" s="24">
        <f>ROUND(SUMIF(Einnahmen!E$7:E$10002,A68,Einnahmen!G$7:G$10002)+SUMIF(Einnahmen!I$7:I$10002,A68,Einnahmen!H$7:H$10002)+SUMIF(Ausgaben!E$7:E$10002,A68,Ausgaben!G$7:G$10002)+SUMIF(Ausgaben!I$7:I$10002,A68,Ausgaben!H$7:H$10002),2)</f>
        <v>0</v>
      </c>
    </row>
    <row r="69" spans="1:2" x14ac:dyDescent="0.25">
      <c r="A69">
        <v>69</v>
      </c>
      <c r="B69" s="24">
        <f>ROUND(SUMIF(Einnahmen!E$7:E$10002,A69,Einnahmen!G$7:G$10002)+SUMIF(Einnahmen!I$7:I$10002,A69,Einnahmen!H$7:H$10002)+SUMIF(Ausgaben!E$7:E$10002,A69,Ausgaben!G$7:G$10002)+SUMIF(Ausgaben!I$7:I$10002,A69,Ausgaben!H$7:H$10002),2)</f>
        <v>0</v>
      </c>
    </row>
    <row r="70" spans="1:2" x14ac:dyDescent="0.25">
      <c r="A70">
        <v>70</v>
      </c>
      <c r="B70" s="24">
        <f>ROUND(SUMIF(Einnahmen!E$7:E$10002,A70,Einnahmen!G$7:G$10002)+SUMIF(Einnahmen!I$7:I$10002,A70,Einnahmen!H$7:H$10002)+SUMIF(Ausgaben!E$7:E$10002,A70,Ausgaben!G$7:G$10002)+SUMIF(Ausgaben!I$7:I$10002,A70,Ausgaben!H$7:H$10002),2)</f>
        <v>0</v>
      </c>
    </row>
    <row r="71" spans="1:2" x14ac:dyDescent="0.25">
      <c r="A71">
        <v>71</v>
      </c>
      <c r="B71" s="24">
        <f>ROUND(SUMIF(Einnahmen!E$7:E$10002,A71,Einnahmen!G$7:G$10002)+SUMIF(Einnahmen!I$7:I$10002,A71,Einnahmen!H$7:H$10002)+SUMIF(Ausgaben!E$7:E$10002,A71,Ausgaben!G$7:G$10002)+SUMIF(Ausgaben!I$7:I$10002,A71,Ausgaben!H$7:H$10002),2)</f>
        <v>0</v>
      </c>
    </row>
    <row r="72" spans="1:2" x14ac:dyDescent="0.25">
      <c r="A72">
        <v>72</v>
      </c>
      <c r="B72" s="24">
        <f>ROUND(SUMIF(Einnahmen!E$7:E$10002,A72,Einnahmen!G$7:G$10002)+SUMIF(Einnahmen!I$7:I$10002,A72,Einnahmen!H$7:H$10002)+SUMIF(Ausgaben!E$7:E$10002,A72,Ausgaben!G$7:G$10002)+SUMIF(Ausgaben!I$7:I$10002,A72,Ausgaben!H$7:H$10002),2)</f>
        <v>0</v>
      </c>
    </row>
    <row r="73" spans="1:2" x14ac:dyDescent="0.25">
      <c r="A73">
        <v>73</v>
      </c>
      <c r="B73" s="24">
        <f>ROUND(SUMIF(Einnahmen!E$7:E$10002,A73,Einnahmen!G$7:G$10002)+SUMIF(Einnahmen!I$7:I$10002,A73,Einnahmen!H$7:H$10002)+SUMIF(Ausgaben!E$7:E$10002,A73,Ausgaben!G$7:G$10002)+SUMIF(Ausgaben!I$7:I$10002,A73,Ausgaben!H$7:H$10002),2)</f>
        <v>0</v>
      </c>
    </row>
    <row r="74" spans="1:2" x14ac:dyDescent="0.25">
      <c r="A74">
        <v>74</v>
      </c>
      <c r="B74" s="24">
        <f>ROUND(SUMIF(Einnahmen!E$7:E$10002,A74,Einnahmen!G$7:G$10002)+SUMIF(Einnahmen!I$7:I$10002,A74,Einnahmen!H$7:H$10002)+SUMIF(Ausgaben!E$7:E$10002,A74,Ausgaben!G$7:G$10002)+SUMIF(Ausgaben!I$7:I$10002,A74,Ausgaben!H$7:H$10002),2)</f>
        <v>0</v>
      </c>
    </row>
    <row r="75" spans="1:2" x14ac:dyDescent="0.25">
      <c r="A75">
        <v>75</v>
      </c>
      <c r="B75" s="24">
        <f>ROUND(SUMIF(Einnahmen!E$7:E$10002,A75,Einnahmen!G$7:G$10002)+SUMIF(Einnahmen!I$7:I$10002,A75,Einnahmen!H$7:H$10002)+SUMIF(Ausgaben!E$7:E$10002,A75,Ausgaben!G$7:G$10002)+SUMIF(Ausgaben!I$7:I$10002,A75,Ausgaben!H$7:H$10002),2)</f>
        <v>0</v>
      </c>
    </row>
    <row r="76" spans="1:2" x14ac:dyDescent="0.25">
      <c r="A76">
        <v>76</v>
      </c>
      <c r="B76" s="24">
        <f>ROUND(SUMIF(Einnahmen!E$7:E$10002,A76,Einnahmen!G$7:G$10002)+SUMIF(Einnahmen!I$7:I$10002,A76,Einnahmen!H$7:H$10002)+SUMIF(Ausgaben!E$7:E$10002,A76,Ausgaben!G$7:G$10002)+SUMIF(Ausgaben!I$7:I$10002,A76,Ausgaben!H$7:H$10002),2)</f>
        <v>0</v>
      </c>
    </row>
    <row r="77" spans="1:2" x14ac:dyDescent="0.25">
      <c r="A77">
        <v>77</v>
      </c>
      <c r="B77" s="24">
        <f>ROUND(SUMIF(Einnahmen!E$7:E$10002,A77,Einnahmen!G$7:G$10002)+SUMIF(Einnahmen!I$7:I$10002,A77,Einnahmen!H$7:H$10002)+SUMIF(Ausgaben!E$7:E$10002,A77,Ausgaben!G$7:G$10002)+SUMIF(Ausgaben!I$7:I$10002,A77,Ausgaben!H$7:H$10002),2)</f>
        <v>0</v>
      </c>
    </row>
    <row r="78" spans="1:2" x14ac:dyDescent="0.25">
      <c r="A78">
        <v>78</v>
      </c>
      <c r="B78" s="24">
        <f>ROUND(SUMIF(Einnahmen!E$7:E$10002,A78,Einnahmen!G$7:G$10002)+SUMIF(Einnahmen!I$7:I$10002,A78,Einnahmen!H$7:H$10002)+SUMIF(Ausgaben!E$7:E$10002,A78,Ausgaben!G$7:G$10002)+SUMIF(Ausgaben!I$7:I$10002,A78,Ausgaben!H$7:H$10002),2)</f>
        <v>0</v>
      </c>
    </row>
    <row r="79" spans="1:2" x14ac:dyDescent="0.25">
      <c r="A79">
        <v>79</v>
      </c>
      <c r="B79" s="24">
        <f>ROUND(SUMIF(Einnahmen!E$7:E$10002,A79,Einnahmen!G$7:G$10002)+SUMIF(Einnahmen!I$7:I$10002,A79,Einnahmen!H$7:H$10002)+SUMIF(Ausgaben!E$7:E$10002,A79,Ausgaben!G$7:G$10002)+SUMIF(Ausgaben!I$7:I$10002,A79,Ausgaben!H$7:H$10002),2)</f>
        <v>0</v>
      </c>
    </row>
    <row r="80" spans="1:2" x14ac:dyDescent="0.25">
      <c r="A80">
        <v>80</v>
      </c>
      <c r="B80" s="24">
        <f>ROUND(SUMIF(Einnahmen!E$7:E$10002,A80,Einnahmen!G$7:G$10002)+SUMIF(Einnahmen!I$7:I$10002,A80,Einnahmen!H$7:H$10002)+SUMIF(Ausgaben!E$7:E$10002,A80,Ausgaben!G$7:G$10002)+SUMIF(Ausgaben!I$7:I$10002,A80,Ausgaben!H$7:H$10002),2)</f>
        <v>0</v>
      </c>
    </row>
    <row r="81" spans="1:2" x14ac:dyDescent="0.25">
      <c r="A81">
        <v>81</v>
      </c>
      <c r="B81" s="24">
        <f>ROUND(SUMIF(Einnahmen!E$7:E$10002,A81,Einnahmen!G$7:G$10002)+SUMIF(Einnahmen!I$7:I$10002,A81,Einnahmen!H$7:H$10002)+SUMIF(Ausgaben!E$7:E$10002,A81,Ausgaben!G$7:G$10002)+SUMIF(Ausgaben!I$7:I$10002,A81,Ausgaben!H$7:H$10002),2)</f>
        <v>0</v>
      </c>
    </row>
    <row r="82" spans="1:2" x14ac:dyDescent="0.25">
      <c r="A82">
        <v>82</v>
      </c>
      <c r="B82" s="24">
        <f>ROUND(SUMIF(Einnahmen!E$7:E$10002,A82,Einnahmen!G$7:G$10002)+SUMIF(Einnahmen!I$7:I$10002,A82,Einnahmen!H$7:H$10002)+SUMIF(Ausgaben!E$7:E$10002,A82,Ausgaben!G$7:G$10002)+SUMIF(Ausgaben!I$7:I$10002,A82,Ausgaben!H$7:H$10002),2)</f>
        <v>0</v>
      </c>
    </row>
    <row r="83" spans="1:2" x14ac:dyDescent="0.25">
      <c r="A83">
        <v>83</v>
      </c>
      <c r="B83" s="24">
        <f>ROUND(SUMIF(Einnahmen!E$7:E$10002,A83,Einnahmen!G$7:G$10002)+SUMIF(Einnahmen!I$7:I$10002,A83,Einnahmen!H$7:H$10002)+SUMIF(Ausgaben!E$7:E$10002,A83,Ausgaben!G$7:G$10002)+SUMIF(Ausgaben!I$7:I$10002,A83,Ausgaben!H$7:H$10002),2)</f>
        <v>0</v>
      </c>
    </row>
    <row r="84" spans="1:2" x14ac:dyDescent="0.25">
      <c r="A84">
        <v>84</v>
      </c>
      <c r="B84" s="24">
        <f>ROUND(SUMIF(Einnahmen!E$7:E$10002,A84,Einnahmen!G$7:G$10002)+SUMIF(Einnahmen!I$7:I$10002,A84,Einnahmen!H$7:H$10002)+SUMIF(Ausgaben!E$7:E$10002,A84,Ausgaben!G$7:G$10002)+SUMIF(Ausgaben!I$7:I$10002,A84,Ausgaben!H$7:H$10002),2)</f>
        <v>0</v>
      </c>
    </row>
    <row r="85" spans="1:2" x14ac:dyDescent="0.25">
      <c r="A85">
        <v>85</v>
      </c>
      <c r="B85" s="24">
        <f>ROUND(SUMIF(Einnahmen!E$7:E$10002,A85,Einnahmen!G$7:G$10002)+SUMIF(Einnahmen!I$7:I$10002,A85,Einnahmen!H$7:H$10002)+SUMIF(Ausgaben!E$7:E$10002,A85,Ausgaben!G$7:G$10002)+SUMIF(Ausgaben!I$7:I$10002,A85,Ausgaben!H$7:H$10002),2)</f>
        <v>0</v>
      </c>
    </row>
    <row r="86" spans="1:2" x14ac:dyDescent="0.25">
      <c r="A86">
        <v>86</v>
      </c>
      <c r="B86" s="24">
        <f>ROUND(SUMIF(Einnahmen!E$7:E$10002,A86,Einnahmen!G$7:G$10002)+SUMIF(Einnahmen!I$7:I$10002,A86,Einnahmen!H$7:H$10002)+SUMIF(Ausgaben!E$7:E$10002,A86,Ausgaben!G$7:G$10002)+SUMIF(Ausgaben!I$7:I$10002,A86,Ausgaben!H$7:H$10002),2)</f>
        <v>0</v>
      </c>
    </row>
    <row r="87" spans="1:2" x14ac:dyDescent="0.25">
      <c r="A87">
        <v>87</v>
      </c>
      <c r="B87" s="24">
        <f>ROUND(SUMIF(Einnahmen!E$7:E$10002,A87,Einnahmen!G$7:G$10002)+SUMIF(Einnahmen!I$7:I$10002,A87,Einnahmen!H$7:H$10002)+SUMIF(Ausgaben!E$7:E$10002,A87,Ausgaben!G$7:G$10002)+SUMIF(Ausgaben!I$7:I$10002,A87,Ausgaben!H$7:H$10002),2)</f>
        <v>0</v>
      </c>
    </row>
    <row r="88" spans="1:2" x14ac:dyDescent="0.25">
      <c r="A88">
        <v>88</v>
      </c>
      <c r="B88" s="24">
        <f>ROUND(SUMIF(Einnahmen!E$7:E$10002,A88,Einnahmen!G$7:G$10002)+SUMIF(Einnahmen!I$7:I$10002,A88,Einnahmen!H$7:H$10002)+SUMIF(Ausgaben!E$7:E$10002,A88,Ausgaben!G$7:G$10002)+SUMIF(Ausgaben!I$7:I$10002,A88,Ausgaben!H$7:H$10002),2)</f>
        <v>0</v>
      </c>
    </row>
    <row r="89" spans="1:2" x14ac:dyDescent="0.25">
      <c r="A89">
        <v>89</v>
      </c>
      <c r="B89" s="24">
        <f>ROUND(SUMIF(Einnahmen!E$7:E$10002,A89,Einnahmen!G$7:G$10002)+SUMIF(Einnahmen!I$7:I$10002,A89,Einnahmen!H$7:H$10002)+SUMIF(Ausgaben!E$7:E$10002,A89,Ausgaben!G$7:G$10002)+SUMIF(Ausgaben!I$7:I$10002,A89,Ausgaben!H$7:H$10002),2)</f>
        <v>0</v>
      </c>
    </row>
    <row r="90" spans="1:2" x14ac:dyDescent="0.25">
      <c r="A90">
        <v>90</v>
      </c>
      <c r="B90" s="24">
        <f>ROUND(SUMIF(Einnahmen!E$7:E$10002,A90,Einnahmen!G$7:G$10002)+SUMIF(Einnahmen!I$7:I$10002,A90,Einnahmen!H$7:H$10002)+SUMIF(Ausgaben!E$7:E$10002,A90,Ausgaben!G$7:G$10002)+SUMIF(Ausgaben!I$7:I$10002,A90,Ausgaben!H$7:H$10002),2)</f>
        <v>0</v>
      </c>
    </row>
    <row r="91" spans="1:2" x14ac:dyDescent="0.25">
      <c r="A91">
        <v>91</v>
      </c>
      <c r="B91" s="24">
        <f>ROUND(SUMIF(Einnahmen!E$7:E$10002,A91,Einnahmen!G$7:G$10002)+SUMIF(Einnahmen!I$7:I$10002,A91,Einnahmen!H$7:H$10002)+SUMIF(Ausgaben!E$7:E$10002,A91,Ausgaben!G$7:G$10002)+SUMIF(Ausgaben!I$7:I$10002,A91,Ausgaben!H$7:H$10002),2)</f>
        <v>0</v>
      </c>
    </row>
    <row r="92" spans="1:2" x14ac:dyDescent="0.25">
      <c r="A92">
        <v>92</v>
      </c>
      <c r="B92" s="24">
        <f>ROUND(SUMIF(Einnahmen!E$7:E$10002,A92,Einnahmen!G$7:G$10002)+SUMIF(Einnahmen!I$7:I$10002,A92,Einnahmen!H$7:H$10002)+SUMIF(Ausgaben!E$7:E$10002,A92,Ausgaben!G$7:G$10002)+SUMIF(Ausgaben!I$7:I$10002,A92,Ausgaben!H$7:H$10002),2)</f>
        <v>0</v>
      </c>
    </row>
    <row r="93" spans="1:2" x14ac:dyDescent="0.25">
      <c r="A93">
        <v>93</v>
      </c>
      <c r="B93" s="24">
        <f>ROUND(SUMIF(Einnahmen!E$7:E$10002,A93,Einnahmen!G$7:G$10002)+SUMIF(Einnahmen!I$7:I$10002,A93,Einnahmen!H$7:H$10002)+SUMIF(Ausgaben!E$7:E$10002,A93,Ausgaben!G$7:G$10002)+SUMIF(Ausgaben!I$7:I$10002,A93,Ausgaben!H$7:H$10002),2)</f>
        <v>0</v>
      </c>
    </row>
    <row r="94" spans="1:2" x14ac:dyDescent="0.25">
      <c r="A94">
        <v>94</v>
      </c>
      <c r="B94" s="24">
        <f>ROUND(SUMIF(Einnahmen!E$7:E$10002,A94,Einnahmen!G$7:G$10002)+SUMIF(Einnahmen!I$7:I$10002,A94,Einnahmen!H$7:H$10002)+SUMIF(Ausgaben!E$7:E$10002,A94,Ausgaben!G$7:G$10002)+SUMIF(Ausgaben!I$7:I$10002,A94,Ausgaben!H$7:H$10002),2)</f>
        <v>0</v>
      </c>
    </row>
    <row r="95" spans="1:2" x14ac:dyDescent="0.25">
      <c r="A95">
        <v>95</v>
      </c>
      <c r="B95" s="24">
        <f>ROUND(SUMIF(Einnahmen!E$7:E$10002,A95,Einnahmen!G$7:G$10002)+SUMIF(Einnahmen!I$7:I$10002,A95,Einnahmen!H$7:H$10002)+SUMIF(Ausgaben!E$7:E$10002,A95,Ausgaben!G$7:G$10002)+SUMIF(Ausgaben!I$7:I$10002,A95,Ausgaben!H$7:H$10002),2)</f>
        <v>0</v>
      </c>
    </row>
    <row r="96" spans="1:2" x14ac:dyDescent="0.25">
      <c r="A96">
        <v>96</v>
      </c>
      <c r="B96" s="24">
        <f>ROUND(SUMIF(Einnahmen!E$7:E$10002,A96,Einnahmen!G$7:G$10002)+SUMIF(Einnahmen!I$7:I$10002,A96,Einnahmen!H$7:H$10002)+SUMIF(Ausgaben!E$7:E$10002,A96,Ausgaben!G$7:G$10002)+SUMIF(Ausgaben!I$7:I$10002,A96,Ausgaben!H$7:H$10002),2)</f>
        <v>0</v>
      </c>
    </row>
    <row r="97" spans="1:2" x14ac:dyDescent="0.25">
      <c r="A97">
        <v>97</v>
      </c>
      <c r="B97" s="24">
        <f>ROUND(SUMIF(Einnahmen!E$7:E$10002,A97,Einnahmen!G$7:G$10002)+SUMIF(Einnahmen!I$7:I$10002,A97,Einnahmen!H$7:H$10002)+SUMIF(Ausgaben!E$7:E$10002,A97,Ausgaben!G$7:G$10002)+SUMIF(Ausgaben!I$7:I$10002,A97,Ausgaben!H$7:H$10002),2)</f>
        <v>0</v>
      </c>
    </row>
    <row r="98" spans="1:2" x14ac:dyDescent="0.25">
      <c r="A98">
        <v>98</v>
      </c>
      <c r="B98" s="24">
        <f>ROUND(SUMIF(Einnahmen!E$7:E$10002,A98,Einnahmen!G$7:G$10002)+SUMIF(Einnahmen!I$7:I$10002,A98,Einnahmen!H$7:H$10002)+SUMIF(Ausgaben!E$7:E$10002,A98,Ausgaben!G$7:G$10002)+SUMIF(Ausgaben!I$7:I$10002,A98,Ausgaben!H$7:H$10002),2)</f>
        <v>0</v>
      </c>
    </row>
    <row r="99" spans="1:2" x14ac:dyDescent="0.25">
      <c r="A99">
        <v>99</v>
      </c>
      <c r="B99" s="24">
        <f>ROUND(SUMIF(Einnahmen!E$7:E$10002,A99,Einnahmen!G$7:G$10002)+SUMIF(Einnahmen!I$7:I$10002,A99,Einnahmen!H$7:H$10002)+SUMIF(Ausgaben!E$7:E$10002,A99,Ausgaben!G$7:G$10002)+SUMIF(Ausgaben!I$7:I$10002,A99,Ausgaben!H$7:H$10002),2)</f>
        <v>0</v>
      </c>
    </row>
    <row r="100" spans="1:2" x14ac:dyDescent="0.25">
      <c r="A100">
        <v>100</v>
      </c>
      <c r="B100" s="24">
        <f>ROUND(SUMIF(Einnahmen!E$7:E$10002,A100,Einnahmen!G$7:G$10002)+SUMIF(Einnahmen!I$7:I$10002,A100,Einnahmen!H$7:H$10002)+SUMIF(Ausgaben!E$7:E$10002,A100,Ausgaben!G$7:G$10002)+SUMIF(Ausgaben!I$7:I$10002,A100,Ausgaben!H$7:H$10002),2)</f>
        <v>0</v>
      </c>
    </row>
    <row r="101" spans="1:2" x14ac:dyDescent="0.25">
      <c r="A101">
        <v>101</v>
      </c>
      <c r="B101" s="24">
        <f>ROUND(SUMIF(Einnahmen!E$7:E$10002,A101,Einnahmen!G$7:G$10002)+SUMIF(Einnahmen!I$7:I$10002,A101,Einnahmen!H$7:H$10002)+SUMIF(Ausgaben!E$7:E$10002,A101,Ausgaben!G$7:G$10002)+SUMIF(Ausgaben!I$7:I$10002,A101,Ausgaben!H$7:H$10002),2)</f>
        <v>0</v>
      </c>
    </row>
    <row r="102" spans="1:2" x14ac:dyDescent="0.25">
      <c r="A102">
        <v>102</v>
      </c>
      <c r="B102" s="24">
        <f>ROUND(SUMIF(Einnahmen!E$7:E$10002,A102,Einnahmen!G$7:G$10002)+SUMIF(Einnahmen!I$7:I$10002,A102,Einnahmen!H$7:H$10002)+SUMIF(Ausgaben!E$7:E$10002,A102,Ausgaben!G$7:G$10002)+SUMIF(Ausgaben!I$7:I$10002,A102,Ausgaben!H$7:H$10002),2)</f>
        <v>0</v>
      </c>
    </row>
    <row r="103" spans="1:2" x14ac:dyDescent="0.25">
      <c r="A103">
        <v>103</v>
      </c>
      <c r="B103" s="24">
        <f>ROUND(SUMIF(Einnahmen!E$7:E$10002,A103,Einnahmen!G$7:G$10002)+SUMIF(Einnahmen!I$7:I$10002,A103,Einnahmen!H$7:H$10002)+SUMIF(Ausgaben!E$7:E$10002,A103,Ausgaben!G$7:G$10002)+SUMIF(Ausgaben!I$7:I$10002,A103,Ausgaben!H$7:H$10002),2)</f>
        <v>0</v>
      </c>
    </row>
    <row r="104" spans="1:2" x14ac:dyDescent="0.25">
      <c r="A104">
        <v>104</v>
      </c>
      <c r="B104" s="24">
        <f>ROUND(SUMIF(Einnahmen!E$7:E$10002,A104,Einnahmen!G$7:G$10002)+SUMIF(Einnahmen!I$7:I$10002,A104,Einnahmen!H$7:H$10002)+SUMIF(Ausgaben!E$7:E$10002,A104,Ausgaben!G$7:G$10002)+SUMIF(Ausgaben!I$7:I$10002,A104,Ausgaben!H$7:H$10002),2)</f>
        <v>0</v>
      </c>
    </row>
    <row r="105" spans="1:2" x14ac:dyDescent="0.25">
      <c r="A105">
        <v>105</v>
      </c>
      <c r="B105" s="24">
        <f>ROUND(SUMIF(Einnahmen!E$7:E$10002,A105,Einnahmen!G$7:G$10002)+SUMIF(Einnahmen!I$7:I$10002,A105,Einnahmen!H$7:H$10002)+SUMIF(Ausgaben!E$7:E$10002,A105,Ausgaben!G$7:G$10002)+SUMIF(Ausgaben!I$7:I$10002,A105,Ausgaben!H$7:H$10002),2)</f>
        <v>0</v>
      </c>
    </row>
    <row r="106" spans="1:2" x14ac:dyDescent="0.25">
      <c r="A106">
        <v>106</v>
      </c>
      <c r="B106" s="24">
        <f>ROUND(SUMIF(Einnahmen!E$7:E$10002,A106,Einnahmen!G$7:G$10002)+SUMIF(Einnahmen!I$7:I$10002,A106,Einnahmen!H$7:H$10002)+SUMIF(Ausgaben!E$7:E$10002,A106,Ausgaben!G$7:G$10002)+SUMIF(Ausgaben!I$7:I$10002,A106,Ausgaben!H$7:H$10002),2)</f>
        <v>0</v>
      </c>
    </row>
    <row r="107" spans="1:2" x14ac:dyDescent="0.25">
      <c r="A107">
        <v>107</v>
      </c>
      <c r="B107" s="24">
        <f>ROUND(SUMIF(Einnahmen!E$7:E$10002,A107,Einnahmen!G$7:G$10002)+SUMIF(Einnahmen!I$7:I$10002,A107,Einnahmen!H$7:H$10002)+SUMIF(Ausgaben!E$7:E$10002,A107,Ausgaben!G$7:G$10002)+SUMIF(Ausgaben!I$7:I$10002,A107,Ausgaben!H$7:H$10002),2)</f>
        <v>0</v>
      </c>
    </row>
    <row r="108" spans="1:2" x14ac:dyDescent="0.25">
      <c r="A108">
        <v>108</v>
      </c>
      <c r="B108" s="24">
        <f>ROUND(SUMIF(Einnahmen!E$7:E$10002,A108,Einnahmen!G$7:G$10002)+SUMIF(Einnahmen!I$7:I$10002,A108,Einnahmen!H$7:H$10002)+SUMIF(Ausgaben!E$7:E$10002,A108,Ausgaben!G$7:G$10002)+SUMIF(Ausgaben!I$7:I$10002,A108,Ausgaben!H$7:H$10002),2)</f>
        <v>0</v>
      </c>
    </row>
    <row r="109" spans="1:2" x14ac:dyDescent="0.25">
      <c r="A109">
        <v>109</v>
      </c>
      <c r="B109" s="24">
        <f>ROUND(SUMIF(Einnahmen!E$7:E$10002,A109,Einnahmen!G$7:G$10002)+SUMIF(Einnahmen!I$7:I$10002,A109,Einnahmen!H$7:H$10002)+SUMIF(Ausgaben!E$7:E$10002,A109,Ausgaben!G$7:G$10002)+SUMIF(Ausgaben!I$7:I$10002,A109,Ausgaben!H$7:H$10002),2)</f>
        <v>0</v>
      </c>
    </row>
    <row r="110" spans="1:2" x14ac:dyDescent="0.25">
      <c r="A110">
        <v>110</v>
      </c>
      <c r="B110" s="24">
        <f>ROUND(SUMIF(Einnahmen!E$7:E$10002,A110,Einnahmen!G$7:G$10002)+SUMIF(Einnahmen!I$7:I$10002,A110,Einnahmen!H$7:H$10002)+SUMIF(Ausgaben!E$7:E$10002,A110,Ausgaben!G$7:G$10002)+SUMIF(Ausgaben!I$7:I$10002,A110,Ausgaben!H$7:H$10002),2)</f>
        <v>0</v>
      </c>
    </row>
    <row r="111" spans="1:2" x14ac:dyDescent="0.25">
      <c r="A111">
        <v>111</v>
      </c>
      <c r="B111" s="24">
        <f>ROUND(SUMIF(Einnahmen!E$7:E$10002,A111,Einnahmen!G$7:G$10002)+SUMIF(Einnahmen!I$7:I$10002,A111,Einnahmen!H$7:H$10002)+SUMIF(Ausgaben!E$7:E$10002,A111,Ausgaben!G$7:G$10002)+SUMIF(Ausgaben!I$7:I$10002,A111,Ausgaben!H$7:H$10002),2)</f>
        <v>0</v>
      </c>
    </row>
    <row r="112" spans="1:2" x14ac:dyDescent="0.25">
      <c r="A112">
        <v>112</v>
      </c>
      <c r="B112" s="24">
        <f>ROUND(SUMIF(Einnahmen!E$7:E$10002,A112,Einnahmen!G$7:G$10002)+SUMIF(Einnahmen!I$7:I$10002,A112,Einnahmen!H$7:H$10002)+SUMIF(Ausgaben!E$7:E$10002,A112,Ausgaben!G$7:G$10002)+SUMIF(Ausgaben!I$7:I$10002,A112,Ausgaben!H$7:H$10002),2)</f>
        <v>0</v>
      </c>
    </row>
    <row r="113" spans="1:2" x14ac:dyDescent="0.25">
      <c r="A113">
        <v>113</v>
      </c>
      <c r="B113" s="24">
        <f>ROUND(SUMIF(Einnahmen!E$7:E$10002,A113,Einnahmen!G$7:G$10002)+SUMIF(Einnahmen!I$7:I$10002,A113,Einnahmen!H$7:H$10002)+SUMIF(Ausgaben!E$7:E$10002,A113,Ausgaben!G$7:G$10002)+SUMIF(Ausgaben!I$7:I$10002,A113,Ausgaben!H$7:H$10002),2)</f>
        <v>0</v>
      </c>
    </row>
    <row r="114" spans="1:2" x14ac:dyDescent="0.25">
      <c r="A114">
        <v>114</v>
      </c>
      <c r="B114" s="24">
        <f>ROUND(SUMIF(Einnahmen!E$7:E$10002,A114,Einnahmen!G$7:G$10002)+SUMIF(Einnahmen!I$7:I$10002,A114,Einnahmen!H$7:H$10002)+SUMIF(Ausgaben!E$7:E$10002,A114,Ausgaben!G$7:G$10002)+SUMIF(Ausgaben!I$7:I$10002,A114,Ausgaben!H$7:H$10002),2)</f>
        <v>0</v>
      </c>
    </row>
    <row r="115" spans="1:2" x14ac:dyDescent="0.25">
      <c r="A115">
        <v>115</v>
      </c>
      <c r="B115" s="24">
        <f>ROUND(SUMIF(Einnahmen!E$7:E$10002,A115,Einnahmen!G$7:G$10002)+SUMIF(Einnahmen!I$7:I$10002,A115,Einnahmen!H$7:H$10002)+SUMIF(Ausgaben!E$7:E$10002,A115,Ausgaben!G$7:G$10002)+SUMIF(Ausgaben!I$7:I$10002,A115,Ausgaben!H$7:H$10002),2)</f>
        <v>0</v>
      </c>
    </row>
    <row r="116" spans="1:2" x14ac:dyDescent="0.25">
      <c r="A116">
        <v>116</v>
      </c>
      <c r="B116" s="24">
        <f>ROUND(SUMIF(Einnahmen!E$7:E$10002,A116,Einnahmen!G$7:G$10002)+SUMIF(Einnahmen!I$7:I$10002,A116,Einnahmen!H$7:H$10002)+SUMIF(Ausgaben!E$7:E$10002,A116,Ausgaben!G$7:G$10002)+SUMIF(Ausgaben!I$7:I$10002,A116,Ausgaben!H$7:H$10002),2)</f>
        <v>0</v>
      </c>
    </row>
    <row r="117" spans="1:2" x14ac:dyDescent="0.25">
      <c r="A117">
        <v>117</v>
      </c>
      <c r="B117" s="24">
        <f>ROUND(SUMIF(Einnahmen!E$7:E$10002,A117,Einnahmen!G$7:G$10002)+SUMIF(Einnahmen!I$7:I$10002,A117,Einnahmen!H$7:H$10002)+SUMIF(Ausgaben!E$7:E$10002,A117,Ausgaben!G$7:G$10002)+SUMIF(Ausgaben!I$7:I$10002,A117,Ausgaben!H$7:H$10002),2)</f>
        <v>0</v>
      </c>
    </row>
    <row r="118" spans="1:2" x14ac:dyDescent="0.25">
      <c r="A118">
        <v>118</v>
      </c>
      <c r="B118" s="24">
        <f>ROUND(SUMIF(Einnahmen!E$7:E$10002,A118,Einnahmen!G$7:G$10002)+SUMIF(Einnahmen!I$7:I$10002,A118,Einnahmen!H$7:H$10002)+SUMIF(Ausgaben!E$7:E$10002,A118,Ausgaben!G$7:G$10002)+SUMIF(Ausgaben!I$7:I$10002,A118,Ausgaben!H$7:H$10002),2)</f>
        <v>0</v>
      </c>
    </row>
    <row r="119" spans="1:2" x14ac:dyDescent="0.25">
      <c r="A119">
        <v>119</v>
      </c>
      <c r="B119" s="24">
        <f>ROUND(SUMIF(Einnahmen!E$7:E$10002,A119,Einnahmen!G$7:G$10002)+SUMIF(Einnahmen!I$7:I$10002,A119,Einnahmen!H$7:H$10002)+SUMIF(Ausgaben!E$7:E$10002,A119,Ausgaben!G$7:G$10002)+SUMIF(Ausgaben!I$7:I$10002,A119,Ausgaben!H$7:H$10002),2)</f>
        <v>0</v>
      </c>
    </row>
    <row r="120" spans="1:2" x14ac:dyDescent="0.25">
      <c r="A120">
        <v>120</v>
      </c>
      <c r="B120" s="24">
        <f>ROUND(SUMIF(Einnahmen!E$7:E$10002,A120,Einnahmen!G$7:G$10002)+SUMIF(Einnahmen!I$7:I$10002,A120,Einnahmen!H$7:H$10002)+SUMIF(Ausgaben!E$7:E$10002,A120,Ausgaben!G$7:G$10002)+SUMIF(Ausgaben!I$7:I$10002,A120,Ausgaben!H$7:H$10002),2)</f>
        <v>0</v>
      </c>
    </row>
    <row r="121" spans="1:2" x14ac:dyDescent="0.25">
      <c r="A121">
        <v>121</v>
      </c>
      <c r="B121" s="24">
        <f>ROUND(SUMIF(Einnahmen!E$7:E$10002,A121,Einnahmen!G$7:G$10002)+SUMIF(Einnahmen!I$7:I$10002,A121,Einnahmen!H$7:H$10002)+SUMIF(Ausgaben!E$7:E$10002,A121,Ausgaben!G$7:G$10002)+SUMIF(Ausgaben!I$7:I$10002,A121,Ausgaben!H$7:H$10002),2)</f>
        <v>0</v>
      </c>
    </row>
    <row r="122" spans="1:2" x14ac:dyDescent="0.25">
      <c r="A122">
        <v>122</v>
      </c>
      <c r="B122" s="24">
        <f>ROUND(SUMIF(Einnahmen!E$7:E$10002,A122,Einnahmen!G$7:G$10002)+SUMIF(Einnahmen!I$7:I$10002,A122,Einnahmen!H$7:H$10002)+SUMIF(Ausgaben!E$7:E$10002,A122,Ausgaben!G$7:G$10002)+SUMIF(Ausgaben!I$7:I$10002,A122,Ausgaben!H$7:H$10002),2)</f>
        <v>0</v>
      </c>
    </row>
    <row r="123" spans="1:2" x14ac:dyDescent="0.25">
      <c r="A123">
        <v>123</v>
      </c>
      <c r="B123" s="24">
        <f>ROUND(SUMIF(Einnahmen!E$7:E$10002,A123,Einnahmen!G$7:G$10002)+SUMIF(Einnahmen!I$7:I$10002,A123,Einnahmen!H$7:H$10002)+SUMIF(Ausgaben!E$7:E$10002,A123,Ausgaben!G$7:G$10002)+SUMIF(Ausgaben!I$7:I$10002,A123,Ausgaben!H$7:H$10002),2)</f>
        <v>0</v>
      </c>
    </row>
    <row r="124" spans="1:2" x14ac:dyDescent="0.25">
      <c r="A124">
        <v>124</v>
      </c>
      <c r="B124" s="24">
        <f>ROUND(SUMIF(Einnahmen!E$7:E$10002,A124,Einnahmen!G$7:G$10002)+SUMIF(Einnahmen!I$7:I$10002,A124,Einnahmen!H$7:H$10002)+SUMIF(Ausgaben!E$7:E$10002,A124,Ausgaben!G$7:G$10002)+SUMIF(Ausgaben!I$7:I$10002,A124,Ausgaben!H$7:H$10002),2)</f>
        <v>0</v>
      </c>
    </row>
    <row r="125" spans="1:2" x14ac:dyDescent="0.25">
      <c r="A125">
        <v>125</v>
      </c>
      <c r="B125" s="24">
        <f>ROUND(SUMIF(Einnahmen!E$7:E$10002,A125,Einnahmen!G$7:G$10002)+SUMIF(Einnahmen!I$7:I$10002,A125,Einnahmen!H$7:H$10002)+SUMIF(Ausgaben!E$7:E$10002,A125,Ausgaben!G$7:G$10002)+SUMIF(Ausgaben!I$7:I$10002,A125,Ausgaben!H$7:H$10002),2)</f>
        <v>0</v>
      </c>
    </row>
    <row r="126" spans="1:2" x14ac:dyDescent="0.25">
      <c r="A126">
        <v>126</v>
      </c>
      <c r="B126" s="24">
        <f>ROUND(SUMIF(Einnahmen!E$7:E$10002,A126,Einnahmen!G$7:G$10002)+SUMIF(Einnahmen!I$7:I$10002,A126,Einnahmen!H$7:H$10002)+SUMIF(Ausgaben!E$7:E$10002,A126,Ausgaben!G$7:G$10002)+SUMIF(Ausgaben!I$7:I$10002,A126,Ausgaben!H$7:H$10002),2)</f>
        <v>0</v>
      </c>
    </row>
    <row r="127" spans="1:2" x14ac:dyDescent="0.25">
      <c r="A127">
        <v>127</v>
      </c>
      <c r="B127" s="24">
        <f>ROUND(SUMIF(Einnahmen!E$7:E$10002,A127,Einnahmen!G$7:G$10002)+SUMIF(Einnahmen!I$7:I$10002,A127,Einnahmen!H$7:H$10002)+SUMIF(Ausgaben!E$7:E$10002,A127,Ausgaben!G$7:G$10002)+SUMIF(Ausgaben!I$7:I$10002,A127,Ausgaben!H$7:H$10002),2)</f>
        <v>0</v>
      </c>
    </row>
    <row r="128" spans="1:2" x14ac:dyDescent="0.25">
      <c r="A128">
        <v>128</v>
      </c>
      <c r="B128" s="24">
        <f>ROUND(SUMIF(Einnahmen!E$7:E$10002,A128,Einnahmen!G$7:G$10002)+SUMIF(Einnahmen!I$7:I$10002,A128,Einnahmen!H$7:H$10002)+SUMIF(Ausgaben!E$7:E$10002,A128,Ausgaben!G$7:G$10002)+SUMIF(Ausgaben!I$7:I$10002,A128,Ausgaben!H$7:H$10002),2)</f>
        <v>0</v>
      </c>
    </row>
    <row r="129" spans="1:2" x14ac:dyDescent="0.25">
      <c r="A129">
        <v>129</v>
      </c>
      <c r="B129" s="24">
        <f>ROUND(SUMIF(Einnahmen!E$7:E$10002,A129,Einnahmen!G$7:G$10002)+SUMIF(Einnahmen!I$7:I$10002,A129,Einnahmen!H$7:H$10002)+SUMIF(Ausgaben!E$7:E$10002,A129,Ausgaben!G$7:G$10002)+SUMIF(Ausgaben!I$7:I$10002,A129,Ausgaben!H$7:H$10002),2)</f>
        <v>0</v>
      </c>
    </row>
    <row r="130" spans="1:2" x14ac:dyDescent="0.25">
      <c r="A130">
        <v>130</v>
      </c>
      <c r="B130" s="24">
        <f>ROUND(SUMIF(Einnahmen!E$7:E$10002,A130,Einnahmen!G$7:G$10002)+SUMIF(Einnahmen!I$7:I$10002,A130,Einnahmen!H$7:H$10002)+SUMIF(Ausgaben!E$7:E$10002,A130,Ausgaben!G$7:G$10002)+SUMIF(Ausgaben!I$7:I$10002,A130,Ausgaben!H$7:H$10002),2)</f>
        <v>0</v>
      </c>
    </row>
    <row r="131" spans="1:2" x14ac:dyDescent="0.25">
      <c r="A131">
        <v>131</v>
      </c>
      <c r="B131" s="24">
        <f>ROUND(SUMIF(Einnahmen!E$7:E$10002,A131,Einnahmen!G$7:G$10002)+SUMIF(Einnahmen!I$7:I$10002,A131,Einnahmen!H$7:H$10002)+SUMIF(Ausgaben!E$7:E$10002,A131,Ausgaben!G$7:G$10002)+SUMIF(Ausgaben!I$7:I$10002,A131,Ausgaben!H$7:H$10002),2)</f>
        <v>0</v>
      </c>
    </row>
    <row r="132" spans="1:2" x14ac:dyDescent="0.25">
      <c r="A132">
        <v>132</v>
      </c>
      <c r="B132" s="24">
        <f>ROUND(SUMIF(Einnahmen!E$7:E$10002,A132,Einnahmen!G$7:G$10002)+SUMIF(Einnahmen!I$7:I$10002,A132,Einnahmen!H$7:H$10002)+SUMIF(Ausgaben!E$7:E$10002,A132,Ausgaben!G$7:G$10002)+SUMIF(Ausgaben!I$7:I$10002,A132,Ausgaben!H$7:H$10002),2)</f>
        <v>0</v>
      </c>
    </row>
    <row r="133" spans="1:2" x14ac:dyDescent="0.25">
      <c r="A133">
        <v>133</v>
      </c>
      <c r="B133" s="24">
        <f>ROUND(SUMIF(Einnahmen!E$7:E$10002,A133,Einnahmen!G$7:G$10002)+SUMIF(Einnahmen!I$7:I$10002,A133,Einnahmen!H$7:H$10002)+SUMIF(Ausgaben!E$7:E$10002,A133,Ausgaben!G$7:G$10002)+SUMIF(Ausgaben!I$7:I$10002,A133,Ausgaben!H$7:H$10002),2)</f>
        <v>0</v>
      </c>
    </row>
    <row r="134" spans="1:2" x14ac:dyDescent="0.25">
      <c r="A134">
        <v>134</v>
      </c>
      <c r="B134" s="24">
        <f>ROUND(SUMIF(Einnahmen!E$7:E$10002,A134,Einnahmen!G$7:G$10002)+SUMIF(Einnahmen!I$7:I$10002,A134,Einnahmen!H$7:H$10002)+SUMIF(Ausgaben!E$7:E$10002,A134,Ausgaben!G$7:G$10002)+SUMIF(Ausgaben!I$7:I$10002,A134,Ausgaben!H$7:H$10002),2)</f>
        <v>0</v>
      </c>
    </row>
    <row r="135" spans="1:2" x14ac:dyDescent="0.25">
      <c r="A135">
        <v>135</v>
      </c>
      <c r="B135" s="24">
        <f>ROUND(SUMIF(Einnahmen!E$7:E$10002,A135,Einnahmen!G$7:G$10002)+SUMIF(Einnahmen!I$7:I$10002,A135,Einnahmen!H$7:H$10002)+SUMIF(Ausgaben!E$7:E$10002,A135,Ausgaben!G$7:G$10002)+SUMIF(Ausgaben!I$7:I$10002,A135,Ausgaben!H$7:H$10002),2)</f>
        <v>0</v>
      </c>
    </row>
    <row r="136" spans="1:2" x14ac:dyDescent="0.25">
      <c r="A136">
        <v>136</v>
      </c>
      <c r="B136" s="24">
        <f>ROUND(SUMIF(Einnahmen!E$7:E$10002,A136,Einnahmen!G$7:G$10002)+SUMIF(Einnahmen!I$7:I$10002,A136,Einnahmen!H$7:H$10002)+SUMIF(Ausgaben!E$7:E$10002,A136,Ausgaben!G$7:G$10002)+SUMIF(Ausgaben!I$7:I$10002,A136,Ausgaben!H$7:H$10002),2)</f>
        <v>0</v>
      </c>
    </row>
    <row r="137" spans="1:2" x14ac:dyDescent="0.25">
      <c r="A137">
        <v>137</v>
      </c>
      <c r="B137" s="24">
        <f>ROUND(SUMIF(Einnahmen!E$7:E$10002,A137,Einnahmen!G$7:G$10002)+SUMIF(Einnahmen!I$7:I$10002,A137,Einnahmen!H$7:H$10002)+SUMIF(Ausgaben!E$7:E$10002,A137,Ausgaben!G$7:G$10002)+SUMIF(Ausgaben!I$7:I$10002,A137,Ausgaben!H$7:H$10002),2)</f>
        <v>0</v>
      </c>
    </row>
    <row r="138" spans="1:2" x14ac:dyDescent="0.25">
      <c r="A138">
        <v>138</v>
      </c>
      <c r="B138" s="24">
        <f>ROUND(SUMIF(Einnahmen!E$7:E$10002,A138,Einnahmen!G$7:G$10002)+SUMIF(Einnahmen!I$7:I$10002,A138,Einnahmen!H$7:H$10002)+SUMIF(Ausgaben!E$7:E$10002,A138,Ausgaben!G$7:G$10002)+SUMIF(Ausgaben!I$7:I$10002,A138,Ausgaben!H$7:H$10002),2)</f>
        <v>0</v>
      </c>
    </row>
    <row r="139" spans="1:2" x14ac:dyDescent="0.25">
      <c r="A139">
        <v>139</v>
      </c>
      <c r="B139" s="24">
        <f>ROUND(SUMIF(Einnahmen!E$7:E$10002,A139,Einnahmen!G$7:G$10002)+SUMIF(Einnahmen!I$7:I$10002,A139,Einnahmen!H$7:H$10002)+SUMIF(Ausgaben!E$7:E$10002,A139,Ausgaben!G$7:G$10002)+SUMIF(Ausgaben!I$7:I$10002,A139,Ausgaben!H$7:H$10002),2)</f>
        <v>0</v>
      </c>
    </row>
    <row r="140" spans="1:2" x14ac:dyDescent="0.25">
      <c r="A140">
        <v>140</v>
      </c>
      <c r="B140" s="24">
        <f>ROUND(SUMIF(Einnahmen!E$7:E$10002,A140,Einnahmen!G$7:G$10002)+SUMIF(Einnahmen!I$7:I$10002,A140,Einnahmen!H$7:H$10002)+SUMIF(Ausgaben!E$7:E$10002,A140,Ausgaben!G$7:G$10002)+SUMIF(Ausgaben!I$7:I$10002,A140,Ausgaben!H$7:H$10002),2)</f>
        <v>0</v>
      </c>
    </row>
    <row r="141" spans="1:2" x14ac:dyDescent="0.25">
      <c r="A141">
        <v>141</v>
      </c>
      <c r="B141" s="24">
        <f>ROUND(SUMIF(Einnahmen!E$7:E$10002,A141,Einnahmen!G$7:G$10002)+SUMIF(Einnahmen!I$7:I$10002,A141,Einnahmen!H$7:H$10002)+SUMIF(Ausgaben!E$7:E$10002,A141,Ausgaben!G$7:G$10002)+SUMIF(Ausgaben!I$7:I$10002,A141,Ausgaben!H$7:H$10002),2)</f>
        <v>0</v>
      </c>
    </row>
    <row r="142" spans="1:2" x14ac:dyDescent="0.25">
      <c r="A142">
        <v>142</v>
      </c>
      <c r="B142" s="24">
        <f>ROUND(SUMIF(Einnahmen!E$7:E$10002,A142,Einnahmen!G$7:G$10002)+SUMIF(Einnahmen!I$7:I$10002,A142,Einnahmen!H$7:H$10002)+SUMIF(Ausgaben!E$7:E$10002,A142,Ausgaben!G$7:G$10002)+SUMIF(Ausgaben!I$7:I$10002,A142,Ausgaben!H$7:H$10002),2)</f>
        <v>0</v>
      </c>
    </row>
    <row r="143" spans="1:2" x14ac:dyDescent="0.25">
      <c r="A143">
        <v>143</v>
      </c>
      <c r="B143" s="24">
        <f>ROUND(SUMIF(Einnahmen!E$7:E$10002,A143,Einnahmen!G$7:G$10002)+SUMIF(Einnahmen!I$7:I$10002,A143,Einnahmen!H$7:H$10002)+SUMIF(Ausgaben!E$7:E$10002,A143,Ausgaben!G$7:G$10002)+SUMIF(Ausgaben!I$7:I$10002,A143,Ausgaben!H$7:H$10002),2)</f>
        <v>0</v>
      </c>
    </row>
    <row r="144" spans="1:2" x14ac:dyDescent="0.25">
      <c r="A144">
        <v>144</v>
      </c>
      <c r="B144" s="24">
        <f>ROUND(SUMIF(Einnahmen!E$7:E$10002,A144,Einnahmen!G$7:G$10002)+SUMIF(Einnahmen!I$7:I$10002,A144,Einnahmen!H$7:H$10002)+SUMIF(Ausgaben!E$7:E$10002,A144,Ausgaben!G$7:G$10002)+SUMIF(Ausgaben!I$7:I$10002,A144,Ausgaben!H$7:H$10002),2)</f>
        <v>0</v>
      </c>
    </row>
    <row r="145" spans="1:2" x14ac:dyDescent="0.25">
      <c r="A145">
        <v>145</v>
      </c>
      <c r="B145" s="24">
        <f>ROUND(SUMIF(Einnahmen!E$7:E$10002,A145,Einnahmen!G$7:G$10002)+SUMIF(Einnahmen!I$7:I$10002,A145,Einnahmen!H$7:H$10002)+SUMIF(Ausgaben!E$7:E$10002,A145,Ausgaben!G$7:G$10002)+SUMIF(Ausgaben!I$7:I$10002,A145,Ausgaben!H$7:H$10002),2)</f>
        <v>0</v>
      </c>
    </row>
    <row r="146" spans="1:2" x14ac:dyDescent="0.25">
      <c r="A146">
        <v>146</v>
      </c>
      <c r="B146" s="24">
        <f>ROUND(SUMIF(Einnahmen!E$7:E$10002,A146,Einnahmen!G$7:G$10002)+SUMIF(Einnahmen!I$7:I$10002,A146,Einnahmen!H$7:H$10002)+SUMIF(Ausgaben!E$7:E$10002,A146,Ausgaben!G$7:G$10002)+SUMIF(Ausgaben!I$7:I$10002,A146,Ausgaben!H$7:H$10002),2)</f>
        <v>0</v>
      </c>
    </row>
    <row r="147" spans="1:2" x14ac:dyDescent="0.25">
      <c r="A147">
        <v>147</v>
      </c>
      <c r="B147" s="24">
        <f>ROUND(SUMIF(Einnahmen!E$7:E$10002,A147,Einnahmen!G$7:G$10002)+SUMIF(Einnahmen!I$7:I$10002,A147,Einnahmen!H$7:H$10002)+SUMIF(Ausgaben!E$7:E$10002,A147,Ausgaben!G$7:G$10002)+SUMIF(Ausgaben!I$7:I$10002,A147,Ausgaben!H$7:H$10002),2)</f>
        <v>0</v>
      </c>
    </row>
    <row r="148" spans="1:2" x14ac:dyDescent="0.25">
      <c r="A148">
        <v>148</v>
      </c>
      <c r="B148" s="24">
        <f>ROUND(SUMIF(Einnahmen!E$7:E$10002,A148,Einnahmen!G$7:G$10002)+SUMIF(Einnahmen!I$7:I$10002,A148,Einnahmen!H$7:H$10002)+SUMIF(Ausgaben!E$7:E$10002,A148,Ausgaben!G$7:G$10002)+SUMIF(Ausgaben!I$7:I$10002,A148,Ausgaben!H$7:H$10002),2)</f>
        <v>0</v>
      </c>
    </row>
    <row r="149" spans="1:2" x14ac:dyDescent="0.25">
      <c r="A149">
        <v>149</v>
      </c>
      <c r="B149" s="24">
        <f>ROUND(SUMIF(Einnahmen!E$7:E$10002,A149,Einnahmen!G$7:G$10002)+SUMIF(Einnahmen!I$7:I$10002,A149,Einnahmen!H$7:H$10002)+SUMIF(Ausgaben!E$7:E$10002,A149,Ausgaben!G$7:G$10002)+SUMIF(Ausgaben!I$7:I$10002,A149,Ausgaben!H$7:H$10002),2)</f>
        <v>0</v>
      </c>
    </row>
    <row r="150" spans="1:2" x14ac:dyDescent="0.25">
      <c r="A150">
        <v>150</v>
      </c>
      <c r="B150" s="24">
        <f>ROUND(SUMIF(Einnahmen!E$7:E$10002,A150,Einnahmen!G$7:G$10002)+SUMIF(Einnahmen!I$7:I$10002,A150,Einnahmen!H$7:H$10002)+SUMIF(Ausgaben!E$7:E$10002,A150,Ausgaben!G$7:G$10002)+SUMIF(Ausgaben!I$7:I$10002,A150,Ausgaben!H$7:H$10002),2)</f>
        <v>0</v>
      </c>
    </row>
    <row r="151" spans="1:2" x14ac:dyDescent="0.25">
      <c r="A151">
        <v>151</v>
      </c>
      <c r="B151" s="24">
        <f>ROUND(SUMIF(Einnahmen!E$7:E$10002,A151,Einnahmen!G$7:G$10002)+SUMIF(Einnahmen!I$7:I$10002,A151,Einnahmen!H$7:H$10002)+SUMIF(Ausgaben!E$7:E$10002,A151,Ausgaben!G$7:G$10002)+SUMIF(Ausgaben!I$7:I$10002,A151,Ausgaben!H$7:H$10002),2)</f>
        <v>0</v>
      </c>
    </row>
    <row r="152" spans="1:2" x14ac:dyDescent="0.25">
      <c r="A152">
        <v>152</v>
      </c>
      <c r="B152" s="24">
        <f>ROUND(SUMIF(Einnahmen!E$7:E$10002,A152,Einnahmen!G$7:G$10002)+SUMIF(Einnahmen!I$7:I$10002,A152,Einnahmen!H$7:H$10002)+SUMIF(Ausgaben!E$7:E$10002,A152,Ausgaben!G$7:G$10002)+SUMIF(Ausgaben!I$7:I$10002,A152,Ausgaben!H$7:H$10002),2)</f>
        <v>0</v>
      </c>
    </row>
    <row r="153" spans="1:2" x14ac:dyDescent="0.25">
      <c r="A153">
        <v>153</v>
      </c>
      <c r="B153" s="24">
        <f>ROUND(SUMIF(Einnahmen!E$7:E$10002,A153,Einnahmen!G$7:G$10002)+SUMIF(Einnahmen!I$7:I$10002,A153,Einnahmen!H$7:H$10002)+SUMIF(Ausgaben!E$7:E$10002,A153,Ausgaben!G$7:G$10002)+SUMIF(Ausgaben!I$7:I$10002,A153,Ausgaben!H$7:H$10002),2)</f>
        <v>0</v>
      </c>
    </row>
    <row r="154" spans="1:2" x14ac:dyDescent="0.25">
      <c r="A154">
        <v>154</v>
      </c>
      <c r="B154" s="24">
        <f>ROUND(SUMIF(Einnahmen!E$7:E$10002,A154,Einnahmen!G$7:G$10002)+SUMIF(Einnahmen!I$7:I$10002,A154,Einnahmen!H$7:H$10002)+SUMIF(Ausgaben!E$7:E$10002,A154,Ausgaben!G$7:G$10002)+SUMIF(Ausgaben!I$7:I$10002,A154,Ausgaben!H$7:H$10002),2)</f>
        <v>0</v>
      </c>
    </row>
    <row r="155" spans="1:2" x14ac:dyDescent="0.25">
      <c r="A155">
        <v>155</v>
      </c>
      <c r="B155" s="24">
        <f>ROUND(SUMIF(Einnahmen!E$7:E$10002,A155,Einnahmen!G$7:G$10002)+SUMIF(Einnahmen!I$7:I$10002,A155,Einnahmen!H$7:H$10002)+SUMIF(Ausgaben!E$7:E$10002,A155,Ausgaben!G$7:G$10002)+SUMIF(Ausgaben!I$7:I$10002,A155,Ausgaben!H$7:H$10002),2)</f>
        <v>0</v>
      </c>
    </row>
    <row r="156" spans="1:2" x14ac:dyDescent="0.25">
      <c r="A156">
        <v>156</v>
      </c>
      <c r="B156" s="24">
        <f>ROUND(SUMIF(Einnahmen!E$7:E$10002,A156,Einnahmen!G$7:G$10002)+SUMIF(Einnahmen!I$7:I$10002,A156,Einnahmen!H$7:H$10002)+SUMIF(Ausgaben!E$7:E$10002,A156,Ausgaben!G$7:G$10002)+SUMIF(Ausgaben!I$7:I$10002,A156,Ausgaben!H$7:H$10002),2)</f>
        <v>0</v>
      </c>
    </row>
    <row r="157" spans="1:2" x14ac:dyDescent="0.25">
      <c r="A157">
        <v>157</v>
      </c>
      <c r="B157" s="24">
        <f>ROUND(SUMIF(Einnahmen!E$7:E$10002,A157,Einnahmen!G$7:G$10002)+SUMIF(Einnahmen!I$7:I$10002,A157,Einnahmen!H$7:H$10002)+SUMIF(Ausgaben!E$7:E$10002,A157,Ausgaben!G$7:G$10002)+SUMIF(Ausgaben!I$7:I$10002,A157,Ausgaben!H$7:H$10002),2)</f>
        <v>0</v>
      </c>
    </row>
    <row r="158" spans="1:2" x14ac:dyDescent="0.25">
      <c r="A158">
        <v>158</v>
      </c>
      <c r="B158" s="24">
        <f>ROUND(SUMIF(Einnahmen!E$7:E$10002,A158,Einnahmen!G$7:G$10002)+SUMIF(Einnahmen!I$7:I$10002,A158,Einnahmen!H$7:H$10002)+SUMIF(Ausgaben!E$7:E$10002,A158,Ausgaben!G$7:G$10002)+SUMIF(Ausgaben!I$7:I$10002,A158,Ausgaben!H$7:H$10002),2)</f>
        <v>0</v>
      </c>
    </row>
    <row r="159" spans="1:2" x14ac:dyDescent="0.25">
      <c r="A159">
        <v>159</v>
      </c>
      <c r="B159" s="24">
        <f>ROUND(SUMIF(Einnahmen!E$7:E$10002,A159,Einnahmen!G$7:G$10002)+SUMIF(Einnahmen!I$7:I$10002,A159,Einnahmen!H$7:H$10002)+SUMIF(Ausgaben!E$7:E$10002,A159,Ausgaben!G$7:G$10002)+SUMIF(Ausgaben!I$7:I$10002,A159,Ausgaben!H$7:H$10002),2)</f>
        <v>0</v>
      </c>
    </row>
    <row r="160" spans="1:2" x14ac:dyDescent="0.25">
      <c r="A160">
        <v>160</v>
      </c>
      <c r="B160" s="24">
        <f>ROUND(SUMIF(Einnahmen!E$7:E$10002,A160,Einnahmen!G$7:G$10002)+SUMIF(Einnahmen!I$7:I$10002,A160,Einnahmen!H$7:H$10002)+SUMIF(Ausgaben!E$7:E$10002,A160,Ausgaben!G$7:G$10002)+SUMIF(Ausgaben!I$7:I$10002,A160,Ausgaben!H$7:H$10002),2)</f>
        <v>0</v>
      </c>
    </row>
    <row r="161" spans="1:2" x14ac:dyDescent="0.25">
      <c r="A161">
        <v>161</v>
      </c>
      <c r="B161" s="24">
        <f>ROUND(SUMIF(Einnahmen!E$7:E$10002,A161,Einnahmen!G$7:G$10002)+SUMIF(Einnahmen!I$7:I$10002,A161,Einnahmen!H$7:H$10002)+SUMIF(Ausgaben!E$7:E$10002,A161,Ausgaben!G$7:G$10002)+SUMIF(Ausgaben!I$7:I$10002,A161,Ausgaben!H$7:H$10002),2)</f>
        <v>0</v>
      </c>
    </row>
    <row r="162" spans="1:2" x14ac:dyDescent="0.25">
      <c r="A162">
        <v>162</v>
      </c>
      <c r="B162" s="24">
        <f>ROUND(SUMIF(Einnahmen!E$7:E$10002,A162,Einnahmen!G$7:G$10002)+SUMIF(Einnahmen!I$7:I$10002,A162,Einnahmen!H$7:H$10002)+SUMIF(Ausgaben!E$7:E$10002,A162,Ausgaben!G$7:G$10002)+SUMIF(Ausgaben!I$7:I$10002,A162,Ausgaben!H$7:H$10002),2)</f>
        <v>0</v>
      </c>
    </row>
    <row r="163" spans="1:2" x14ac:dyDescent="0.25">
      <c r="A163">
        <v>163</v>
      </c>
      <c r="B163" s="24">
        <f>ROUND(SUMIF(Einnahmen!E$7:E$10002,A163,Einnahmen!G$7:G$10002)+SUMIF(Einnahmen!I$7:I$10002,A163,Einnahmen!H$7:H$10002)+SUMIF(Ausgaben!E$7:E$10002,A163,Ausgaben!G$7:G$10002)+SUMIF(Ausgaben!I$7:I$10002,A163,Ausgaben!H$7:H$10002),2)</f>
        <v>0</v>
      </c>
    </row>
    <row r="164" spans="1:2" x14ac:dyDescent="0.25">
      <c r="A164">
        <v>164</v>
      </c>
      <c r="B164" s="24">
        <f>ROUND(SUMIF(Einnahmen!E$7:E$10002,A164,Einnahmen!G$7:G$10002)+SUMIF(Einnahmen!I$7:I$10002,A164,Einnahmen!H$7:H$10002)+SUMIF(Ausgaben!E$7:E$10002,A164,Ausgaben!G$7:G$10002)+SUMIF(Ausgaben!I$7:I$10002,A164,Ausgaben!H$7:H$10002),2)</f>
        <v>0</v>
      </c>
    </row>
    <row r="165" spans="1:2" x14ac:dyDescent="0.25">
      <c r="A165">
        <v>165</v>
      </c>
      <c r="B165" s="24">
        <f>ROUND(SUMIF(Einnahmen!E$7:E$10002,A165,Einnahmen!G$7:G$10002)+SUMIF(Einnahmen!I$7:I$10002,A165,Einnahmen!H$7:H$10002)+SUMIF(Ausgaben!E$7:E$10002,A165,Ausgaben!G$7:G$10002)+SUMIF(Ausgaben!I$7:I$10002,A165,Ausgaben!H$7:H$10002),2)</f>
        <v>0</v>
      </c>
    </row>
    <row r="166" spans="1:2" x14ac:dyDescent="0.25">
      <c r="A166">
        <v>166</v>
      </c>
      <c r="B166" s="24">
        <f>ROUND(SUMIF(Einnahmen!E$7:E$10002,A166,Einnahmen!G$7:G$10002)+SUMIF(Einnahmen!I$7:I$10002,A166,Einnahmen!H$7:H$10002)+SUMIF(Ausgaben!E$7:E$10002,A166,Ausgaben!G$7:G$10002)+SUMIF(Ausgaben!I$7:I$10002,A166,Ausgaben!H$7:H$10002),2)</f>
        <v>0</v>
      </c>
    </row>
    <row r="167" spans="1:2" x14ac:dyDescent="0.25">
      <c r="A167">
        <v>167</v>
      </c>
      <c r="B167" s="24">
        <f>ROUND(SUMIF(Einnahmen!E$7:E$10002,A167,Einnahmen!G$7:G$10002)+SUMIF(Einnahmen!I$7:I$10002,A167,Einnahmen!H$7:H$10002)+SUMIF(Ausgaben!E$7:E$10002,A167,Ausgaben!G$7:G$10002)+SUMIF(Ausgaben!I$7:I$10002,A167,Ausgaben!H$7:H$10002),2)</f>
        <v>0</v>
      </c>
    </row>
    <row r="168" spans="1:2" x14ac:dyDescent="0.25">
      <c r="A168">
        <v>168</v>
      </c>
      <c r="B168" s="24">
        <f>ROUND(SUMIF(Einnahmen!E$7:E$10002,A168,Einnahmen!G$7:G$10002)+SUMIF(Einnahmen!I$7:I$10002,A168,Einnahmen!H$7:H$10002)+SUMIF(Ausgaben!E$7:E$10002,A168,Ausgaben!G$7:G$10002)+SUMIF(Ausgaben!I$7:I$10002,A168,Ausgaben!H$7:H$10002),2)</f>
        <v>0</v>
      </c>
    </row>
    <row r="169" spans="1:2" x14ac:dyDescent="0.25">
      <c r="A169">
        <v>169</v>
      </c>
      <c r="B169" s="24">
        <f>ROUND(SUMIF(Einnahmen!E$7:E$10002,A169,Einnahmen!G$7:G$10002)+SUMIF(Einnahmen!I$7:I$10002,A169,Einnahmen!H$7:H$10002)+SUMIF(Ausgaben!E$7:E$10002,A169,Ausgaben!G$7:G$10002)+SUMIF(Ausgaben!I$7:I$10002,A169,Ausgaben!H$7:H$10002),2)</f>
        <v>0</v>
      </c>
    </row>
    <row r="170" spans="1:2" x14ac:dyDescent="0.25">
      <c r="A170">
        <v>170</v>
      </c>
      <c r="B170" s="24">
        <f>ROUND(SUMIF(Einnahmen!E$7:E$10002,A170,Einnahmen!G$7:G$10002)+SUMIF(Einnahmen!I$7:I$10002,A170,Einnahmen!H$7:H$10002)+SUMIF(Ausgaben!E$7:E$10002,A170,Ausgaben!G$7:G$10002)+SUMIF(Ausgaben!I$7:I$10002,A170,Ausgaben!H$7:H$10002),2)</f>
        <v>0</v>
      </c>
    </row>
    <row r="171" spans="1:2" x14ac:dyDescent="0.25">
      <c r="A171">
        <v>171</v>
      </c>
      <c r="B171" s="24">
        <f>ROUND(SUMIF(Einnahmen!E$7:E$10002,A171,Einnahmen!G$7:G$10002)+SUMIF(Einnahmen!I$7:I$10002,A171,Einnahmen!H$7:H$10002)+SUMIF(Ausgaben!E$7:E$10002,A171,Ausgaben!G$7:G$10002)+SUMIF(Ausgaben!I$7:I$10002,A171,Ausgaben!H$7:H$10002),2)</f>
        <v>0</v>
      </c>
    </row>
    <row r="172" spans="1:2" x14ac:dyDescent="0.25">
      <c r="A172">
        <v>172</v>
      </c>
      <c r="B172" s="24">
        <f>ROUND(SUMIF(Einnahmen!E$7:E$10002,A172,Einnahmen!G$7:G$10002)+SUMIF(Einnahmen!I$7:I$10002,A172,Einnahmen!H$7:H$10002)+SUMIF(Ausgaben!E$7:E$10002,A172,Ausgaben!G$7:G$10002)+SUMIF(Ausgaben!I$7:I$10002,A172,Ausgaben!H$7:H$10002),2)</f>
        <v>0</v>
      </c>
    </row>
    <row r="173" spans="1:2" x14ac:dyDescent="0.25">
      <c r="A173">
        <v>173</v>
      </c>
      <c r="B173" s="24">
        <f>ROUND(SUMIF(Einnahmen!E$7:E$10002,A173,Einnahmen!G$7:G$10002)+SUMIF(Einnahmen!I$7:I$10002,A173,Einnahmen!H$7:H$10002)+SUMIF(Ausgaben!E$7:E$10002,A173,Ausgaben!G$7:G$10002)+SUMIF(Ausgaben!I$7:I$10002,A173,Ausgaben!H$7:H$10002),2)</f>
        <v>0</v>
      </c>
    </row>
    <row r="174" spans="1:2" x14ac:dyDescent="0.25">
      <c r="A174">
        <v>174</v>
      </c>
      <c r="B174" s="24">
        <f>ROUND(SUMIF(Einnahmen!E$7:E$10002,A174,Einnahmen!G$7:G$10002)+SUMIF(Einnahmen!I$7:I$10002,A174,Einnahmen!H$7:H$10002)+SUMIF(Ausgaben!E$7:E$10002,A174,Ausgaben!G$7:G$10002)+SUMIF(Ausgaben!I$7:I$10002,A174,Ausgaben!H$7:H$10002),2)</f>
        <v>0</v>
      </c>
    </row>
    <row r="175" spans="1:2" x14ac:dyDescent="0.25">
      <c r="A175">
        <v>175</v>
      </c>
      <c r="B175" s="24">
        <f>ROUND(SUMIF(Einnahmen!E$7:E$10002,A175,Einnahmen!G$7:G$10002)+SUMIF(Einnahmen!I$7:I$10002,A175,Einnahmen!H$7:H$10002)+SUMIF(Ausgaben!E$7:E$10002,A175,Ausgaben!G$7:G$10002)+SUMIF(Ausgaben!I$7:I$10002,A175,Ausgaben!H$7:H$10002),2)</f>
        <v>0</v>
      </c>
    </row>
    <row r="176" spans="1:2" x14ac:dyDescent="0.25">
      <c r="A176">
        <v>176</v>
      </c>
      <c r="B176" s="24">
        <f>ROUND(SUMIF(Einnahmen!E$7:E$10002,A176,Einnahmen!G$7:G$10002)+SUMIF(Einnahmen!I$7:I$10002,A176,Einnahmen!H$7:H$10002)+SUMIF(Ausgaben!E$7:E$10002,A176,Ausgaben!G$7:G$10002)+SUMIF(Ausgaben!I$7:I$10002,A176,Ausgaben!H$7:H$10002),2)</f>
        <v>0</v>
      </c>
    </row>
    <row r="177" spans="1:2" x14ac:dyDescent="0.25">
      <c r="A177">
        <v>177</v>
      </c>
      <c r="B177" s="24">
        <f>ROUND(SUMIF(Einnahmen!E$7:E$10002,A177,Einnahmen!G$7:G$10002)+SUMIF(Einnahmen!I$7:I$10002,A177,Einnahmen!H$7:H$10002)+SUMIF(Ausgaben!E$7:E$10002,A177,Ausgaben!G$7:G$10002)+SUMIF(Ausgaben!I$7:I$10002,A177,Ausgaben!H$7:H$10002),2)</f>
        <v>0</v>
      </c>
    </row>
    <row r="178" spans="1:2" x14ac:dyDescent="0.25">
      <c r="A178">
        <v>178</v>
      </c>
      <c r="B178" s="24">
        <f>ROUND(SUMIF(Einnahmen!E$7:E$10002,A178,Einnahmen!G$7:G$10002)+SUMIF(Einnahmen!I$7:I$10002,A178,Einnahmen!H$7:H$10002)+SUMIF(Ausgaben!E$7:E$10002,A178,Ausgaben!G$7:G$10002)+SUMIF(Ausgaben!I$7:I$10002,A178,Ausgaben!H$7:H$10002),2)</f>
        <v>0</v>
      </c>
    </row>
    <row r="179" spans="1:2" x14ac:dyDescent="0.25">
      <c r="A179">
        <v>179</v>
      </c>
      <c r="B179" s="24">
        <f>ROUND(SUMIF(Einnahmen!E$7:E$10002,A179,Einnahmen!G$7:G$10002)+SUMIF(Einnahmen!I$7:I$10002,A179,Einnahmen!H$7:H$10002)+SUMIF(Ausgaben!E$7:E$10002,A179,Ausgaben!G$7:G$10002)+SUMIF(Ausgaben!I$7:I$10002,A179,Ausgaben!H$7:H$10002),2)</f>
        <v>0</v>
      </c>
    </row>
    <row r="180" spans="1:2" x14ac:dyDescent="0.25">
      <c r="A180">
        <v>180</v>
      </c>
      <c r="B180" s="24">
        <f>ROUND(SUMIF(Einnahmen!E$7:E$10002,A180,Einnahmen!G$7:G$10002)+SUMIF(Einnahmen!I$7:I$10002,A180,Einnahmen!H$7:H$10002)+SUMIF(Ausgaben!E$7:E$10002,A180,Ausgaben!G$7:G$10002)+SUMIF(Ausgaben!I$7:I$10002,A180,Ausgaben!H$7:H$10002),2)</f>
        <v>0</v>
      </c>
    </row>
    <row r="181" spans="1:2" x14ac:dyDescent="0.25">
      <c r="A181">
        <v>181</v>
      </c>
      <c r="B181" s="24">
        <f>ROUND(SUMIF(Einnahmen!E$7:E$10002,A181,Einnahmen!G$7:G$10002)+SUMIF(Einnahmen!I$7:I$10002,A181,Einnahmen!H$7:H$10002)+SUMIF(Ausgaben!E$7:E$10002,A181,Ausgaben!G$7:G$10002)+SUMIF(Ausgaben!I$7:I$10002,A181,Ausgaben!H$7:H$10002),2)</f>
        <v>0</v>
      </c>
    </row>
    <row r="182" spans="1:2" x14ac:dyDescent="0.25">
      <c r="A182">
        <v>182</v>
      </c>
      <c r="B182" s="24">
        <f>ROUND(SUMIF(Einnahmen!E$7:E$10002,A182,Einnahmen!G$7:G$10002)+SUMIF(Einnahmen!I$7:I$10002,A182,Einnahmen!H$7:H$10002)+SUMIF(Ausgaben!E$7:E$10002,A182,Ausgaben!G$7:G$10002)+SUMIF(Ausgaben!I$7:I$10002,A182,Ausgaben!H$7:H$10002),2)</f>
        <v>0</v>
      </c>
    </row>
    <row r="183" spans="1:2" x14ac:dyDescent="0.25">
      <c r="A183">
        <v>183</v>
      </c>
      <c r="B183" s="24">
        <f>ROUND(SUMIF(Einnahmen!E$7:E$10002,A183,Einnahmen!G$7:G$10002)+SUMIF(Einnahmen!I$7:I$10002,A183,Einnahmen!H$7:H$10002)+SUMIF(Ausgaben!E$7:E$10002,A183,Ausgaben!G$7:G$10002)+SUMIF(Ausgaben!I$7:I$10002,A183,Ausgaben!H$7:H$10002),2)</f>
        <v>0</v>
      </c>
    </row>
    <row r="184" spans="1:2" x14ac:dyDescent="0.25">
      <c r="A184">
        <v>184</v>
      </c>
      <c r="B184" s="24">
        <f>ROUND(SUMIF(Einnahmen!E$7:E$10002,A184,Einnahmen!G$7:G$10002)+SUMIF(Einnahmen!I$7:I$10002,A184,Einnahmen!H$7:H$10002)+SUMIF(Ausgaben!E$7:E$10002,A184,Ausgaben!G$7:G$10002)+SUMIF(Ausgaben!I$7:I$10002,A184,Ausgaben!H$7:H$10002),2)</f>
        <v>0</v>
      </c>
    </row>
    <row r="185" spans="1:2" x14ac:dyDescent="0.25">
      <c r="A185">
        <v>185</v>
      </c>
      <c r="B185" s="24">
        <f>ROUND(SUMIF(Einnahmen!E$7:E$10002,A185,Einnahmen!G$7:G$10002)+SUMIF(Einnahmen!I$7:I$10002,A185,Einnahmen!H$7:H$10002)+SUMIF(Ausgaben!E$7:E$10002,A185,Ausgaben!G$7:G$10002)+SUMIF(Ausgaben!I$7:I$10002,A185,Ausgaben!H$7:H$10002),2)</f>
        <v>0</v>
      </c>
    </row>
    <row r="186" spans="1:2" x14ac:dyDescent="0.25">
      <c r="A186">
        <v>186</v>
      </c>
      <c r="B186" s="24">
        <f>ROUND(SUMIF(Einnahmen!E$7:E$10002,A186,Einnahmen!G$7:G$10002)+SUMIF(Einnahmen!I$7:I$10002,A186,Einnahmen!H$7:H$10002)+SUMIF(Ausgaben!E$7:E$10002,A186,Ausgaben!G$7:G$10002)+SUMIF(Ausgaben!I$7:I$10002,A186,Ausgaben!H$7:H$10002),2)</f>
        <v>0</v>
      </c>
    </row>
    <row r="187" spans="1:2" x14ac:dyDescent="0.25">
      <c r="A187">
        <v>187</v>
      </c>
      <c r="B187" s="24">
        <f>ROUND(SUMIF(Einnahmen!E$7:E$10002,A187,Einnahmen!G$7:G$10002)+SUMIF(Einnahmen!I$7:I$10002,A187,Einnahmen!H$7:H$10002)+SUMIF(Ausgaben!E$7:E$10002,A187,Ausgaben!G$7:G$10002)+SUMIF(Ausgaben!I$7:I$10002,A187,Ausgaben!H$7:H$10002),2)</f>
        <v>0</v>
      </c>
    </row>
    <row r="188" spans="1:2" x14ac:dyDescent="0.25">
      <c r="A188">
        <v>188</v>
      </c>
      <c r="B188" s="24">
        <f>ROUND(SUMIF(Einnahmen!E$7:E$10002,A188,Einnahmen!G$7:G$10002)+SUMIF(Einnahmen!I$7:I$10002,A188,Einnahmen!H$7:H$10002)+SUMIF(Ausgaben!E$7:E$10002,A188,Ausgaben!G$7:G$10002)+SUMIF(Ausgaben!I$7:I$10002,A188,Ausgaben!H$7:H$10002),2)</f>
        <v>0</v>
      </c>
    </row>
    <row r="189" spans="1:2" x14ac:dyDescent="0.25">
      <c r="A189">
        <v>189</v>
      </c>
      <c r="B189" s="24">
        <f>ROUND(SUMIF(Einnahmen!E$7:E$10002,A189,Einnahmen!G$7:G$10002)+SUMIF(Einnahmen!I$7:I$10002,A189,Einnahmen!H$7:H$10002)+SUMIF(Ausgaben!E$7:E$10002,A189,Ausgaben!G$7:G$10002)+SUMIF(Ausgaben!I$7:I$10002,A189,Ausgaben!H$7:H$10002),2)</f>
        <v>0</v>
      </c>
    </row>
    <row r="190" spans="1:2" x14ac:dyDescent="0.25">
      <c r="A190">
        <v>190</v>
      </c>
      <c r="B190" s="24">
        <f>ROUND(SUMIF(Einnahmen!E$7:E$10002,A190,Einnahmen!G$7:G$10002)+SUMIF(Einnahmen!I$7:I$10002,A190,Einnahmen!H$7:H$10002)+SUMIF(Ausgaben!E$7:E$10002,A190,Ausgaben!G$7:G$10002)+SUMIF(Ausgaben!I$7:I$10002,A190,Ausgaben!H$7:H$10002),2)</f>
        <v>0</v>
      </c>
    </row>
    <row r="191" spans="1:2" x14ac:dyDescent="0.25">
      <c r="A191">
        <v>191</v>
      </c>
      <c r="B191" s="24">
        <f>ROUND(SUMIF(Einnahmen!E$7:E$10002,A191,Einnahmen!G$7:G$10002)+SUMIF(Einnahmen!I$7:I$10002,A191,Einnahmen!H$7:H$10002)+SUMIF(Ausgaben!E$7:E$10002,A191,Ausgaben!G$7:G$10002)+SUMIF(Ausgaben!I$7:I$10002,A191,Ausgaben!H$7:H$10002),2)</f>
        <v>0</v>
      </c>
    </row>
    <row r="192" spans="1:2" x14ac:dyDescent="0.25">
      <c r="A192">
        <v>192</v>
      </c>
      <c r="B192" s="24">
        <f>ROUND(SUMIF(Einnahmen!E$7:E$10002,A192,Einnahmen!G$7:G$10002)+SUMIF(Einnahmen!I$7:I$10002,A192,Einnahmen!H$7:H$10002)+SUMIF(Ausgaben!E$7:E$10002,A192,Ausgaben!G$7:G$10002)+SUMIF(Ausgaben!I$7:I$10002,A192,Ausgaben!H$7:H$10002),2)</f>
        <v>0</v>
      </c>
    </row>
    <row r="193" spans="1:2" x14ac:dyDescent="0.25">
      <c r="A193">
        <v>193</v>
      </c>
      <c r="B193" s="24">
        <f>ROUND(SUMIF(Einnahmen!E$7:E$10002,A193,Einnahmen!G$7:G$10002)+SUMIF(Einnahmen!I$7:I$10002,A193,Einnahmen!H$7:H$10002)+SUMIF(Ausgaben!E$7:E$10002,A193,Ausgaben!G$7:G$10002)+SUMIF(Ausgaben!I$7:I$10002,A193,Ausgaben!H$7:H$10002),2)</f>
        <v>0</v>
      </c>
    </row>
    <row r="194" spans="1:2" x14ac:dyDescent="0.25">
      <c r="A194">
        <v>194</v>
      </c>
      <c r="B194" s="24">
        <f>ROUND(SUMIF(Einnahmen!E$7:E$10002,A194,Einnahmen!G$7:G$10002)+SUMIF(Einnahmen!I$7:I$10002,A194,Einnahmen!H$7:H$10002)+SUMIF(Ausgaben!E$7:E$10002,A194,Ausgaben!G$7:G$10002)+SUMIF(Ausgaben!I$7:I$10002,A194,Ausgaben!H$7:H$10002),2)</f>
        <v>0</v>
      </c>
    </row>
    <row r="195" spans="1:2" x14ac:dyDescent="0.25">
      <c r="A195">
        <v>195</v>
      </c>
      <c r="B195" s="24">
        <f>ROUND(SUMIF(Einnahmen!E$7:E$10002,A195,Einnahmen!G$7:G$10002)+SUMIF(Einnahmen!I$7:I$10002,A195,Einnahmen!H$7:H$10002)+SUMIF(Ausgaben!E$7:E$10002,A195,Ausgaben!G$7:G$10002)+SUMIF(Ausgaben!I$7:I$10002,A195,Ausgaben!H$7:H$10002),2)</f>
        <v>0</v>
      </c>
    </row>
    <row r="196" spans="1:2" x14ac:dyDescent="0.25">
      <c r="A196">
        <v>196</v>
      </c>
      <c r="B196" s="24">
        <f>ROUND(SUMIF(Einnahmen!E$7:E$10002,A196,Einnahmen!G$7:G$10002)+SUMIF(Einnahmen!I$7:I$10002,A196,Einnahmen!H$7:H$10002)+SUMIF(Ausgaben!E$7:E$10002,A196,Ausgaben!G$7:G$10002)+SUMIF(Ausgaben!I$7:I$10002,A196,Ausgaben!H$7:H$10002),2)</f>
        <v>0</v>
      </c>
    </row>
    <row r="197" spans="1:2" x14ac:dyDescent="0.25">
      <c r="A197">
        <v>197</v>
      </c>
      <c r="B197" s="24">
        <f>ROUND(SUMIF(Einnahmen!E$7:E$10002,A197,Einnahmen!G$7:G$10002)+SUMIF(Einnahmen!I$7:I$10002,A197,Einnahmen!H$7:H$10002)+SUMIF(Ausgaben!E$7:E$10002,A197,Ausgaben!G$7:G$10002)+SUMIF(Ausgaben!I$7:I$10002,A197,Ausgaben!H$7:H$10002),2)</f>
        <v>0</v>
      </c>
    </row>
    <row r="198" spans="1:2" x14ac:dyDescent="0.25">
      <c r="A198">
        <v>198</v>
      </c>
      <c r="B198" s="24">
        <f>ROUND(SUMIF(Einnahmen!E$7:E$10002,A198,Einnahmen!G$7:G$10002)+SUMIF(Einnahmen!I$7:I$10002,A198,Einnahmen!H$7:H$10002)+SUMIF(Ausgaben!E$7:E$10002,A198,Ausgaben!G$7:G$10002)+SUMIF(Ausgaben!I$7:I$10002,A198,Ausgaben!H$7:H$10002),2)</f>
        <v>0</v>
      </c>
    </row>
    <row r="199" spans="1:2" x14ac:dyDescent="0.25">
      <c r="A199">
        <v>199</v>
      </c>
      <c r="B199" s="24">
        <f>ROUND(SUMIF(Einnahmen!E$7:E$10002,A199,Einnahmen!G$7:G$10002)+SUMIF(Einnahmen!I$7:I$10002,A199,Einnahmen!H$7:H$10002)+SUMIF(Ausgaben!E$7:E$10002,A199,Ausgaben!G$7:G$10002)+SUMIF(Ausgaben!I$7:I$10002,A199,Ausgaben!H$7:H$10002),2)</f>
        <v>0</v>
      </c>
    </row>
    <row r="200" spans="1:2" x14ac:dyDescent="0.25">
      <c r="A200">
        <v>200</v>
      </c>
      <c r="B200" s="24">
        <f>ROUND(SUMIF(Einnahmen!E$7:E$10002,A200,Einnahmen!G$7:G$10002)+SUMIF(Einnahmen!I$7:I$10002,A200,Einnahmen!H$7:H$10002)+SUMIF(Ausgaben!E$7:E$10002,A200,Ausgaben!G$7:G$10002)+SUMIF(Ausgaben!I$7:I$10002,A200,Ausgaben!H$7:H$10002),2)</f>
        <v>0</v>
      </c>
    </row>
    <row r="201" spans="1:2" x14ac:dyDescent="0.25">
      <c r="A201">
        <v>201</v>
      </c>
      <c r="B201" s="24">
        <f>ROUND(SUMIF(Einnahmen!E$7:E$10002,A201,Einnahmen!G$7:G$10002)+SUMIF(Einnahmen!I$7:I$10002,A201,Einnahmen!H$7:H$10002)+SUMIF(Ausgaben!E$7:E$10002,A201,Ausgaben!G$7:G$10002)+SUMIF(Ausgaben!I$7:I$10002,A201,Ausgaben!H$7:H$10002),2)</f>
        <v>0</v>
      </c>
    </row>
    <row r="202" spans="1:2" x14ac:dyDescent="0.25">
      <c r="A202">
        <v>202</v>
      </c>
      <c r="B202" s="24">
        <f>ROUND(SUMIF(Einnahmen!E$7:E$10002,A202,Einnahmen!G$7:G$10002)+SUMIF(Einnahmen!I$7:I$10002,A202,Einnahmen!H$7:H$10002)+SUMIF(Ausgaben!E$7:E$10002,A202,Ausgaben!G$7:G$10002)+SUMIF(Ausgaben!I$7:I$10002,A202,Ausgaben!H$7:H$10002),2)</f>
        <v>0</v>
      </c>
    </row>
    <row r="203" spans="1:2" x14ac:dyDescent="0.25">
      <c r="A203">
        <v>203</v>
      </c>
      <c r="B203" s="24">
        <f>ROUND(SUMIF(Einnahmen!E$7:E$10002,A203,Einnahmen!G$7:G$10002)+SUMIF(Einnahmen!I$7:I$10002,A203,Einnahmen!H$7:H$10002)+SUMIF(Ausgaben!E$7:E$10002,A203,Ausgaben!G$7:G$10002)+SUMIF(Ausgaben!I$7:I$10002,A203,Ausgaben!H$7:H$10002),2)</f>
        <v>0</v>
      </c>
    </row>
    <row r="204" spans="1:2" x14ac:dyDescent="0.25">
      <c r="A204">
        <v>204</v>
      </c>
      <c r="B204" s="24">
        <f>ROUND(SUMIF(Einnahmen!E$7:E$10002,A204,Einnahmen!G$7:G$10002)+SUMIF(Einnahmen!I$7:I$10002,A204,Einnahmen!H$7:H$10002)+SUMIF(Ausgaben!E$7:E$10002,A204,Ausgaben!G$7:G$10002)+SUMIF(Ausgaben!I$7:I$10002,A204,Ausgaben!H$7:H$10002),2)</f>
        <v>0</v>
      </c>
    </row>
    <row r="205" spans="1:2" x14ac:dyDescent="0.25">
      <c r="A205">
        <v>205</v>
      </c>
      <c r="B205" s="24">
        <f>ROUND(SUMIF(Einnahmen!E$7:E$10002,A205,Einnahmen!G$7:G$10002)+SUMIF(Einnahmen!I$7:I$10002,A205,Einnahmen!H$7:H$10002)+SUMIF(Ausgaben!E$7:E$10002,A205,Ausgaben!G$7:G$10002)+SUMIF(Ausgaben!I$7:I$10002,A205,Ausgaben!H$7:H$10002),2)</f>
        <v>0</v>
      </c>
    </row>
    <row r="206" spans="1:2" x14ac:dyDescent="0.25">
      <c r="A206">
        <v>206</v>
      </c>
      <c r="B206" s="24">
        <f>ROUND(SUMIF(Einnahmen!E$7:E$10002,A206,Einnahmen!G$7:G$10002)+SUMIF(Einnahmen!I$7:I$10002,A206,Einnahmen!H$7:H$10002)+SUMIF(Ausgaben!E$7:E$10002,A206,Ausgaben!G$7:G$10002)+SUMIF(Ausgaben!I$7:I$10002,A206,Ausgaben!H$7:H$10002),2)</f>
        <v>0</v>
      </c>
    </row>
    <row r="207" spans="1:2" x14ac:dyDescent="0.25">
      <c r="A207">
        <v>207</v>
      </c>
      <c r="B207" s="24">
        <f>ROUND(SUMIF(Einnahmen!E$7:E$10002,A207,Einnahmen!G$7:G$10002)+SUMIF(Einnahmen!I$7:I$10002,A207,Einnahmen!H$7:H$10002)+SUMIF(Ausgaben!E$7:E$10002,A207,Ausgaben!G$7:G$10002)+SUMIF(Ausgaben!I$7:I$10002,A207,Ausgaben!H$7:H$10002),2)</f>
        <v>0</v>
      </c>
    </row>
    <row r="208" spans="1:2" x14ac:dyDescent="0.25">
      <c r="A208">
        <v>208</v>
      </c>
      <c r="B208" s="24">
        <f>ROUND(SUMIF(Einnahmen!E$7:E$10002,A208,Einnahmen!G$7:G$10002)+SUMIF(Einnahmen!I$7:I$10002,A208,Einnahmen!H$7:H$10002)+SUMIF(Ausgaben!E$7:E$10002,A208,Ausgaben!G$7:G$10002)+SUMIF(Ausgaben!I$7:I$10002,A208,Ausgaben!H$7:H$10002),2)</f>
        <v>0</v>
      </c>
    </row>
    <row r="209" spans="1:2" x14ac:dyDescent="0.25">
      <c r="A209">
        <v>209</v>
      </c>
      <c r="B209" s="24">
        <f>ROUND(SUMIF(Einnahmen!E$7:E$10002,A209,Einnahmen!G$7:G$10002)+SUMIF(Einnahmen!I$7:I$10002,A209,Einnahmen!H$7:H$10002)+SUMIF(Ausgaben!E$7:E$10002,A209,Ausgaben!G$7:G$10002)+SUMIF(Ausgaben!I$7:I$10002,A209,Ausgaben!H$7:H$10002),2)</f>
        <v>0</v>
      </c>
    </row>
    <row r="210" spans="1:2" x14ac:dyDescent="0.25">
      <c r="A210">
        <v>210</v>
      </c>
      <c r="B210" s="24">
        <f>ROUND(SUMIF(Einnahmen!E$7:E$10002,A210,Einnahmen!G$7:G$10002)+SUMIF(Einnahmen!I$7:I$10002,A210,Einnahmen!H$7:H$10002)+SUMIF(Ausgaben!E$7:E$10002,A210,Ausgaben!G$7:G$10002)+SUMIF(Ausgaben!I$7:I$10002,A210,Ausgaben!H$7:H$10002),2)</f>
        <v>0</v>
      </c>
    </row>
    <row r="211" spans="1:2" x14ac:dyDescent="0.25">
      <c r="A211">
        <v>211</v>
      </c>
      <c r="B211" s="24">
        <f>ROUND(SUMIF(Einnahmen!E$7:E$10002,A211,Einnahmen!G$7:G$10002)+SUMIF(Einnahmen!I$7:I$10002,A211,Einnahmen!H$7:H$10002)+SUMIF(Ausgaben!E$7:E$10002,A211,Ausgaben!G$7:G$10002)+SUMIF(Ausgaben!I$7:I$10002,A211,Ausgaben!H$7:H$10002),2)</f>
        <v>0</v>
      </c>
    </row>
    <row r="212" spans="1:2" x14ac:dyDescent="0.25">
      <c r="A212">
        <v>212</v>
      </c>
      <c r="B212" s="24">
        <f>ROUND(SUMIF(Einnahmen!E$7:E$10002,A212,Einnahmen!G$7:G$10002)+SUMIF(Einnahmen!I$7:I$10002,A212,Einnahmen!H$7:H$10002)+SUMIF(Ausgaben!E$7:E$10002,A212,Ausgaben!G$7:G$10002)+SUMIF(Ausgaben!I$7:I$10002,A212,Ausgaben!H$7:H$10002),2)</f>
        <v>0</v>
      </c>
    </row>
    <row r="213" spans="1:2" x14ac:dyDescent="0.25">
      <c r="A213">
        <v>213</v>
      </c>
      <c r="B213" s="24">
        <f>ROUND(SUMIF(Einnahmen!E$7:E$10002,A213,Einnahmen!G$7:G$10002)+SUMIF(Einnahmen!I$7:I$10002,A213,Einnahmen!H$7:H$10002)+SUMIF(Ausgaben!E$7:E$10002,A213,Ausgaben!G$7:G$10002)+SUMIF(Ausgaben!I$7:I$10002,A213,Ausgaben!H$7:H$10002),2)</f>
        <v>0</v>
      </c>
    </row>
    <row r="214" spans="1:2" x14ac:dyDescent="0.25">
      <c r="A214">
        <v>214</v>
      </c>
      <c r="B214" s="24">
        <f>ROUND(SUMIF(Einnahmen!E$7:E$10002,A214,Einnahmen!G$7:G$10002)+SUMIF(Einnahmen!I$7:I$10002,A214,Einnahmen!H$7:H$10002)+SUMIF(Ausgaben!E$7:E$10002,A214,Ausgaben!G$7:G$10002)+SUMIF(Ausgaben!I$7:I$10002,A214,Ausgaben!H$7:H$10002),2)</f>
        <v>0</v>
      </c>
    </row>
    <row r="215" spans="1:2" x14ac:dyDescent="0.25">
      <c r="A215">
        <v>215</v>
      </c>
      <c r="B215" s="24">
        <f>ROUND(SUMIF(Einnahmen!E$7:E$10002,A215,Einnahmen!G$7:G$10002)+SUMIF(Einnahmen!I$7:I$10002,A215,Einnahmen!H$7:H$10002)+SUMIF(Ausgaben!E$7:E$10002,A215,Ausgaben!G$7:G$10002)+SUMIF(Ausgaben!I$7:I$10002,A215,Ausgaben!H$7:H$10002),2)</f>
        <v>0</v>
      </c>
    </row>
    <row r="216" spans="1:2" x14ac:dyDescent="0.25">
      <c r="A216">
        <v>216</v>
      </c>
      <c r="B216" s="24">
        <f>ROUND(SUMIF(Einnahmen!E$7:E$10002,A216,Einnahmen!G$7:G$10002)+SUMIF(Einnahmen!I$7:I$10002,A216,Einnahmen!H$7:H$10002)+SUMIF(Ausgaben!E$7:E$10002,A216,Ausgaben!G$7:G$10002)+SUMIF(Ausgaben!I$7:I$10002,A216,Ausgaben!H$7:H$10002),2)</f>
        <v>0</v>
      </c>
    </row>
    <row r="217" spans="1:2" x14ac:dyDescent="0.25">
      <c r="A217">
        <v>217</v>
      </c>
      <c r="B217" s="24">
        <f>ROUND(SUMIF(Einnahmen!E$7:E$10002,A217,Einnahmen!G$7:G$10002)+SUMIF(Einnahmen!I$7:I$10002,A217,Einnahmen!H$7:H$10002)+SUMIF(Ausgaben!E$7:E$10002,A217,Ausgaben!G$7:G$10002)+SUMIF(Ausgaben!I$7:I$10002,A217,Ausgaben!H$7:H$10002),2)</f>
        <v>0</v>
      </c>
    </row>
    <row r="218" spans="1:2" x14ac:dyDescent="0.25">
      <c r="A218">
        <v>218</v>
      </c>
      <c r="B218" s="24">
        <f>ROUND(SUMIF(Einnahmen!E$7:E$10002,A218,Einnahmen!G$7:G$10002)+SUMIF(Einnahmen!I$7:I$10002,A218,Einnahmen!H$7:H$10002)+SUMIF(Ausgaben!E$7:E$10002,A218,Ausgaben!G$7:G$10002)+SUMIF(Ausgaben!I$7:I$10002,A218,Ausgaben!H$7:H$10002),2)</f>
        <v>0</v>
      </c>
    </row>
    <row r="219" spans="1:2" x14ac:dyDescent="0.25">
      <c r="A219">
        <v>219</v>
      </c>
      <c r="B219" s="24">
        <f>ROUND(SUMIF(Einnahmen!E$7:E$10002,A219,Einnahmen!G$7:G$10002)+SUMIF(Einnahmen!I$7:I$10002,A219,Einnahmen!H$7:H$10002)+SUMIF(Ausgaben!E$7:E$10002,A219,Ausgaben!G$7:G$10002)+SUMIF(Ausgaben!I$7:I$10002,A219,Ausgaben!H$7:H$10002),2)</f>
        <v>0</v>
      </c>
    </row>
    <row r="220" spans="1:2" x14ac:dyDescent="0.25">
      <c r="A220">
        <v>220</v>
      </c>
      <c r="B220" s="24">
        <f>ROUND(SUMIF(Einnahmen!E$7:E$10002,A220,Einnahmen!G$7:G$10002)+SUMIF(Einnahmen!I$7:I$10002,A220,Einnahmen!H$7:H$10002)+SUMIF(Ausgaben!E$7:E$10002,A220,Ausgaben!G$7:G$10002)+SUMIF(Ausgaben!I$7:I$10002,A220,Ausgaben!H$7:H$10002),2)</f>
        <v>0</v>
      </c>
    </row>
    <row r="221" spans="1:2" x14ac:dyDescent="0.25">
      <c r="A221">
        <v>221</v>
      </c>
      <c r="B221" s="24">
        <f>ROUND(SUMIF(Einnahmen!E$7:E$10002,A221,Einnahmen!G$7:G$10002)+SUMIF(Einnahmen!I$7:I$10002,A221,Einnahmen!H$7:H$10002)+SUMIF(Ausgaben!E$7:E$10002,A221,Ausgaben!G$7:G$10002)+SUMIF(Ausgaben!I$7:I$10002,A221,Ausgaben!H$7:H$10002),2)</f>
        <v>0</v>
      </c>
    </row>
    <row r="222" spans="1:2" x14ac:dyDescent="0.25">
      <c r="A222">
        <v>222</v>
      </c>
      <c r="B222" s="24">
        <f>ROUND(SUMIF(Einnahmen!E$7:E$10002,A222,Einnahmen!G$7:G$10002)+SUMIF(Einnahmen!I$7:I$10002,A222,Einnahmen!H$7:H$10002)+SUMIF(Ausgaben!E$7:E$10002,A222,Ausgaben!G$7:G$10002)+SUMIF(Ausgaben!I$7:I$10002,A222,Ausgaben!H$7:H$10002),2)</f>
        <v>0</v>
      </c>
    </row>
    <row r="223" spans="1:2" x14ac:dyDescent="0.25">
      <c r="A223">
        <v>223</v>
      </c>
      <c r="B223" s="24">
        <f>ROUND(SUMIF(Einnahmen!E$7:E$10002,A223,Einnahmen!G$7:G$10002)+SUMIF(Einnahmen!I$7:I$10002,A223,Einnahmen!H$7:H$10002)+SUMIF(Ausgaben!E$7:E$10002,A223,Ausgaben!G$7:G$10002)+SUMIF(Ausgaben!I$7:I$10002,A223,Ausgaben!H$7:H$10002),2)</f>
        <v>0</v>
      </c>
    </row>
    <row r="224" spans="1:2" x14ac:dyDescent="0.25">
      <c r="A224">
        <v>224</v>
      </c>
      <c r="B224" s="24">
        <f>ROUND(SUMIF(Einnahmen!E$7:E$10002,A224,Einnahmen!G$7:G$10002)+SUMIF(Einnahmen!I$7:I$10002,A224,Einnahmen!H$7:H$10002)+SUMIF(Ausgaben!E$7:E$10002,A224,Ausgaben!G$7:G$10002)+SUMIF(Ausgaben!I$7:I$10002,A224,Ausgaben!H$7:H$10002),2)</f>
        <v>0</v>
      </c>
    </row>
    <row r="225" spans="1:2" x14ac:dyDescent="0.25">
      <c r="A225">
        <v>225</v>
      </c>
      <c r="B225" s="24">
        <f>ROUND(SUMIF(Einnahmen!E$7:E$10002,A225,Einnahmen!G$7:G$10002)+SUMIF(Einnahmen!I$7:I$10002,A225,Einnahmen!H$7:H$10002)+SUMIF(Ausgaben!E$7:E$10002,A225,Ausgaben!G$7:G$10002)+SUMIF(Ausgaben!I$7:I$10002,A225,Ausgaben!H$7:H$10002),2)</f>
        <v>0</v>
      </c>
    </row>
    <row r="226" spans="1:2" x14ac:dyDescent="0.25">
      <c r="A226">
        <v>226</v>
      </c>
      <c r="B226" s="24">
        <f>ROUND(SUMIF(Einnahmen!E$7:E$10002,A226,Einnahmen!G$7:G$10002)+SUMIF(Einnahmen!I$7:I$10002,A226,Einnahmen!H$7:H$10002)+SUMIF(Ausgaben!E$7:E$10002,A226,Ausgaben!G$7:G$10002)+SUMIF(Ausgaben!I$7:I$10002,A226,Ausgaben!H$7:H$10002),2)</f>
        <v>0</v>
      </c>
    </row>
    <row r="227" spans="1:2" x14ac:dyDescent="0.25">
      <c r="A227">
        <v>227</v>
      </c>
      <c r="B227" s="24">
        <f>ROUND(SUMIF(Einnahmen!E$7:E$10002,A227,Einnahmen!G$7:G$10002)+SUMIF(Einnahmen!I$7:I$10002,A227,Einnahmen!H$7:H$10002)+SUMIF(Ausgaben!E$7:E$10002,A227,Ausgaben!G$7:G$10002)+SUMIF(Ausgaben!I$7:I$10002,A227,Ausgaben!H$7:H$10002),2)</f>
        <v>0</v>
      </c>
    </row>
    <row r="228" spans="1:2" x14ac:dyDescent="0.25">
      <c r="A228">
        <v>228</v>
      </c>
      <c r="B228" s="24">
        <f>ROUND(SUMIF(Einnahmen!E$7:E$10002,A228,Einnahmen!G$7:G$10002)+SUMIF(Einnahmen!I$7:I$10002,A228,Einnahmen!H$7:H$10002)+SUMIF(Ausgaben!E$7:E$10002,A228,Ausgaben!G$7:G$10002)+SUMIF(Ausgaben!I$7:I$10002,A228,Ausgaben!H$7:H$10002),2)</f>
        <v>0</v>
      </c>
    </row>
    <row r="229" spans="1:2" x14ac:dyDescent="0.25">
      <c r="A229">
        <v>229</v>
      </c>
      <c r="B229" s="24">
        <f>ROUND(SUMIF(Einnahmen!E$7:E$10002,A229,Einnahmen!G$7:G$10002)+SUMIF(Einnahmen!I$7:I$10002,A229,Einnahmen!H$7:H$10002)+SUMIF(Ausgaben!E$7:E$10002,A229,Ausgaben!G$7:G$10002)+SUMIF(Ausgaben!I$7:I$10002,A229,Ausgaben!H$7:H$10002),2)</f>
        <v>0</v>
      </c>
    </row>
    <row r="230" spans="1:2" x14ac:dyDescent="0.25">
      <c r="A230">
        <v>230</v>
      </c>
      <c r="B230" s="24">
        <f>ROUND(SUMIF(Einnahmen!E$7:E$10002,A230,Einnahmen!G$7:G$10002)+SUMIF(Einnahmen!I$7:I$10002,A230,Einnahmen!H$7:H$10002)+SUMIF(Ausgaben!E$7:E$10002,A230,Ausgaben!G$7:G$10002)+SUMIF(Ausgaben!I$7:I$10002,A230,Ausgaben!H$7:H$10002),2)</f>
        <v>0</v>
      </c>
    </row>
    <row r="231" spans="1:2" x14ac:dyDescent="0.25">
      <c r="A231">
        <v>231</v>
      </c>
      <c r="B231" s="24">
        <f>ROUND(SUMIF(Einnahmen!E$7:E$10002,A231,Einnahmen!G$7:G$10002)+SUMIF(Einnahmen!I$7:I$10002,A231,Einnahmen!H$7:H$10002)+SUMIF(Ausgaben!E$7:E$10002,A231,Ausgaben!G$7:G$10002)+SUMIF(Ausgaben!I$7:I$10002,A231,Ausgaben!H$7:H$10002),2)</f>
        <v>0</v>
      </c>
    </row>
    <row r="232" spans="1:2" x14ac:dyDescent="0.25">
      <c r="A232">
        <v>232</v>
      </c>
      <c r="B232" s="24">
        <f>ROUND(SUMIF(Einnahmen!E$7:E$10002,A232,Einnahmen!G$7:G$10002)+SUMIF(Einnahmen!I$7:I$10002,A232,Einnahmen!H$7:H$10002)+SUMIF(Ausgaben!E$7:E$10002,A232,Ausgaben!G$7:G$10002)+SUMIF(Ausgaben!I$7:I$10002,A232,Ausgaben!H$7:H$10002),2)</f>
        <v>0</v>
      </c>
    </row>
    <row r="233" spans="1:2" x14ac:dyDescent="0.25">
      <c r="A233">
        <v>233</v>
      </c>
      <c r="B233" s="24">
        <f>ROUND(SUMIF(Einnahmen!E$7:E$10002,A233,Einnahmen!G$7:G$10002)+SUMIF(Einnahmen!I$7:I$10002,A233,Einnahmen!H$7:H$10002)+SUMIF(Ausgaben!E$7:E$10002,A233,Ausgaben!G$7:G$10002)+SUMIF(Ausgaben!I$7:I$10002,A233,Ausgaben!H$7:H$10002),2)</f>
        <v>0</v>
      </c>
    </row>
    <row r="234" spans="1:2" x14ac:dyDescent="0.25">
      <c r="A234">
        <v>234</v>
      </c>
      <c r="B234" s="24">
        <f>ROUND(SUMIF(Einnahmen!E$7:E$10002,A234,Einnahmen!G$7:G$10002)+SUMIF(Einnahmen!I$7:I$10002,A234,Einnahmen!H$7:H$10002)+SUMIF(Ausgaben!E$7:E$10002,A234,Ausgaben!G$7:G$10002)+SUMIF(Ausgaben!I$7:I$10002,A234,Ausgaben!H$7:H$10002),2)</f>
        <v>0</v>
      </c>
    </row>
    <row r="235" spans="1:2" x14ac:dyDescent="0.25">
      <c r="A235">
        <v>235</v>
      </c>
      <c r="B235" s="24">
        <f>ROUND(SUMIF(Einnahmen!E$7:E$10002,A235,Einnahmen!G$7:G$10002)+SUMIF(Einnahmen!I$7:I$10002,A235,Einnahmen!H$7:H$10002)+SUMIF(Ausgaben!E$7:E$10002,A235,Ausgaben!G$7:G$10002)+SUMIF(Ausgaben!I$7:I$10002,A235,Ausgaben!H$7:H$10002),2)</f>
        <v>0</v>
      </c>
    </row>
    <row r="236" spans="1:2" x14ac:dyDescent="0.25">
      <c r="A236">
        <v>236</v>
      </c>
      <c r="B236" s="24">
        <f>ROUND(SUMIF(Einnahmen!E$7:E$10002,A236,Einnahmen!G$7:G$10002)+SUMIF(Einnahmen!I$7:I$10002,A236,Einnahmen!H$7:H$10002)+SUMIF(Ausgaben!E$7:E$10002,A236,Ausgaben!G$7:G$10002)+SUMIF(Ausgaben!I$7:I$10002,A236,Ausgaben!H$7:H$10002),2)</f>
        <v>0</v>
      </c>
    </row>
    <row r="237" spans="1:2" x14ac:dyDescent="0.25">
      <c r="A237">
        <v>237</v>
      </c>
      <c r="B237" s="24">
        <f>ROUND(SUMIF(Einnahmen!E$7:E$10002,A237,Einnahmen!G$7:G$10002)+SUMIF(Einnahmen!I$7:I$10002,A237,Einnahmen!H$7:H$10002)+SUMIF(Ausgaben!E$7:E$10002,A237,Ausgaben!G$7:G$10002)+SUMIF(Ausgaben!I$7:I$10002,A237,Ausgaben!H$7:H$10002),2)</f>
        <v>0</v>
      </c>
    </row>
    <row r="238" spans="1:2" x14ac:dyDescent="0.25">
      <c r="A238">
        <v>238</v>
      </c>
      <c r="B238" s="24">
        <f>ROUND(SUMIF(Einnahmen!E$7:E$10002,A238,Einnahmen!G$7:G$10002)+SUMIF(Einnahmen!I$7:I$10002,A238,Einnahmen!H$7:H$10002)+SUMIF(Ausgaben!E$7:E$10002,A238,Ausgaben!G$7:G$10002)+SUMIF(Ausgaben!I$7:I$10002,A238,Ausgaben!H$7:H$10002),2)</f>
        <v>0</v>
      </c>
    </row>
    <row r="239" spans="1:2" x14ac:dyDescent="0.25">
      <c r="A239">
        <v>239</v>
      </c>
      <c r="B239" s="24">
        <f>ROUND(SUMIF(Einnahmen!E$7:E$10002,A239,Einnahmen!G$7:G$10002)+SUMIF(Einnahmen!I$7:I$10002,A239,Einnahmen!H$7:H$10002)+SUMIF(Ausgaben!E$7:E$10002,A239,Ausgaben!G$7:G$10002)+SUMIF(Ausgaben!I$7:I$10002,A239,Ausgaben!H$7:H$10002),2)</f>
        <v>0</v>
      </c>
    </row>
    <row r="240" spans="1:2" x14ac:dyDescent="0.25">
      <c r="A240">
        <v>240</v>
      </c>
      <c r="B240" s="24">
        <f>ROUND(SUMIF(Einnahmen!E$7:E$10002,A240,Einnahmen!G$7:G$10002)+SUMIF(Einnahmen!I$7:I$10002,A240,Einnahmen!H$7:H$10002)+SUMIF(Ausgaben!E$7:E$10002,A240,Ausgaben!G$7:G$10002)+SUMIF(Ausgaben!I$7:I$10002,A240,Ausgaben!H$7:H$10002),2)</f>
        <v>0</v>
      </c>
    </row>
    <row r="241" spans="1:2" x14ac:dyDescent="0.25">
      <c r="A241">
        <v>241</v>
      </c>
      <c r="B241" s="24">
        <f>ROUND(SUMIF(Einnahmen!E$7:E$10002,A241,Einnahmen!G$7:G$10002)+SUMIF(Einnahmen!I$7:I$10002,A241,Einnahmen!H$7:H$10002)+SUMIF(Ausgaben!E$7:E$10002,A241,Ausgaben!G$7:G$10002)+SUMIF(Ausgaben!I$7:I$10002,A241,Ausgaben!H$7:H$10002),2)</f>
        <v>0</v>
      </c>
    </row>
    <row r="242" spans="1:2" x14ac:dyDescent="0.25">
      <c r="A242">
        <v>242</v>
      </c>
      <c r="B242" s="24">
        <f>ROUND(SUMIF(Einnahmen!E$7:E$10002,A242,Einnahmen!G$7:G$10002)+SUMIF(Einnahmen!I$7:I$10002,A242,Einnahmen!H$7:H$10002)+SUMIF(Ausgaben!E$7:E$10002,A242,Ausgaben!G$7:G$10002)+SUMIF(Ausgaben!I$7:I$10002,A242,Ausgaben!H$7:H$10002),2)</f>
        <v>0</v>
      </c>
    </row>
    <row r="243" spans="1:2" x14ac:dyDescent="0.25">
      <c r="A243">
        <v>243</v>
      </c>
      <c r="B243" s="24">
        <f>ROUND(SUMIF(Einnahmen!E$7:E$10002,A243,Einnahmen!G$7:G$10002)+SUMIF(Einnahmen!I$7:I$10002,A243,Einnahmen!H$7:H$10002)+SUMIF(Ausgaben!E$7:E$10002,A243,Ausgaben!G$7:G$10002)+SUMIF(Ausgaben!I$7:I$10002,A243,Ausgaben!H$7:H$10002),2)</f>
        <v>0</v>
      </c>
    </row>
    <row r="244" spans="1:2" x14ac:dyDescent="0.25">
      <c r="A244">
        <v>244</v>
      </c>
      <c r="B244" s="24">
        <f>ROUND(SUMIF(Einnahmen!E$7:E$10002,A244,Einnahmen!G$7:G$10002)+SUMIF(Einnahmen!I$7:I$10002,A244,Einnahmen!H$7:H$10002)+SUMIF(Ausgaben!E$7:E$10002,A244,Ausgaben!G$7:G$10002)+SUMIF(Ausgaben!I$7:I$10002,A244,Ausgaben!H$7:H$10002),2)</f>
        <v>0</v>
      </c>
    </row>
    <row r="245" spans="1:2" x14ac:dyDescent="0.25">
      <c r="A245">
        <v>245</v>
      </c>
      <c r="B245" s="24">
        <f>ROUND(SUMIF(Einnahmen!E$7:E$10002,A245,Einnahmen!G$7:G$10002)+SUMIF(Einnahmen!I$7:I$10002,A245,Einnahmen!H$7:H$10002)+SUMIF(Ausgaben!E$7:E$10002,A245,Ausgaben!G$7:G$10002)+SUMIF(Ausgaben!I$7:I$10002,A245,Ausgaben!H$7:H$10002),2)</f>
        <v>0</v>
      </c>
    </row>
    <row r="246" spans="1:2" x14ac:dyDescent="0.25">
      <c r="A246">
        <v>246</v>
      </c>
      <c r="B246" s="24">
        <f>ROUND(SUMIF(Einnahmen!E$7:E$10002,A246,Einnahmen!G$7:G$10002)+SUMIF(Einnahmen!I$7:I$10002,A246,Einnahmen!H$7:H$10002)+SUMIF(Ausgaben!E$7:E$10002,A246,Ausgaben!G$7:G$10002)+SUMIF(Ausgaben!I$7:I$10002,A246,Ausgaben!H$7:H$10002),2)</f>
        <v>0</v>
      </c>
    </row>
    <row r="247" spans="1:2" x14ac:dyDescent="0.25">
      <c r="A247">
        <v>247</v>
      </c>
      <c r="B247" s="24">
        <f>ROUND(SUMIF(Einnahmen!E$7:E$10002,A247,Einnahmen!G$7:G$10002)+SUMIF(Einnahmen!I$7:I$10002,A247,Einnahmen!H$7:H$10002)+SUMIF(Ausgaben!E$7:E$10002,A247,Ausgaben!G$7:G$10002)+SUMIF(Ausgaben!I$7:I$10002,A247,Ausgaben!H$7:H$10002),2)</f>
        <v>0</v>
      </c>
    </row>
    <row r="248" spans="1:2" x14ac:dyDescent="0.25">
      <c r="A248">
        <v>248</v>
      </c>
      <c r="B248" s="24">
        <f>ROUND(SUMIF(Einnahmen!E$7:E$10002,A248,Einnahmen!G$7:G$10002)+SUMIF(Einnahmen!I$7:I$10002,A248,Einnahmen!H$7:H$10002)+SUMIF(Ausgaben!E$7:E$10002,A248,Ausgaben!G$7:G$10002)+SUMIF(Ausgaben!I$7:I$10002,A248,Ausgaben!H$7:H$10002),2)</f>
        <v>0</v>
      </c>
    </row>
    <row r="249" spans="1:2" x14ac:dyDescent="0.25">
      <c r="A249">
        <v>249</v>
      </c>
      <c r="B249" s="24">
        <f>ROUND(SUMIF(Einnahmen!E$7:E$10002,A249,Einnahmen!G$7:G$10002)+SUMIF(Einnahmen!I$7:I$10002,A249,Einnahmen!H$7:H$10002)+SUMIF(Ausgaben!E$7:E$10002,A249,Ausgaben!G$7:G$10002)+SUMIF(Ausgaben!I$7:I$10002,A249,Ausgaben!H$7:H$10002),2)</f>
        <v>0</v>
      </c>
    </row>
    <row r="250" spans="1:2" x14ac:dyDescent="0.25">
      <c r="A250">
        <v>250</v>
      </c>
      <c r="B250" s="24">
        <f>ROUND(SUMIF(Einnahmen!E$7:E$10002,A250,Einnahmen!G$7:G$10002)+SUMIF(Einnahmen!I$7:I$10002,A250,Einnahmen!H$7:H$10002)+SUMIF(Ausgaben!E$7:E$10002,A250,Ausgaben!G$7:G$10002)+SUMIF(Ausgaben!I$7:I$10002,A250,Ausgaben!H$7:H$10002),2)</f>
        <v>0</v>
      </c>
    </row>
    <row r="251" spans="1:2" x14ac:dyDescent="0.25">
      <c r="A251">
        <v>251</v>
      </c>
      <c r="B251" s="24">
        <f>ROUND(SUMIF(Einnahmen!E$7:E$10002,A251,Einnahmen!G$7:G$10002)+SUMIF(Einnahmen!I$7:I$10002,A251,Einnahmen!H$7:H$10002)+SUMIF(Ausgaben!E$7:E$10002,A251,Ausgaben!G$7:G$10002)+SUMIF(Ausgaben!I$7:I$10002,A251,Ausgaben!H$7:H$10002),2)</f>
        <v>0</v>
      </c>
    </row>
    <row r="252" spans="1:2" x14ac:dyDescent="0.25">
      <c r="A252">
        <v>252</v>
      </c>
      <c r="B252" s="24">
        <f>ROUND(SUMIF(Einnahmen!E$7:E$10002,A252,Einnahmen!G$7:G$10002)+SUMIF(Einnahmen!I$7:I$10002,A252,Einnahmen!H$7:H$10002)+SUMIF(Ausgaben!E$7:E$10002,A252,Ausgaben!G$7:G$10002)+SUMIF(Ausgaben!I$7:I$10002,A252,Ausgaben!H$7:H$10002),2)</f>
        <v>0</v>
      </c>
    </row>
    <row r="253" spans="1:2" x14ac:dyDescent="0.25">
      <c r="A253">
        <v>253</v>
      </c>
      <c r="B253" s="24">
        <f>ROUND(SUMIF(Einnahmen!E$7:E$10002,A253,Einnahmen!G$7:G$10002)+SUMIF(Einnahmen!I$7:I$10002,A253,Einnahmen!H$7:H$10002)+SUMIF(Ausgaben!E$7:E$10002,A253,Ausgaben!G$7:G$10002)+SUMIF(Ausgaben!I$7:I$10002,A253,Ausgaben!H$7:H$10002),2)</f>
        <v>0</v>
      </c>
    </row>
    <row r="254" spans="1:2" x14ac:dyDescent="0.25">
      <c r="A254">
        <v>254</v>
      </c>
      <c r="B254" s="24">
        <f>ROUND(SUMIF(Einnahmen!E$7:E$10002,A254,Einnahmen!G$7:G$10002)+SUMIF(Einnahmen!I$7:I$10002,A254,Einnahmen!H$7:H$10002)+SUMIF(Ausgaben!E$7:E$10002,A254,Ausgaben!G$7:G$10002)+SUMIF(Ausgaben!I$7:I$10002,A254,Ausgaben!H$7:H$10002),2)</f>
        <v>0</v>
      </c>
    </row>
    <row r="255" spans="1:2" x14ac:dyDescent="0.25">
      <c r="A255">
        <v>255</v>
      </c>
      <c r="B255" s="24">
        <f>ROUND(SUMIF(Einnahmen!E$7:E$10002,A255,Einnahmen!G$7:G$10002)+SUMIF(Einnahmen!I$7:I$10002,A255,Einnahmen!H$7:H$10002)+SUMIF(Ausgaben!E$7:E$10002,A255,Ausgaben!G$7:G$10002)+SUMIF(Ausgaben!I$7:I$10002,A255,Ausgaben!H$7:H$10002),2)</f>
        <v>0</v>
      </c>
    </row>
    <row r="256" spans="1:2" x14ac:dyDescent="0.25">
      <c r="A256">
        <v>256</v>
      </c>
      <c r="B256" s="24">
        <f>ROUND(SUMIF(Einnahmen!E$7:E$10002,A256,Einnahmen!G$7:G$10002)+SUMIF(Einnahmen!I$7:I$10002,A256,Einnahmen!H$7:H$10002)+SUMIF(Ausgaben!E$7:E$10002,A256,Ausgaben!G$7:G$10002)+SUMIF(Ausgaben!I$7:I$10002,A256,Ausgaben!H$7:H$10002),2)</f>
        <v>0</v>
      </c>
    </row>
    <row r="257" spans="1:2" x14ac:dyDescent="0.25">
      <c r="A257">
        <v>257</v>
      </c>
      <c r="B257" s="24">
        <f>ROUND(SUMIF(Einnahmen!E$7:E$10002,A257,Einnahmen!G$7:G$10002)+SUMIF(Einnahmen!I$7:I$10002,A257,Einnahmen!H$7:H$10002)+SUMIF(Ausgaben!E$7:E$10002,A257,Ausgaben!G$7:G$10002)+SUMIF(Ausgaben!I$7:I$10002,A257,Ausgaben!H$7:H$10002),2)</f>
        <v>0</v>
      </c>
    </row>
    <row r="258" spans="1:2" x14ac:dyDescent="0.25">
      <c r="A258">
        <v>258</v>
      </c>
      <c r="B258" s="24">
        <f>ROUND(SUMIF(Einnahmen!E$7:E$10002,A258,Einnahmen!G$7:G$10002)+SUMIF(Einnahmen!I$7:I$10002,A258,Einnahmen!H$7:H$10002)+SUMIF(Ausgaben!E$7:E$10002,A258,Ausgaben!G$7:G$10002)+SUMIF(Ausgaben!I$7:I$10002,A258,Ausgaben!H$7:H$10002),2)</f>
        <v>0</v>
      </c>
    </row>
    <row r="259" spans="1:2" x14ac:dyDescent="0.25">
      <c r="A259">
        <v>259</v>
      </c>
      <c r="B259" s="24">
        <f>ROUND(SUMIF(Einnahmen!E$7:E$10002,A259,Einnahmen!G$7:G$10002)+SUMIF(Einnahmen!I$7:I$10002,A259,Einnahmen!H$7:H$10002)+SUMIF(Ausgaben!E$7:E$10002,A259,Ausgaben!G$7:G$10002)+SUMIF(Ausgaben!I$7:I$10002,A259,Ausgaben!H$7:H$10002),2)</f>
        <v>0</v>
      </c>
    </row>
    <row r="260" spans="1:2" x14ac:dyDescent="0.25">
      <c r="A260">
        <v>260</v>
      </c>
      <c r="B260" s="24">
        <f>ROUND(SUMIF(Einnahmen!E$7:E$10002,A260,Einnahmen!G$7:G$10002)+SUMIF(Einnahmen!I$7:I$10002,A260,Einnahmen!H$7:H$10002)+SUMIF(Ausgaben!E$7:E$10002,A260,Ausgaben!G$7:G$10002)+SUMIF(Ausgaben!I$7:I$10002,A260,Ausgaben!H$7:H$10002),2)</f>
        <v>0</v>
      </c>
    </row>
    <row r="261" spans="1:2" x14ac:dyDescent="0.25">
      <c r="A261">
        <v>261</v>
      </c>
      <c r="B261" s="24">
        <f>ROUND(SUMIF(Einnahmen!E$7:E$10002,A261,Einnahmen!G$7:G$10002)+SUMIF(Einnahmen!I$7:I$10002,A261,Einnahmen!H$7:H$10002)+SUMIF(Ausgaben!E$7:E$10002,A261,Ausgaben!G$7:G$10002)+SUMIF(Ausgaben!I$7:I$10002,A261,Ausgaben!H$7:H$10002),2)</f>
        <v>0</v>
      </c>
    </row>
    <row r="262" spans="1:2" x14ac:dyDescent="0.25">
      <c r="A262">
        <v>262</v>
      </c>
      <c r="B262" s="24">
        <f>ROUND(SUMIF(Einnahmen!E$7:E$10002,A262,Einnahmen!G$7:G$10002)+SUMIF(Einnahmen!I$7:I$10002,A262,Einnahmen!H$7:H$10002)+SUMIF(Ausgaben!E$7:E$10002,A262,Ausgaben!G$7:G$10002)+SUMIF(Ausgaben!I$7:I$10002,A262,Ausgaben!H$7:H$10002),2)</f>
        <v>0</v>
      </c>
    </row>
    <row r="263" spans="1:2" x14ac:dyDescent="0.25">
      <c r="A263">
        <v>263</v>
      </c>
      <c r="B263" s="24">
        <f>ROUND(SUMIF(Einnahmen!E$7:E$10002,A263,Einnahmen!G$7:G$10002)+SUMIF(Einnahmen!I$7:I$10002,A263,Einnahmen!H$7:H$10002)+SUMIF(Ausgaben!E$7:E$10002,A263,Ausgaben!G$7:G$10002)+SUMIF(Ausgaben!I$7:I$10002,A263,Ausgaben!H$7:H$10002),2)</f>
        <v>0</v>
      </c>
    </row>
    <row r="264" spans="1:2" x14ac:dyDescent="0.25">
      <c r="A264">
        <v>264</v>
      </c>
      <c r="B264" s="24">
        <f>ROUND(SUMIF(Einnahmen!E$7:E$10002,A264,Einnahmen!G$7:G$10002)+SUMIF(Einnahmen!I$7:I$10002,A264,Einnahmen!H$7:H$10002)+SUMIF(Ausgaben!E$7:E$10002,A264,Ausgaben!G$7:G$10002)+SUMIF(Ausgaben!I$7:I$10002,A264,Ausgaben!H$7:H$10002),2)</f>
        <v>0</v>
      </c>
    </row>
    <row r="265" spans="1:2" x14ac:dyDescent="0.25">
      <c r="A265">
        <v>265</v>
      </c>
      <c r="B265" s="24">
        <f>ROUND(SUMIF(Einnahmen!E$7:E$10002,A265,Einnahmen!G$7:G$10002)+SUMIF(Einnahmen!I$7:I$10002,A265,Einnahmen!H$7:H$10002)+SUMIF(Ausgaben!E$7:E$10002,A265,Ausgaben!G$7:G$10002)+SUMIF(Ausgaben!I$7:I$10002,A265,Ausgaben!H$7:H$10002),2)</f>
        <v>0</v>
      </c>
    </row>
    <row r="266" spans="1:2" x14ac:dyDescent="0.25">
      <c r="A266">
        <v>266</v>
      </c>
      <c r="B266" s="24">
        <f>ROUND(SUMIF(Einnahmen!E$7:E$10002,A266,Einnahmen!G$7:G$10002)+SUMIF(Einnahmen!I$7:I$10002,A266,Einnahmen!H$7:H$10002)+SUMIF(Ausgaben!E$7:E$10002,A266,Ausgaben!G$7:G$10002)+SUMIF(Ausgaben!I$7:I$10002,A266,Ausgaben!H$7:H$10002),2)</f>
        <v>0</v>
      </c>
    </row>
    <row r="267" spans="1:2" x14ac:dyDescent="0.25">
      <c r="A267">
        <v>267</v>
      </c>
      <c r="B267" s="24">
        <f>ROUND(SUMIF(Einnahmen!E$7:E$10002,A267,Einnahmen!G$7:G$10002)+SUMIF(Einnahmen!I$7:I$10002,A267,Einnahmen!H$7:H$10002)+SUMIF(Ausgaben!E$7:E$10002,A267,Ausgaben!G$7:G$10002)+SUMIF(Ausgaben!I$7:I$10002,A267,Ausgaben!H$7:H$10002),2)</f>
        <v>0</v>
      </c>
    </row>
    <row r="268" spans="1:2" x14ac:dyDescent="0.25">
      <c r="A268">
        <v>268</v>
      </c>
      <c r="B268" s="24">
        <f>ROUND(SUMIF(Einnahmen!E$7:E$10002,A268,Einnahmen!G$7:G$10002)+SUMIF(Einnahmen!I$7:I$10002,A268,Einnahmen!H$7:H$10002)+SUMIF(Ausgaben!E$7:E$10002,A268,Ausgaben!G$7:G$10002)+SUMIF(Ausgaben!I$7:I$10002,A268,Ausgaben!H$7:H$10002),2)</f>
        <v>0</v>
      </c>
    </row>
    <row r="269" spans="1:2" x14ac:dyDescent="0.25">
      <c r="A269">
        <v>269</v>
      </c>
      <c r="B269" s="24">
        <f>ROUND(SUMIF(Einnahmen!E$7:E$10002,A269,Einnahmen!G$7:G$10002)+SUMIF(Einnahmen!I$7:I$10002,A269,Einnahmen!H$7:H$10002)+SUMIF(Ausgaben!E$7:E$10002,A269,Ausgaben!G$7:G$10002)+SUMIF(Ausgaben!I$7:I$10002,A269,Ausgaben!H$7:H$10002),2)</f>
        <v>0</v>
      </c>
    </row>
    <row r="270" spans="1:2" x14ac:dyDescent="0.25">
      <c r="A270">
        <v>270</v>
      </c>
      <c r="B270" s="24">
        <f>ROUND(SUMIF(Einnahmen!E$7:E$10002,A270,Einnahmen!G$7:G$10002)+SUMIF(Einnahmen!I$7:I$10002,A270,Einnahmen!H$7:H$10002)+SUMIF(Ausgaben!E$7:E$10002,A270,Ausgaben!G$7:G$10002)+SUMIF(Ausgaben!I$7:I$10002,A270,Ausgaben!H$7:H$10002),2)</f>
        <v>0</v>
      </c>
    </row>
    <row r="271" spans="1:2" x14ac:dyDescent="0.25">
      <c r="A271">
        <v>271</v>
      </c>
      <c r="B271" s="24">
        <f>ROUND(SUMIF(Einnahmen!E$7:E$10002,A271,Einnahmen!G$7:G$10002)+SUMIF(Einnahmen!I$7:I$10002,A271,Einnahmen!H$7:H$10002)+SUMIF(Ausgaben!E$7:E$10002,A271,Ausgaben!G$7:G$10002)+SUMIF(Ausgaben!I$7:I$10002,A271,Ausgaben!H$7:H$10002),2)</f>
        <v>0</v>
      </c>
    </row>
    <row r="272" spans="1:2" x14ac:dyDescent="0.25">
      <c r="A272">
        <v>272</v>
      </c>
      <c r="B272" s="24">
        <f>ROUND(SUMIF(Einnahmen!E$7:E$10002,A272,Einnahmen!G$7:G$10002)+SUMIF(Einnahmen!I$7:I$10002,A272,Einnahmen!H$7:H$10002)+SUMIF(Ausgaben!E$7:E$10002,A272,Ausgaben!G$7:G$10002)+SUMIF(Ausgaben!I$7:I$10002,A272,Ausgaben!H$7:H$10002),2)</f>
        <v>0</v>
      </c>
    </row>
    <row r="273" spans="1:2" x14ac:dyDescent="0.25">
      <c r="A273">
        <v>273</v>
      </c>
      <c r="B273" s="24">
        <f>ROUND(SUMIF(Einnahmen!E$7:E$10002,A273,Einnahmen!G$7:G$10002)+SUMIF(Einnahmen!I$7:I$10002,A273,Einnahmen!H$7:H$10002)+SUMIF(Ausgaben!E$7:E$10002,A273,Ausgaben!G$7:G$10002)+SUMIF(Ausgaben!I$7:I$10002,A273,Ausgaben!H$7:H$10002),2)</f>
        <v>0</v>
      </c>
    </row>
    <row r="274" spans="1:2" x14ac:dyDescent="0.25">
      <c r="A274">
        <v>274</v>
      </c>
      <c r="B274" s="24">
        <f>ROUND(SUMIF(Einnahmen!E$7:E$10002,A274,Einnahmen!G$7:G$10002)+SUMIF(Einnahmen!I$7:I$10002,A274,Einnahmen!H$7:H$10002)+SUMIF(Ausgaben!E$7:E$10002,A274,Ausgaben!G$7:G$10002)+SUMIF(Ausgaben!I$7:I$10002,A274,Ausgaben!H$7:H$10002),2)</f>
        <v>0</v>
      </c>
    </row>
    <row r="275" spans="1:2" x14ac:dyDescent="0.25">
      <c r="A275">
        <v>275</v>
      </c>
      <c r="B275" s="24">
        <f>ROUND(SUMIF(Einnahmen!E$7:E$10002,A275,Einnahmen!G$7:G$10002)+SUMIF(Einnahmen!I$7:I$10002,A275,Einnahmen!H$7:H$10002)+SUMIF(Ausgaben!E$7:E$10002,A275,Ausgaben!G$7:G$10002)+SUMIF(Ausgaben!I$7:I$10002,A275,Ausgaben!H$7:H$10002),2)</f>
        <v>0</v>
      </c>
    </row>
    <row r="276" spans="1:2" x14ac:dyDescent="0.25">
      <c r="A276">
        <v>276</v>
      </c>
      <c r="B276" s="24">
        <f>ROUND(SUMIF(Einnahmen!E$7:E$10002,A276,Einnahmen!G$7:G$10002)+SUMIF(Einnahmen!I$7:I$10002,A276,Einnahmen!H$7:H$10002)+SUMIF(Ausgaben!E$7:E$10002,A276,Ausgaben!G$7:G$10002)+SUMIF(Ausgaben!I$7:I$10002,A276,Ausgaben!H$7:H$10002),2)</f>
        <v>0</v>
      </c>
    </row>
    <row r="277" spans="1:2" x14ac:dyDescent="0.25">
      <c r="A277">
        <v>277</v>
      </c>
      <c r="B277" s="24">
        <f>ROUND(SUMIF(Einnahmen!E$7:E$10002,A277,Einnahmen!G$7:G$10002)+SUMIF(Einnahmen!I$7:I$10002,A277,Einnahmen!H$7:H$10002)+SUMIF(Ausgaben!E$7:E$10002,A277,Ausgaben!G$7:G$10002)+SUMIF(Ausgaben!I$7:I$10002,A277,Ausgaben!H$7:H$10002),2)</f>
        <v>0</v>
      </c>
    </row>
    <row r="278" spans="1:2" x14ac:dyDescent="0.25">
      <c r="A278">
        <v>278</v>
      </c>
      <c r="B278" s="24">
        <f>ROUND(SUMIF(Einnahmen!E$7:E$10002,A278,Einnahmen!G$7:G$10002)+SUMIF(Einnahmen!I$7:I$10002,A278,Einnahmen!H$7:H$10002)+SUMIF(Ausgaben!E$7:E$10002,A278,Ausgaben!G$7:G$10002)+SUMIF(Ausgaben!I$7:I$10002,A278,Ausgaben!H$7:H$10002),2)</f>
        <v>0</v>
      </c>
    </row>
    <row r="279" spans="1:2" x14ac:dyDescent="0.25">
      <c r="A279">
        <v>279</v>
      </c>
      <c r="B279" s="24">
        <f>ROUND(SUMIF(Einnahmen!E$7:E$10002,A279,Einnahmen!G$7:G$10002)+SUMIF(Einnahmen!I$7:I$10002,A279,Einnahmen!H$7:H$10002)+SUMIF(Ausgaben!E$7:E$10002,A279,Ausgaben!G$7:G$10002)+SUMIF(Ausgaben!I$7:I$10002,A279,Ausgaben!H$7:H$10002),2)</f>
        <v>0</v>
      </c>
    </row>
    <row r="280" spans="1:2" x14ac:dyDescent="0.25">
      <c r="A280">
        <v>280</v>
      </c>
      <c r="B280" s="24">
        <f>ROUND(SUMIF(Einnahmen!E$7:E$10002,A280,Einnahmen!G$7:G$10002)+SUMIF(Einnahmen!I$7:I$10002,A280,Einnahmen!H$7:H$10002)+SUMIF(Ausgaben!E$7:E$10002,A280,Ausgaben!G$7:G$10002)+SUMIF(Ausgaben!I$7:I$10002,A280,Ausgaben!H$7:H$10002),2)</f>
        <v>0</v>
      </c>
    </row>
    <row r="281" spans="1:2" x14ac:dyDescent="0.25">
      <c r="A281">
        <v>281</v>
      </c>
      <c r="B281" s="24">
        <f>ROUND(SUMIF(Einnahmen!E$7:E$10002,A281,Einnahmen!G$7:G$10002)+SUMIF(Einnahmen!I$7:I$10002,A281,Einnahmen!H$7:H$10002)+SUMIF(Ausgaben!E$7:E$10002,A281,Ausgaben!G$7:G$10002)+SUMIF(Ausgaben!I$7:I$10002,A281,Ausgaben!H$7:H$10002),2)</f>
        <v>0</v>
      </c>
    </row>
    <row r="282" spans="1:2" x14ac:dyDescent="0.25">
      <c r="A282">
        <v>282</v>
      </c>
      <c r="B282" s="24">
        <f>ROUND(SUMIF(Einnahmen!E$7:E$10002,A282,Einnahmen!G$7:G$10002)+SUMIF(Einnahmen!I$7:I$10002,A282,Einnahmen!H$7:H$10002)+SUMIF(Ausgaben!E$7:E$10002,A282,Ausgaben!G$7:G$10002)+SUMIF(Ausgaben!I$7:I$10002,A282,Ausgaben!H$7:H$10002),2)</f>
        <v>0</v>
      </c>
    </row>
    <row r="283" spans="1:2" x14ac:dyDescent="0.25">
      <c r="A283">
        <v>283</v>
      </c>
      <c r="B283" s="24">
        <f>ROUND(SUMIF(Einnahmen!E$7:E$10002,A283,Einnahmen!G$7:G$10002)+SUMIF(Einnahmen!I$7:I$10002,A283,Einnahmen!H$7:H$10002)+SUMIF(Ausgaben!E$7:E$10002,A283,Ausgaben!G$7:G$10002)+SUMIF(Ausgaben!I$7:I$10002,A283,Ausgaben!H$7:H$10002),2)</f>
        <v>0</v>
      </c>
    </row>
    <row r="284" spans="1:2" x14ac:dyDescent="0.25">
      <c r="A284">
        <v>284</v>
      </c>
      <c r="B284" s="24">
        <f>ROUND(SUMIF(Einnahmen!E$7:E$10002,A284,Einnahmen!G$7:G$10002)+SUMIF(Einnahmen!I$7:I$10002,A284,Einnahmen!H$7:H$10002)+SUMIF(Ausgaben!E$7:E$10002,A284,Ausgaben!G$7:G$10002)+SUMIF(Ausgaben!I$7:I$10002,A284,Ausgaben!H$7:H$10002),2)</f>
        <v>0</v>
      </c>
    </row>
    <row r="285" spans="1:2" x14ac:dyDescent="0.25">
      <c r="A285">
        <v>285</v>
      </c>
      <c r="B285" s="24">
        <f>ROUND(SUMIF(Einnahmen!E$7:E$10002,A285,Einnahmen!G$7:G$10002)+SUMIF(Einnahmen!I$7:I$10002,A285,Einnahmen!H$7:H$10002)+SUMIF(Ausgaben!E$7:E$10002,A285,Ausgaben!G$7:G$10002)+SUMIF(Ausgaben!I$7:I$10002,A285,Ausgaben!H$7:H$10002),2)</f>
        <v>0</v>
      </c>
    </row>
    <row r="286" spans="1:2" x14ac:dyDescent="0.25">
      <c r="A286">
        <v>286</v>
      </c>
      <c r="B286" s="24">
        <f>ROUND(SUMIF(Einnahmen!E$7:E$10002,A286,Einnahmen!G$7:G$10002)+SUMIF(Einnahmen!I$7:I$10002,A286,Einnahmen!H$7:H$10002)+SUMIF(Ausgaben!E$7:E$10002,A286,Ausgaben!G$7:G$10002)+SUMIF(Ausgaben!I$7:I$10002,A286,Ausgaben!H$7:H$10002),2)</f>
        <v>0</v>
      </c>
    </row>
    <row r="287" spans="1:2" x14ac:dyDescent="0.25">
      <c r="A287">
        <v>287</v>
      </c>
      <c r="B287" s="24">
        <f>ROUND(SUMIF(Einnahmen!E$7:E$10002,A287,Einnahmen!G$7:G$10002)+SUMIF(Einnahmen!I$7:I$10002,A287,Einnahmen!H$7:H$10002)+SUMIF(Ausgaben!E$7:E$10002,A287,Ausgaben!G$7:G$10002)+SUMIF(Ausgaben!I$7:I$10002,A287,Ausgaben!H$7:H$10002),2)</f>
        <v>0</v>
      </c>
    </row>
    <row r="288" spans="1:2" x14ac:dyDescent="0.25">
      <c r="A288">
        <v>288</v>
      </c>
      <c r="B288" s="24">
        <f>ROUND(SUMIF(Einnahmen!E$7:E$10002,A288,Einnahmen!G$7:G$10002)+SUMIF(Einnahmen!I$7:I$10002,A288,Einnahmen!H$7:H$10002)+SUMIF(Ausgaben!E$7:E$10002,A288,Ausgaben!G$7:G$10002)+SUMIF(Ausgaben!I$7:I$10002,A288,Ausgaben!H$7:H$10002),2)</f>
        <v>0</v>
      </c>
    </row>
    <row r="289" spans="1:2" x14ac:dyDescent="0.25">
      <c r="A289">
        <v>289</v>
      </c>
      <c r="B289" s="24">
        <f>ROUND(SUMIF(Einnahmen!E$7:E$10002,A289,Einnahmen!G$7:G$10002)+SUMIF(Einnahmen!I$7:I$10002,A289,Einnahmen!H$7:H$10002)+SUMIF(Ausgaben!E$7:E$10002,A289,Ausgaben!G$7:G$10002)+SUMIF(Ausgaben!I$7:I$10002,A289,Ausgaben!H$7:H$10002),2)</f>
        <v>0</v>
      </c>
    </row>
    <row r="290" spans="1:2" x14ac:dyDescent="0.25">
      <c r="A290">
        <v>290</v>
      </c>
      <c r="B290" s="24">
        <f>ROUND(SUMIF(Einnahmen!E$7:E$10002,A290,Einnahmen!G$7:G$10002)+SUMIF(Einnahmen!I$7:I$10002,A290,Einnahmen!H$7:H$10002)+SUMIF(Ausgaben!E$7:E$10002,A290,Ausgaben!G$7:G$10002)+SUMIF(Ausgaben!I$7:I$10002,A290,Ausgaben!H$7:H$10002),2)</f>
        <v>0</v>
      </c>
    </row>
    <row r="291" spans="1:2" x14ac:dyDescent="0.25">
      <c r="A291">
        <v>291</v>
      </c>
      <c r="B291" s="24">
        <f>ROUND(SUMIF(Einnahmen!E$7:E$10002,A291,Einnahmen!G$7:G$10002)+SUMIF(Einnahmen!I$7:I$10002,A291,Einnahmen!H$7:H$10002)+SUMIF(Ausgaben!E$7:E$10002,A291,Ausgaben!G$7:G$10002)+SUMIF(Ausgaben!I$7:I$10002,A291,Ausgaben!H$7:H$10002),2)</f>
        <v>0</v>
      </c>
    </row>
    <row r="292" spans="1:2" x14ac:dyDescent="0.25">
      <c r="A292">
        <v>292</v>
      </c>
      <c r="B292" s="24">
        <f>ROUND(SUMIF(Einnahmen!E$7:E$10002,A292,Einnahmen!G$7:G$10002)+SUMIF(Einnahmen!I$7:I$10002,A292,Einnahmen!H$7:H$10002)+SUMIF(Ausgaben!E$7:E$10002,A292,Ausgaben!G$7:G$10002)+SUMIF(Ausgaben!I$7:I$10002,A292,Ausgaben!H$7:H$10002),2)</f>
        <v>0</v>
      </c>
    </row>
    <row r="293" spans="1:2" x14ac:dyDescent="0.25">
      <c r="A293">
        <v>293</v>
      </c>
      <c r="B293" s="24">
        <f>ROUND(SUMIF(Einnahmen!E$7:E$10002,A293,Einnahmen!G$7:G$10002)+SUMIF(Einnahmen!I$7:I$10002,A293,Einnahmen!H$7:H$10002)+SUMIF(Ausgaben!E$7:E$10002,A293,Ausgaben!G$7:G$10002)+SUMIF(Ausgaben!I$7:I$10002,A293,Ausgaben!H$7:H$10002),2)</f>
        <v>0</v>
      </c>
    </row>
    <row r="294" spans="1:2" x14ac:dyDescent="0.25">
      <c r="A294">
        <v>294</v>
      </c>
      <c r="B294" s="24">
        <f>ROUND(SUMIF(Einnahmen!E$7:E$10002,A294,Einnahmen!G$7:G$10002)+SUMIF(Einnahmen!I$7:I$10002,A294,Einnahmen!H$7:H$10002)+SUMIF(Ausgaben!E$7:E$10002,A294,Ausgaben!G$7:G$10002)+SUMIF(Ausgaben!I$7:I$10002,A294,Ausgaben!H$7:H$10002),2)</f>
        <v>0</v>
      </c>
    </row>
    <row r="295" spans="1:2" x14ac:dyDescent="0.25">
      <c r="A295">
        <v>295</v>
      </c>
      <c r="B295" s="24">
        <f>ROUND(SUMIF(Einnahmen!E$7:E$10002,A295,Einnahmen!G$7:G$10002)+SUMIF(Einnahmen!I$7:I$10002,A295,Einnahmen!H$7:H$10002)+SUMIF(Ausgaben!E$7:E$10002,A295,Ausgaben!G$7:G$10002)+SUMIF(Ausgaben!I$7:I$10002,A295,Ausgaben!H$7:H$10002),2)</f>
        <v>0</v>
      </c>
    </row>
    <row r="296" spans="1:2" x14ac:dyDescent="0.25">
      <c r="A296">
        <v>296</v>
      </c>
      <c r="B296" s="24">
        <f>ROUND(SUMIF(Einnahmen!E$7:E$10002,A296,Einnahmen!G$7:G$10002)+SUMIF(Einnahmen!I$7:I$10002,A296,Einnahmen!H$7:H$10002)+SUMIF(Ausgaben!E$7:E$10002,A296,Ausgaben!G$7:G$10002)+SUMIF(Ausgaben!I$7:I$10002,A296,Ausgaben!H$7:H$10002),2)</f>
        <v>0</v>
      </c>
    </row>
    <row r="297" spans="1:2" x14ac:dyDescent="0.25">
      <c r="A297">
        <v>297</v>
      </c>
      <c r="B297" s="24">
        <f>ROUND(SUMIF(Einnahmen!E$7:E$10002,A297,Einnahmen!G$7:G$10002)+SUMIF(Einnahmen!I$7:I$10002,A297,Einnahmen!H$7:H$10002)+SUMIF(Ausgaben!E$7:E$10002,A297,Ausgaben!G$7:G$10002)+SUMIF(Ausgaben!I$7:I$10002,A297,Ausgaben!H$7:H$10002),2)</f>
        <v>0</v>
      </c>
    </row>
    <row r="298" spans="1:2" x14ac:dyDescent="0.25">
      <c r="A298">
        <v>298</v>
      </c>
      <c r="B298" s="24">
        <f>ROUND(SUMIF(Einnahmen!E$7:E$10002,A298,Einnahmen!G$7:G$10002)+SUMIF(Einnahmen!I$7:I$10002,A298,Einnahmen!H$7:H$10002)+SUMIF(Ausgaben!E$7:E$10002,A298,Ausgaben!G$7:G$10002)+SUMIF(Ausgaben!I$7:I$10002,A298,Ausgaben!H$7:H$10002),2)</f>
        <v>0</v>
      </c>
    </row>
    <row r="299" spans="1:2" x14ac:dyDescent="0.25">
      <c r="A299">
        <v>299</v>
      </c>
      <c r="B299" s="24">
        <f>ROUND(SUMIF(Einnahmen!E$7:E$10002,A299,Einnahmen!G$7:G$10002)+SUMIF(Einnahmen!I$7:I$10002,A299,Einnahmen!H$7:H$10002)+SUMIF(Ausgaben!E$7:E$10002,A299,Ausgaben!G$7:G$10002)+SUMIF(Ausgaben!I$7:I$10002,A299,Ausgaben!H$7:H$10002),2)</f>
        <v>0</v>
      </c>
    </row>
    <row r="300" spans="1:2" x14ac:dyDescent="0.25">
      <c r="A300">
        <v>300</v>
      </c>
      <c r="B300" s="24">
        <f>ROUND(SUMIF(Einnahmen!E$7:E$10002,A300,Einnahmen!G$7:G$10002)+SUMIF(Einnahmen!I$7:I$10002,A300,Einnahmen!H$7:H$10002)+SUMIF(Ausgaben!E$7:E$10002,A300,Ausgaben!G$7:G$10002)+SUMIF(Ausgaben!I$7:I$10002,A300,Ausgaben!H$7:H$10002),2)</f>
        <v>0</v>
      </c>
    </row>
    <row r="301" spans="1:2" x14ac:dyDescent="0.25">
      <c r="A301">
        <v>301</v>
      </c>
      <c r="B301" s="24">
        <f>ROUND(SUMIF(Einnahmen!E$7:E$10002,A301,Einnahmen!G$7:G$10002)+SUMIF(Einnahmen!I$7:I$10002,A301,Einnahmen!H$7:H$10002)+SUMIF(Ausgaben!E$7:E$10002,A301,Ausgaben!G$7:G$10002)+SUMIF(Ausgaben!I$7:I$10002,A301,Ausgaben!H$7:H$10002),2)</f>
        <v>0</v>
      </c>
    </row>
    <row r="302" spans="1:2" x14ac:dyDescent="0.25">
      <c r="A302">
        <v>302</v>
      </c>
      <c r="B302" s="24">
        <f>ROUND(SUMIF(Einnahmen!E$7:E$10002,A302,Einnahmen!G$7:G$10002)+SUMIF(Einnahmen!I$7:I$10002,A302,Einnahmen!H$7:H$10002)+SUMIF(Ausgaben!E$7:E$10002,A302,Ausgaben!G$7:G$10002)+SUMIF(Ausgaben!I$7:I$10002,A302,Ausgaben!H$7:H$10002),2)</f>
        <v>0</v>
      </c>
    </row>
    <row r="303" spans="1:2" x14ac:dyDescent="0.25">
      <c r="A303">
        <v>303</v>
      </c>
      <c r="B303" s="24">
        <f>ROUND(SUMIF(Einnahmen!E$7:E$10002,A303,Einnahmen!G$7:G$10002)+SUMIF(Einnahmen!I$7:I$10002,A303,Einnahmen!H$7:H$10002)+SUMIF(Ausgaben!E$7:E$10002,A303,Ausgaben!G$7:G$10002)+SUMIF(Ausgaben!I$7:I$10002,A303,Ausgaben!H$7:H$10002),2)</f>
        <v>0</v>
      </c>
    </row>
    <row r="304" spans="1:2" x14ac:dyDescent="0.25">
      <c r="A304">
        <v>304</v>
      </c>
      <c r="B304" s="24">
        <f>ROUND(SUMIF(Einnahmen!E$7:E$10002,A304,Einnahmen!G$7:G$10002)+SUMIF(Einnahmen!I$7:I$10002,A304,Einnahmen!H$7:H$10002)+SUMIF(Ausgaben!E$7:E$10002,A304,Ausgaben!G$7:G$10002)+SUMIF(Ausgaben!I$7:I$10002,A304,Ausgaben!H$7:H$10002),2)</f>
        <v>0</v>
      </c>
    </row>
    <row r="305" spans="1:2" x14ac:dyDescent="0.25">
      <c r="A305">
        <v>305</v>
      </c>
      <c r="B305" s="24">
        <f>ROUND(SUMIF(Einnahmen!E$7:E$10002,A305,Einnahmen!G$7:G$10002)+SUMIF(Einnahmen!I$7:I$10002,A305,Einnahmen!H$7:H$10002)+SUMIF(Ausgaben!E$7:E$10002,A305,Ausgaben!G$7:G$10002)+SUMIF(Ausgaben!I$7:I$10002,A305,Ausgaben!H$7:H$10002),2)</f>
        <v>0</v>
      </c>
    </row>
    <row r="306" spans="1:2" x14ac:dyDescent="0.25">
      <c r="A306">
        <v>306</v>
      </c>
      <c r="B306" s="24">
        <f>ROUND(SUMIF(Einnahmen!E$7:E$10002,A306,Einnahmen!G$7:G$10002)+SUMIF(Einnahmen!I$7:I$10002,A306,Einnahmen!H$7:H$10002)+SUMIF(Ausgaben!E$7:E$10002,A306,Ausgaben!G$7:G$10002)+SUMIF(Ausgaben!I$7:I$10002,A306,Ausgaben!H$7:H$10002),2)</f>
        <v>0</v>
      </c>
    </row>
    <row r="307" spans="1:2" x14ac:dyDescent="0.25">
      <c r="A307">
        <v>307</v>
      </c>
      <c r="B307" s="24">
        <f>ROUND(SUMIF(Einnahmen!E$7:E$10002,A307,Einnahmen!G$7:G$10002)+SUMIF(Einnahmen!I$7:I$10002,A307,Einnahmen!H$7:H$10002)+SUMIF(Ausgaben!E$7:E$10002,A307,Ausgaben!G$7:G$10002)+SUMIF(Ausgaben!I$7:I$10002,A307,Ausgaben!H$7:H$10002),2)</f>
        <v>0</v>
      </c>
    </row>
    <row r="308" spans="1:2" x14ac:dyDescent="0.25">
      <c r="A308">
        <v>308</v>
      </c>
      <c r="B308" s="24">
        <f>ROUND(SUMIF(Einnahmen!E$7:E$10002,A308,Einnahmen!G$7:G$10002)+SUMIF(Einnahmen!I$7:I$10002,A308,Einnahmen!H$7:H$10002)+SUMIF(Ausgaben!E$7:E$10002,A308,Ausgaben!G$7:G$10002)+SUMIF(Ausgaben!I$7:I$10002,A308,Ausgaben!H$7:H$10002),2)</f>
        <v>0</v>
      </c>
    </row>
    <row r="309" spans="1:2" x14ac:dyDescent="0.25">
      <c r="A309">
        <v>309</v>
      </c>
      <c r="B309" s="24">
        <f>ROUND(SUMIF(Einnahmen!E$7:E$10002,A309,Einnahmen!G$7:G$10002)+SUMIF(Einnahmen!I$7:I$10002,A309,Einnahmen!H$7:H$10002)+SUMIF(Ausgaben!E$7:E$10002,A309,Ausgaben!G$7:G$10002)+SUMIF(Ausgaben!I$7:I$10002,A309,Ausgaben!H$7:H$10002),2)</f>
        <v>0</v>
      </c>
    </row>
    <row r="310" spans="1:2" x14ac:dyDescent="0.25">
      <c r="A310">
        <v>310</v>
      </c>
      <c r="B310" s="24">
        <f>ROUND(SUMIF(Einnahmen!E$7:E$10002,A310,Einnahmen!G$7:G$10002)+SUMIF(Einnahmen!I$7:I$10002,A310,Einnahmen!H$7:H$10002)+SUMIF(Ausgaben!E$7:E$10002,A310,Ausgaben!G$7:G$10002)+SUMIF(Ausgaben!I$7:I$10002,A310,Ausgaben!H$7:H$10002),2)</f>
        <v>0</v>
      </c>
    </row>
    <row r="311" spans="1:2" x14ac:dyDescent="0.25">
      <c r="A311">
        <v>311</v>
      </c>
      <c r="B311" s="24">
        <f>ROUND(SUMIF(Einnahmen!E$7:E$10002,A311,Einnahmen!G$7:G$10002)+SUMIF(Einnahmen!I$7:I$10002,A311,Einnahmen!H$7:H$10002)+SUMIF(Ausgaben!E$7:E$10002,A311,Ausgaben!G$7:G$10002)+SUMIF(Ausgaben!I$7:I$10002,A311,Ausgaben!H$7:H$10002),2)</f>
        <v>0</v>
      </c>
    </row>
    <row r="312" spans="1:2" x14ac:dyDescent="0.25">
      <c r="A312">
        <v>312</v>
      </c>
      <c r="B312" s="24">
        <f>ROUND(SUMIF(Einnahmen!E$7:E$10002,A312,Einnahmen!G$7:G$10002)+SUMIF(Einnahmen!I$7:I$10002,A312,Einnahmen!H$7:H$10002)+SUMIF(Ausgaben!E$7:E$10002,A312,Ausgaben!G$7:G$10002)+SUMIF(Ausgaben!I$7:I$10002,A312,Ausgaben!H$7:H$10002),2)</f>
        <v>0</v>
      </c>
    </row>
    <row r="313" spans="1:2" x14ac:dyDescent="0.25">
      <c r="A313">
        <v>313</v>
      </c>
      <c r="B313" s="24">
        <f>ROUND(SUMIF(Einnahmen!E$7:E$10002,A313,Einnahmen!G$7:G$10002)+SUMIF(Einnahmen!I$7:I$10002,A313,Einnahmen!H$7:H$10002)+SUMIF(Ausgaben!E$7:E$10002,A313,Ausgaben!G$7:G$10002)+SUMIF(Ausgaben!I$7:I$10002,A313,Ausgaben!H$7:H$10002),2)</f>
        <v>0</v>
      </c>
    </row>
    <row r="314" spans="1:2" x14ac:dyDescent="0.25">
      <c r="A314">
        <v>314</v>
      </c>
      <c r="B314" s="24">
        <f>ROUND(SUMIF(Einnahmen!E$7:E$10002,A314,Einnahmen!G$7:G$10002)+SUMIF(Einnahmen!I$7:I$10002,A314,Einnahmen!H$7:H$10002)+SUMIF(Ausgaben!E$7:E$10002,A314,Ausgaben!G$7:G$10002)+SUMIF(Ausgaben!I$7:I$10002,A314,Ausgaben!H$7:H$10002),2)</f>
        <v>0</v>
      </c>
    </row>
    <row r="315" spans="1:2" x14ac:dyDescent="0.25">
      <c r="A315">
        <v>315</v>
      </c>
      <c r="B315" s="24">
        <f>ROUND(SUMIF(Einnahmen!E$7:E$10002,A315,Einnahmen!G$7:G$10002)+SUMIF(Einnahmen!I$7:I$10002,A315,Einnahmen!H$7:H$10002)+SUMIF(Ausgaben!E$7:E$10002,A315,Ausgaben!G$7:G$10002)+SUMIF(Ausgaben!I$7:I$10002,A315,Ausgaben!H$7:H$10002),2)</f>
        <v>0</v>
      </c>
    </row>
    <row r="316" spans="1:2" x14ac:dyDescent="0.25">
      <c r="A316">
        <v>316</v>
      </c>
      <c r="B316" s="24">
        <f>ROUND(SUMIF(Einnahmen!E$7:E$10002,A316,Einnahmen!G$7:G$10002)+SUMIF(Einnahmen!I$7:I$10002,A316,Einnahmen!H$7:H$10002)+SUMIF(Ausgaben!E$7:E$10002,A316,Ausgaben!G$7:G$10002)+SUMIF(Ausgaben!I$7:I$10002,A316,Ausgaben!H$7:H$10002),2)</f>
        <v>0</v>
      </c>
    </row>
    <row r="317" spans="1:2" x14ac:dyDescent="0.25">
      <c r="A317">
        <v>317</v>
      </c>
      <c r="B317" s="24">
        <f>ROUND(SUMIF(Einnahmen!E$7:E$10002,A317,Einnahmen!G$7:G$10002)+SUMIF(Einnahmen!I$7:I$10002,A317,Einnahmen!H$7:H$10002)+SUMIF(Ausgaben!E$7:E$10002,A317,Ausgaben!G$7:G$10002)+SUMIF(Ausgaben!I$7:I$10002,A317,Ausgaben!H$7:H$10002),2)</f>
        <v>0</v>
      </c>
    </row>
    <row r="318" spans="1:2" x14ac:dyDescent="0.25">
      <c r="A318">
        <v>318</v>
      </c>
      <c r="B318" s="24">
        <f>ROUND(SUMIF(Einnahmen!E$7:E$10002,A318,Einnahmen!G$7:G$10002)+SUMIF(Einnahmen!I$7:I$10002,A318,Einnahmen!H$7:H$10002)+SUMIF(Ausgaben!E$7:E$10002,A318,Ausgaben!G$7:G$10002)+SUMIF(Ausgaben!I$7:I$10002,A318,Ausgaben!H$7:H$10002),2)</f>
        <v>0</v>
      </c>
    </row>
    <row r="319" spans="1:2" x14ac:dyDescent="0.25">
      <c r="A319">
        <v>319</v>
      </c>
      <c r="B319" s="24">
        <f>ROUND(SUMIF(Einnahmen!E$7:E$10002,A319,Einnahmen!G$7:G$10002)+SUMIF(Einnahmen!I$7:I$10002,A319,Einnahmen!H$7:H$10002)+SUMIF(Ausgaben!E$7:E$10002,A319,Ausgaben!G$7:G$10002)+SUMIF(Ausgaben!I$7:I$10002,A319,Ausgaben!H$7:H$10002),2)</f>
        <v>0</v>
      </c>
    </row>
    <row r="320" spans="1:2" x14ac:dyDescent="0.25">
      <c r="A320">
        <v>320</v>
      </c>
      <c r="B320" s="24">
        <f>ROUND(SUMIF(Einnahmen!E$7:E$10002,A320,Einnahmen!G$7:G$10002)+SUMIF(Einnahmen!I$7:I$10002,A320,Einnahmen!H$7:H$10002)+SUMIF(Ausgaben!E$7:E$10002,A320,Ausgaben!G$7:G$10002)+SUMIF(Ausgaben!I$7:I$10002,A320,Ausgaben!H$7:H$10002),2)</f>
        <v>0</v>
      </c>
    </row>
    <row r="321" spans="1:2" x14ac:dyDescent="0.25">
      <c r="A321">
        <v>321</v>
      </c>
      <c r="B321" s="24">
        <f>ROUND(SUMIF(Einnahmen!E$7:E$10002,A321,Einnahmen!G$7:G$10002)+SUMIF(Einnahmen!I$7:I$10002,A321,Einnahmen!H$7:H$10002)+SUMIF(Ausgaben!E$7:E$10002,A321,Ausgaben!G$7:G$10002)+SUMIF(Ausgaben!I$7:I$10002,A321,Ausgaben!H$7:H$10002),2)</f>
        <v>0</v>
      </c>
    </row>
    <row r="322" spans="1:2" x14ac:dyDescent="0.25">
      <c r="A322">
        <v>322</v>
      </c>
      <c r="B322" s="24">
        <f>ROUND(SUMIF(Einnahmen!E$7:E$10002,A322,Einnahmen!G$7:G$10002)+SUMIF(Einnahmen!I$7:I$10002,A322,Einnahmen!H$7:H$10002)+SUMIF(Ausgaben!E$7:E$10002,A322,Ausgaben!G$7:G$10002)+SUMIF(Ausgaben!I$7:I$10002,A322,Ausgaben!H$7:H$10002),2)</f>
        <v>0</v>
      </c>
    </row>
    <row r="323" spans="1:2" x14ac:dyDescent="0.25">
      <c r="A323">
        <v>323</v>
      </c>
      <c r="B323" s="24">
        <f>ROUND(SUMIF(Einnahmen!E$7:E$10002,A323,Einnahmen!G$7:G$10002)+SUMIF(Einnahmen!I$7:I$10002,A323,Einnahmen!H$7:H$10002)+SUMIF(Ausgaben!E$7:E$10002,A323,Ausgaben!G$7:G$10002)+SUMIF(Ausgaben!I$7:I$10002,A323,Ausgaben!H$7:H$10002),2)</f>
        <v>0</v>
      </c>
    </row>
    <row r="324" spans="1:2" x14ac:dyDescent="0.25">
      <c r="A324">
        <v>324</v>
      </c>
      <c r="B324" s="24">
        <f>ROUND(SUMIF(Einnahmen!E$7:E$10002,A324,Einnahmen!G$7:G$10002)+SUMIF(Einnahmen!I$7:I$10002,A324,Einnahmen!H$7:H$10002)+SUMIF(Ausgaben!E$7:E$10002,A324,Ausgaben!G$7:G$10002)+SUMIF(Ausgaben!I$7:I$10002,A324,Ausgaben!H$7:H$10002),2)</f>
        <v>0</v>
      </c>
    </row>
    <row r="325" spans="1:2" x14ac:dyDescent="0.25">
      <c r="A325">
        <v>325</v>
      </c>
      <c r="B325" s="24">
        <f>ROUND(SUMIF(Einnahmen!E$7:E$10002,A325,Einnahmen!G$7:G$10002)+SUMIF(Einnahmen!I$7:I$10002,A325,Einnahmen!H$7:H$10002)+SUMIF(Ausgaben!E$7:E$10002,A325,Ausgaben!G$7:G$10002)+SUMIF(Ausgaben!I$7:I$10002,A325,Ausgaben!H$7:H$10002),2)</f>
        <v>0</v>
      </c>
    </row>
    <row r="326" spans="1:2" x14ac:dyDescent="0.25">
      <c r="A326">
        <v>326</v>
      </c>
      <c r="B326" s="24">
        <f>ROUND(SUMIF(Einnahmen!E$7:E$10002,A326,Einnahmen!G$7:G$10002)+SUMIF(Einnahmen!I$7:I$10002,A326,Einnahmen!H$7:H$10002)+SUMIF(Ausgaben!E$7:E$10002,A326,Ausgaben!G$7:G$10002)+SUMIF(Ausgaben!I$7:I$10002,A326,Ausgaben!H$7:H$10002),2)</f>
        <v>0</v>
      </c>
    </row>
    <row r="327" spans="1:2" x14ac:dyDescent="0.25">
      <c r="A327">
        <v>327</v>
      </c>
      <c r="B327" s="24">
        <f>ROUND(SUMIF(Einnahmen!E$7:E$10002,A327,Einnahmen!G$7:G$10002)+SUMIF(Einnahmen!I$7:I$10002,A327,Einnahmen!H$7:H$10002)+SUMIF(Ausgaben!E$7:E$10002,A327,Ausgaben!G$7:G$10002)+SUMIF(Ausgaben!I$7:I$10002,A327,Ausgaben!H$7:H$10002),2)</f>
        <v>0</v>
      </c>
    </row>
    <row r="328" spans="1:2" x14ac:dyDescent="0.25">
      <c r="A328">
        <v>328</v>
      </c>
      <c r="B328" s="24">
        <f>ROUND(SUMIF(Einnahmen!E$7:E$10002,A328,Einnahmen!G$7:G$10002)+SUMIF(Einnahmen!I$7:I$10002,A328,Einnahmen!H$7:H$10002)+SUMIF(Ausgaben!E$7:E$10002,A328,Ausgaben!G$7:G$10002)+SUMIF(Ausgaben!I$7:I$10002,A328,Ausgaben!H$7:H$10002),2)</f>
        <v>0</v>
      </c>
    </row>
    <row r="329" spans="1:2" x14ac:dyDescent="0.25">
      <c r="A329">
        <v>329</v>
      </c>
      <c r="B329" s="24">
        <f>ROUND(SUMIF(Einnahmen!E$7:E$10002,A329,Einnahmen!G$7:G$10002)+SUMIF(Einnahmen!I$7:I$10002,A329,Einnahmen!H$7:H$10002)+SUMIF(Ausgaben!E$7:E$10002,A329,Ausgaben!G$7:G$10002)+SUMIF(Ausgaben!I$7:I$10002,A329,Ausgaben!H$7:H$10002),2)</f>
        <v>0</v>
      </c>
    </row>
    <row r="330" spans="1:2" x14ac:dyDescent="0.25">
      <c r="A330">
        <v>330</v>
      </c>
      <c r="B330" s="24">
        <f>ROUND(SUMIF(Einnahmen!E$7:E$10002,A330,Einnahmen!G$7:G$10002)+SUMIF(Einnahmen!I$7:I$10002,A330,Einnahmen!H$7:H$10002)+SUMIF(Ausgaben!E$7:E$10002,A330,Ausgaben!G$7:G$10002)+SUMIF(Ausgaben!I$7:I$10002,A330,Ausgaben!H$7:H$10002),2)</f>
        <v>0</v>
      </c>
    </row>
    <row r="331" spans="1:2" x14ac:dyDescent="0.25">
      <c r="A331">
        <v>331</v>
      </c>
      <c r="B331" s="24">
        <f>ROUND(SUMIF(Einnahmen!E$7:E$10002,A331,Einnahmen!G$7:G$10002)+SUMIF(Einnahmen!I$7:I$10002,A331,Einnahmen!H$7:H$10002)+SUMIF(Ausgaben!E$7:E$10002,A331,Ausgaben!G$7:G$10002)+SUMIF(Ausgaben!I$7:I$10002,A331,Ausgaben!H$7:H$10002),2)</f>
        <v>0</v>
      </c>
    </row>
    <row r="332" spans="1:2" x14ac:dyDescent="0.25">
      <c r="A332">
        <v>332</v>
      </c>
      <c r="B332" s="24">
        <f>ROUND(SUMIF(Einnahmen!E$7:E$10002,A332,Einnahmen!G$7:G$10002)+SUMIF(Einnahmen!I$7:I$10002,A332,Einnahmen!H$7:H$10002)+SUMIF(Ausgaben!E$7:E$10002,A332,Ausgaben!G$7:G$10002)+SUMIF(Ausgaben!I$7:I$10002,A332,Ausgaben!H$7:H$10002),2)</f>
        <v>0</v>
      </c>
    </row>
    <row r="333" spans="1:2" x14ac:dyDescent="0.25">
      <c r="A333">
        <v>333</v>
      </c>
      <c r="B333" s="24">
        <f>ROUND(SUMIF(Einnahmen!E$7:E$10002,A333,Einnahmen!G$7:G$10002)+SUMIF(Einnahmen!I$7:I$10002,A333,Einnahmen!H$7:H$10002)+SUMIF(Ausgaben!E$7:E$10002,A333,Ausgaben!G$7:G$10002)+SUMIF(Ausgaben!I$7:I$10002,A333,Ausgaben!H$7:H$10002),2)</f>
        <v>0</v>
      </c>
    </row>
    <row r="334" spans="1:2" x14ac:dyDescent="0.25">
      <c r="A334">
        <v>334</v>
      </c>
      <c r="B334" s="24">
        <f>ROUND(SUMIF(Einnahmen!E$7:E$10002,A334,Einnahmen!G$7:G$10002)+SUMIF(Einnahmen!I$7:I$10002,A334,Einnahmen!H$7:H$10002)+SUMIF(Ausgaben!E$7:E$10002,A334,Ausgaben!G$7:G$10002)+SUMIF(Ausgaben!I$7:I$10002,A334,Ausgaben!H$7:H$10002),2)</f>
        <v>0</v>
      </c>
    </row>
    <row r="335" spans="1:2" x14ac:dyDescent="0.25">
      <c r="A335">
        <v>335</v>
      </c>
      <c r="B335" s="24">
        <f>ROUND(SUMIF(Einnahmen!E$7:E$10002,A335,Einnahmen!G$7:G$10002)+SUMIF(Einnahmen!I$7:I$10002,A335,Einnahmen!H$7:H$10002)+SUMIF(Ausgaben!E$7:E$10002,A335,Ausgaben!G$7:G$10002)+SUMIF(Ausgaben!I$7:I$10002,A335,Ausgaben!H$7:H$10002),2)</f>
        <v>0</v>
      </c>
    </row>
    <row r="336" spans="1:2" x14ac:dyDescent="0.25">
      <c r="A336">
        <v>336</v>
      </c>
      <c r="B336" s="24">
        <f>ROUND(SUMIF(Einnahmen!E$7:E$10002,A336,Einnahmen!G$7:G$10002)+SUMIF(Einnahmen!I$7:I$10002,A336,Einnahmen!H$7:H$10002)+SUMIF(Ausgaben!E$7:E$10002,A336,Ausgaben!G$7:G$10002)+SUMIF(Ausgaben!I$7:I$10002,A336,Ausgaben!H$7:H$10002),2)</f>
        <v>0</v>
      </c>
    </row>
    <row r="337" spans="1:2" x14ac:dyDescent="0.25">
      <c r="A337">
        <v>337</v>
      </c>
      <c r="B337" s="24">
        <f>ROUND(SUMIF(Einnahmen!E$7:E$10002,A337,Einnahmen!G$7:G$10002)+SUMIF(Einnahmen!I$7:I$10002,A337,Einnahmen!H$7:H$10002)+SUMIF(Ausgaben!E$7:E$10002,A337,Ausgaben!G$7:G$10002)+SUMIF(Ausgaben!I$7:I$10002,A337,Ausgaben!H$7:H$10002),2)</f>
        <v>0</v>
      </c>
    </row>
    <row r="338" spans="1:2" x14ac:dyDescent="0.25">
      <c r="A338">
        <v>338</v>
      </c>
      <c r="B338" s="24">
        <f>ROUND(SUMIF(Einnahmen!E$7:E$10002,A338,Einnahmen!G$7:G$10002)+SUMIF(Einnahmen!I$7:I$10002,A338,Einnahmen!H$7:H$10002)+SUMIF(Ausgaben!E$7:E$10002,A338,Ausgaben!G$7:G$10002)+SUMIF(Ausgaben!I$7:I$10002,A338,Ausgaben!H$7:H$10002),2)</f>
        <v>0</v>
      </c>
    </row>
    <row r="339" spans="1:2" x14ac:dyDescent="0.25">
      <c r="A339">
        <v>339</v>
      </c>
      <c r="B339" s="24">
        <f>ROUND(SUMIF(Einnahmen!E$7:E$10002,A339,Einnahmen!G$7:G$10002)+SUMIF(Einnahmen!I$7:I$10002,A339,Einnahmen!H$7:H$10002)+SUMIF(Ausgaben!E$7:E$10002,A339,Ausgaben!G$7:G$10002)+SUMIF(Ausgaben!I$7:I$10002,A339,Ausgaben!H$7:H$10002),2)</f>
        <v>0</v>
      </c>
    </row>
    <row r="340" spans="1:2" x14ac:dyDescent="0.25">
      <c r="A340">
        <v>340</v>
      </c>
      <c r="B340" s="24">
        <f>ROUND(SUMIF(Einnahmen!E$7:E$10002,A340,Einnahmen!G$7:G$10002)+SUMIF(Einnahmen!I$7:I$10002,A340,Einnahmen!H$7:H$10002)+SUMIF(Ausgaben!E$7:E$10002,A340,Ausgaben!G$7:G$10002)+SUMIF(Ausgaben!I$7:I$10002,A340,Ausgaben!H$7:H$10002),2)</f>
        <v>0</v>
      </c>
    </row>
    <row r="341" spans="1:2" x14ac:dyDescent="0.25">
      <c r="A341">
        <v>341</v>
      </c>
      <c r="B341" s="24">
        <f>ROUND(SUMIF(Einnahmen!E$7:E$10002,A341,Einnahmen!G$7:G$10002)+SUMIF(Einnahmen!I$7:I$10002,A341,Einnahmen!H$7:H$10002)+SUMIF(Ausgaben!E$7:E$10002,A341,Ausgaben!G$7:G$10002)+SUMIF(Ausgaben!I$7:I$10002,A341,Ausgaben!H$7:H$10002),2)</f>
        <v>0</v>
      </c>
    </row>
    <row r="342" spans="1:2" x14ac:dyDescent="0.25">
      <c r="A342">
        <v>342</v>
      </c>
      <c r="B342" s="24">
        <f>ROUND(SUMIF(Einnahmen!E$7:E$10002,A342,Einnahmen!G$7:G$10002)+SUMIF(Einnahmen!I$7:I$10002,A342,Einnahmen!H$7:H$10002)+SUMIF(Ausgaben!E$7:E$10002,A342,Ausgaben!G$7:G$10002)+SUMIF(Ausgaben!I$7:I$10002,A342,Ausgaben!H$7:H$10002),2)</f>
        <v>0</v>
      </c>
    </row>
    <row r="343" spans="1:2" x14ac:dyDescent="0.25">
      <c r="A343">
        <v>343</v>
      </c>
      <c r="B343" s="24">
        <f>ROUND(SUMIF(Einnahmen!E$7:E$10002,A343,Einnahmen!G$7:G$10002)+SUMIF(Einnahmen!I$7:I$10002,A343,Einnahmen!H$7:H$10002)+SUMIF(Ausgaben!E$7:E$10002,A343,Ausgaben!G$7:G$10002)+SUMIF(Ausgaben!I$7:I$10002,A343,Ausgaben!H$7:H$10002),2)</f>
        <v>0</v>
      </c>
    </row>
    <row r="344" spans="1:2" x14ac:dyDescent="0.25">
      <c r="A344">
        <v>344</v>
      </c>
      <c r="B344" s="24">
        <f>ROUND(SUMIF(Einnahmen!E$7:E$10002,A344,Einnahmen!G$7:G$10002)+SUMIF(Einnahmen!I$7:I$10002,A344,Einnahmen!H$7:H$10002)+SUMIF(Ausgaben!E$7:E$10002,A344,Ausgaben!G$7:G$10002)+SUMIF(Ausgaben!I$7:I$10002,A344,Ausgaben!H$7:H$10002),2)</f>
        <v>0</v>
      </c>
    </row>
    <row r="345" spans="1:2" x14ac:dyDescent="0.25">
      <c r="A345">
        <v>345</v>
      </c>
      <c r="B345" s="24">
        <f>ROUND(SUMIF(Einnahmen!E$7:E$10002,A345,Einnahmen!G$7:G$10002)+SUMIF(Einnahmen!I$7:I$10002,A345,Einnahmen!H$7:H$10002)+SUMIF(Ausgaben!E$7:E$10002,A345,Ausgaben!G$7:G$10002)+SUMIF(Ausgaben!I$7:I$10002,A345,Ausgaben!H$7:H$10002),2)</f>
        <v>0</v>
      </c>
    </row>
    <row r="346" spans="1:2" x14ac:dyDescent="0.25">
      <c r="A346">
        <v>346</v>
      </c>
      <c r="B346" s="24">
        <f>ROUND(SUMIF(Einnahmen!E$7:E$10002,A346,Einnahmen!G$7:G$10002)+SUMIF(Einnahmen!I$7:I$10002,A346,Einnahmen!H$7:H$10002)+SUMIF(Ausgaben!E$7:E$10002,A346,Ausgaben!G$7:G$10002)+SUMIF(Ausgaben!I$7:I$10002,A346,Ausgaben!H$7:H$10002),2)</f>
        <v>0</v>
      </c>
    </row>
    <row r="347" spans="1:2" x14ac:dyDescent="0.25">
      <c r="A347">
        <v>347</v>
      </c>
      <c r="B347" s="24">
        <f>ROUND(SUMIF(Einnahmen!E$7:E$10002,A347,Einnahmen!G$7:G$10002)+SUMIF(Einnahmen!I$7:I$10002,A347,Einnahmen!H$7:H$10002)+SUMIF(Ausgaben!E$7:E$10002,A347,Ausgaben!G$7:G$10002)+SUMIF(Ausgaben!I$7:I$10002,A347,Ausgaben!H$7:H$10002),2)</f>
        <v>0</v>
      </c>
    </row>
    <row r="348" spans="1:2" x14ac:dyDescent="0.25">
      <c r="A348">
        <v>348</v>
      </c>
      <c r="B348" s="24">
        <f>ROUND(SUMIF(Einnahmen!E$7:E$10002,A348,Einnahmen!G$7:G$10002)+SUMIF(Einnahmen!I$7:I$10002,A348,Einnahmen!H$7:H$10002)+SUMIF(Ausgaben!E$7:E$10002,A348,Ausgaben!G$7:G$10002)+SUMIF(Ausgaben!I$7:I$10002,A348,Ausgaben!H$7:H$10002),2)</f>
        <v>0</v>
      </c>
    </row>
    <row r="349" spans="1:2" x14ac:dyDescent="0.25">
      <c r="A349">
        <v>349</v>
      </c>
      <c r="B349" s="24">
        <f>ROUND(SUMIF(Einnahmen!E$7:E$10002,A349,Einnahmen!G$7:G$10002)+SUMIF(Einnahmen!I$7:I$10002,A349,Einnahmen!H$7:H$10002)+SUMIF(Ausgaben!E$7:E$10002,A349,Ausgaben!G$7:G$10002)+SUMIF(Ausgaben!I$7:I$10002,A349,Ausgaben!H$7:H$10002),2)</f>
        <v>0</v>
      </c>
    </row>
    <row r="350" spans="1:2" x14ac:dyDescent="0.25">
      <c r="A350">
        <v>350</v>
      </c>
      <c r="B350" s="24">
        <f>ROUND(SUMIF(Einnahmen!E$7:E$10002,A350,Einnahmen!G$7:G$10002)+SUMIF(Einnahmen!I$7:I$10002,A350,Einnahmen!H$7:H$10002)+SUMIF(Ausgaben!E$7:E$10002,A350,Ausgaben!G$7:G$10002)+SUMIF(Ausgaben!I$7:I$10002,A350,Ausgaben!H$7:H$10002),2)</f>
        <v>0</v>
      </c>
    </row>
    <row r="351" spans="1:2" x14ac:dyDescent="0.25">
      <c r="A351">
        <v>351</v>
      </c>
      <c r="B351" s="24">
        <f>ROUND(SUMIF(Einnahmen!E$7:E$10002,A351,Einnahmen!G$7:G$10002)+SUMIF(Einnahmen!I$7:I$10002,A351,Einnahmen!H$7:H$10002)+SUMIF(Ausgaben!E$7:E$10002,A351,Ausgaben!G$7:G$10002)+SUMIF(Ausgaben!I$7:I$10002,A351,Ausgaben!H$7:H$10002),2)</f>
        <v>0</v>
      </c>
    </row>
    <row r="352" spans="1:2" x14ac:dyDescent="0.25">
      <c r="A352">
        <v>352</v>
      </c>
      <c r="B352" s="24">
        <f>ROUND(SUMIF(Einnahmen!E$7:E$10002,A352,Einnahmen!G$7:G$10002)+SUMIF(Einnahmen!I$7:I$10002,A352,Einnahmen!H$7:H$10002)+SUMIF(Ausgaben!E$7:E$10002,A352,Ausgaben!G$7:G$10002)+SUMIF(Ausgaben!I$7:I$10002,A352,Ausgaben!H$7:H$10002),2)</f>
        <v>0</v>
      </c>
    </row>
    <row r="353" spans="1:2" x14ac:dyDescent="0.25">
      <c r="A353">
        <v>353</v>
      </c>
      <c r="B353" s="24">
        <f>ROUND(SUMIF(Einnahmen!E$7:E$10002,A353,Einnahmen!G$7:G$10002)+SUMIF(Einnahmen!I$7:I$10002,A353,Einnahmen!H$7:H$10002)+SUMIF(Ausgaben!E$7:E$10002,A353,Ausgaben!G$7:G$10002)+SUMIF(Ausgaben!I$7:I$10002,A353,Ausgaben!H$7:H$10002),2)</f>
        <v>0</v>
      </c>
    </row>
    <row r="354" spans="1:2" x14ac:dyDescent="0.25">
      <c r="A354">
        <v>354</v>
      </c>
      <c r="B354" s="24">
        <f>ROUND(SUMIF(Einnahmen!E$7:E$10002,A354,Einnahmen!G$7:G$10002)+SUMIF(Einnahmen!I$7:I$10002,A354,Einnahmen!H$7:H$10002)+SUMIF(Ausgaben!E$7:E$10002,A354,Ausgaben!G$7:G$10002)+SUMIF(Ausgaben!I$7:I$10002,A354,Ausgaben!H$7:H$10002),2)</f>
        <v>0</v>
      </c>
    </row>
    <row r="355" spans="1:2" x14ac:dyDescent="0.25">
      <c r="A355">
        <v>355</v>
      </c>
      <c r="B355" s="24">
        <f>ROUND(SUMIF(Einnahmen!E$7:E$10002,A355,Einnahmen!G$7:G$10002)+SUMIF(Einnahmen!I$7:I$10002,A355,Einnahmen!H$7:H$10002)+SUMIF(Ausgaben!E$7:E$10002,A355,Ausgaben!G$7:G$10002)+SUMIF(Ausgaben!I$7:I$10002,A355,Ausgaben!H$7:H$10002),2)</f>
        <v>0</v>
      </c>
    </row>
    <row r="356" spans="1:2" x14ac:dyDescent="0.25">
      <c r="A356">
        <v>356</v>
      </c>
      <c r="B356" s="24">
        <f>ROUND(SUMIF(Einnahmen!E$7:E$10002,A356,Einnahmen!G$7:G$10002)+SUMIF(Einnahmen!I$7:I$10002,A356,Einnahmen!H$7:H$10002)+SUMIF(Ausgaben!E$7:E$10002,A356,Ausgaben!G$7:G$10002)+SUMIF(Ausgaben!I$7:I$10002,A356,Ausgaben!H$7:H$10002),2)</f>
        <v>0</v>
      </c>
    </row>
    <row r="357" spans="1:2" x14ac:dyDescent="0.25">
      <c r="A357">
        <v>357</v>
      </c>
      <c r="B357" s="24">
        <f>ROUND(SUMIF(Einnahmen!E$7:E$10002,A357,Einnahmen!G$7:G$10002)+SUMIF(Einnahmen!I$7:I$10002,A357,Einnahmen!H$7:H$10002)+SUMIF(Ausgaben!E$7:E$10002,A357,Ausgaben!G$7:G$10002)+SUMIF(Ausgaben!I$7:I$10002,A357,Ausgaben!H$7:H$10002),2)</f>
        <v>0</v>
      </c>
    </row>
    <row r="358" spans="1:2" x14ac:dyDescent="0.25">
      <c r="A358">
        <v>358</v>
      </c>
      <c r="B358" s="24">
        <f>ROUND(SUMIF(Einnahmen!E$7:E$10002,A358,Einnahmen!G$7:G$10002)+SUMIF(Einnahmen!I$7:I$10002,A358,Einnahmen!H$7:H$10002)+SUMIF(Ausgaben!E$7:E$10002,A358,Ausgaben!G$7:G$10002)+SUMIF(Ausgaben!I$7:I$10002,A358,Ausgaben!H$7:H$10002),2)</f>
        <v>0</v>
      </c>
    </row>
    <row r="359" spans="1:2" x14ac:dyDescent="0.25">
      <c r="A359">
        <v>359</v>
      </c>
      <c r="B359" s="24">
        <f>ROUND(SUMIF(Einnahmen!E$7:E$10002,A359,Einnahmen!G$7:G$10002)+SUMIF(Einnahmen!I$7:I$10002,A359,Einnahmen!H$7:H$10002)+SUMIF(Ausgaben!E$7:E$10002,A359,Ausgaben!G$7:G$10002)+SUMIF(Ausgaben!I$7:I$10002,A359,Ausgaben!H$7:H$10002),2)</f>
        <v>0</v>
      </c>
    </row>
    <row r="360" spans="1:2" x14ac:dyDescent="0.25">
      <c r="A360">
        <v>360</v>
      </c>
      <c r="B360" s="24">
        <f>ROUND(SUMIF(Einnahmen!E$7:E$10002,A360,Einnahmen!G$7:G$10002)+SUMIF(Einnahmen!I$7:I$10002,A360,Einnahmen!H$7:H$10002)+SUMIF(Ausgaben!E$7:E$10002,A360,Ausgaben!G$7:G$10002)+SUMIF(Ausgaben!I$7:I$10002,A360,Ausgaben!H$7:H$10002),2)</f>
        <v>0</v>
      </c>
    </row>
    <row r="361" spans="1:2" x14ac:dyDescent="0.25">
      <c r="A361">
        <v>361</v>
      </c>
      <c r="B361" s="24">
        <f>ROUND(SUMIF(Einnahmen!E$7:E$10002,A361,Einnahmen!G$7:G$10002)+SUMIF(Einnahmen!I$7:I$10002,A361,Einnahmen!H$7:H$10002)+SUMIF(Ausgaben!E$7:E$10002,A361,Ausgaben!G$7:G$10002)+SUMIF(Ausgaben!I$7:I$10002,A361,Ausgaben!H$7:H$10002),2)</f>
        <v>0</v>
      </c>
    </row>
    <row r="362" spans="1:2" x14ac:dyDescent="0.25">
      <c r="A362">
        <v>362</v>
      </c>
      <c r="B362" s="24">
        <f>ROUND(SUMIF(Einnahmen!E$7:E$10002,A362,Einnahmen!G$7:G$10002)+SUMIF(Einnahmen!I$7:I$10002,A362,Einnahmen!H$7:H$10002)+SUMIF(Ausgaben!E$7:E$10002,A362,Ausgaben!G$7:G$10002)+SUMIF(Ausgaben!I$7:I$10002,A362,Ausgaben!H$7:H$10002),2)</f>
        <v>0</v>
      </c>
    </row>
    <row r="363" spans="1:2" x14ac:dyDescent="0.25">
      <c r="A363">
        <v>363</v>
      </c>
      <c r="B363" s="24">
        <f>ROUND(SUMIF(Einnahmen!E$7:E$10002,A363,Einnahmen!G$7:G$10002)+SUMIF(Einnahmen!I$7:I$10002,A363,Einnahmen!H$7:H$10002)+SUMIF(Ausgaben!E$7:E$10002,A363,Ausgaben!G$7:G$10002)+SUMIF(Ausgaben!I$7:I$10002,A363,Ausgaben!H$7:H$10002),2)</f>
        <v>0</v>
      </c>
    </row>
    <row r="364" spans="1:2" x14ac:dyDescent="0.25">
      <c r="A364">
        <v>364</v>
      </c>
      <c r="B364" s="24">
        <f>ROUND(SUMIF(Einnahmen!E$7:E$10002,A364,Einnahmen!G$7:G$10002)+SUMIF(Einnahmen!I$7:I$10002,A364,Einnahmen!H$7:H$10002)+SUMIF(Ausgaben!E$7:E$10002,A364,Ausgaben!G$7:G$10002)+SUMIF(Ausgaben!I$7:I$10002,A364,Ausgaben!H$7:H$10002),2)</f>
        <v>0</v>
      </c>
    </row>
    <row r="365" spans="1:2" x14ac:dyDescent="0.25">
      <c r="A365">
        <v>365</v>
      </c>
      <c r="B365" s="24">
        <f>ROUND(SUMIF(Einnahmen!E$7:E$10002,A365,Einnahmen!G$7:G$10002)+SUMIF(Einnahmen!I$7:I$10002,A365,Einnahmen!H$7:H$10002)+SUMIF(Ausgaben!E$7:E$10002,A365,Ausgaben!G$7:G$10002)+SUMIF(Ausgaben!I$7:I$10002,A365,Ausgaben!H$7:H$10002),2)</f>
        <v>0</v>
      </c>
    </row>
    <row r="366" spans="1:2" x14ac:dyDescent="0.25">
      <c r="A366">
        <v>366</v>
      </c>
      <c r="B366" s="24">
        <f>ROUND(SUMIF(Einnahmen!E$7:E$10002,A366,Einnahmen!G$7:G$10002)+SUMIF(Einnahmen!I$7:I$10002,A366,Einnahmen!H$7:H$10002)+SUMIF(Ausgaben!E$7:E$10002,A366,Ausgaben!G$7:G$10002)+SUMIF(Ausgaben!I$7:I$10002,A366,Ausgaben!H$7:H$10002),2)</f>
        <v>0</v>
      </c>
    </row>
    <row r="367" spans="1:2" x14ac:dyDescent="0.25">
      <c r="A367">
        <v>367</v>
      </c>
      <c r="B367" s="24">
        <f>ROUND(SUMIF(Einnahmen!E$7:E$10002,A367,Einnahmen!G$7:G$10002)+SUMIF(Einnahmen!I$7:I$10002,A367,Einnahmen!H$7:H$10002)+SUMIF(Ausgaben!E$7:E$10002,A367,Ausgaben!G$7:G$10002)+SUMIF(Ausgaben!I$7:I$10002,A367,Ausgaben!H$7:H$10002),2)</f>
        <v>0</v>
      </c>
    </row>
    <row r="368" spans="1:2" x14ac:dyDescent="0.25">
      <c r="A368">
        <v>368</v>
      </c>
      <c r="B368" s="24">
        <f>ROUND(SUMIF(Einnahmen!E$7:E$10002,A368,Einnahmen!G$7:G$10002)+SUMIF(Einnahmen!I$7:I$10002,A368,Einnahmen!H$7:H$10002)+SUMIF(Ausgaben!E$7:E$10002,A368,Ausgaben!G$7:G$10002)+SUMIF(Ausgaben!I$7:I$10002,A368,Ausgaben!H$7:H$10002),2)</f>
        <v>0</v>
      </c>
    </row>
    <row r="369" spans="1:2" x14ac:dyDescent="0.25">
      <c r="A369">
        <v>369</v>
      </c>
      <c r="B369" s="24">
        <f>ROUND(SUMIF(Einnahmen!E$7:E$10002,A369,Einnahmen!G$7:G$10002)+SUMIF(Einnahmen!I$7:I$10002,A369,Einnahmen!H$7:H$10002)+SUMIF(Ausgaben!E$7:E$10002,A369,Ausgaben!G$7:G$10002)+SUMIF(Ausgaben!I$7:I$10002,A369,Ausgaben!H$7:H$10002),2)</f>
        <v>0</v>
      </c>
    </row>
    <row r="370" spans="1:2" x14ac:dyDescent="0.25">
      <c r="A370">
        <v>370</v>
      </c>
      <c r="B370" s="24">
        <f>ROUND(SUMIF(Einnahmen!E$7:E$10002,A370,Einnahmen!G$7:G$10002)+SUMIF(Einnahmen!I$7:I$10002,A370,Einnahmen!H$7:H$10002)+SUMIF(Ausgaben!E$7:E$10002,A370,Ausgaben!G$7:G$10002)+SUMIF(Ausgaben!I$7:I$10002,A370,Ausgaben!H$7:H$10002),2)</f>
        <v>0</v>
      </c>
    </row>
    <row r="371" spans="1:2" x14ac:dyDescent="0.25">
      <c r="A371">
        <v>371</v>
      </c>
      <c r="B371" s="24">
        <f>ROUND(SUMIF(Einnahmen!E$7:E$10002,A371,Einnahmen!G$7:G$10002)+SUMIF(Einnahmen!I$7:I$10002,A371,Einnahmen!H$7:H$10002)+SUMIF(Ausgaben!E$7:E$10002,A371,Ausgaben!G$7:G$10002)+SUMIF(Ausgaben!I$7:I$10002,A371,Ausgaben!H$7:H$10002),2)</f>
        <v>0</v>
      </c>
    </row>
    <row r="372" spans="1:2" x14ac:dyDescent="0.25">
      <c r="A372">
        <v>372</v>
      </c>
      <c r="B372" s="24">
        <f>ROUND(SUMIF(Einnahmen!E$7:E$10002,A372,Einnahmen!G$7:G$10002)+SUMIF(Einnahmen!I$7:I$10002,A372,Einnahmen!H$7:H$10002)+SUMIF(Ausgaben!E$7:E$10002,A372,Ausgaben!G$7:G$10002)+SUMIF(Ausgaben!I$7:I$10002,A372,Ausgaben!H$7:H$10002),2)</f>
        <v>0</v>
      </c>
    </row>
    <row r="373" spans="1:2" x14ac:dyDescent="0.25">
      <c r="A373">
        <v>373</v>
      </c>
      <c r="B373" s="24">
        <f>ROUND(SUMIF(Einnahmen!E$7:E$10002,A373,Einnahmen!G$7:G$10002)+SUMIF(Einnahmen!I$7:I$10002,A373,Einnahmen!H$7:H$10002)+SUMIF(Ausgaben!E$7:E$10002,A373,Ausgaben!G$7:G$10002)+SUMIF(Ausgaben!I$7:I$10002,A373,Ausgaben!H$7:H$10002),2)</f>
        <v>0</v>
      </c>
    </row>
    <row r="374" spans="1:2" x14ac:dyDescent="0.25">
      <c r="A374">
        <v>374</v>
      </c>
      <c r="B374" s="24">
        <f>ROUND(SUMIF(Einnahmen!E$7:E$10002,A374,Einnahmen!G$7:G$10002)+SUMIF(Einnahmen!I$7:I$10002,A374,Einnahmen!H$7:H$10002)+SUMIF(Ausgaben!E$7:E$10002,A374,Ausgaben!G$7:G$10002)+SUMIF(Ausgaben!I$7:I$10002,A374,Ausgaben!H$7:H$10002),2)</f>
        <v>0</v>
      </c>
    </row>
    <row r="375" spans="1:2" x14ac:dyDescent="0.25">
      <c r="A375">
        <v>375</v>
      </c>
      <c r="B375" s="24">
        <f>ROUND(SUMIF(Einnahmen!E$7:E$10002,A375,Einnahmen!G$7:G$10002)+SUMIF(Einnahmen!I$7:I$10002,A375,Einnahmen!H$7:H$10002)+SUMIF(Ausgaben!E$7:E$10002,A375,Ausgaben!G$7:G$10002)+SUMIF(Ausgaben!I$7:I$10002,A375,Ausgaben!H$7:H$10002),2)</f>
        <v>0</v>
      </c>
    </row>
    <row r="376" spans="1:2" x14ac:dyDescent="0.25">
      <c r="A376">
        <v>376</v>
      </c>
      <c r="B376" s="24">
        <f>ROUND(SUMIF(Einnahmen!E$7:E$10002,A376,Einnahmen!G$7:G$10002)+SUMIF(Einnahmen!I$7:I$10002,A376,Einnahmen!H$7:H$10002)+SUMIF(Ausgaben!E$7:E$10002,A376,Ausgaben!G$7:G$10002)+SUMIF(Ausgaben!I$7:I$10002,A376,Ausgaben!H$7:H$10002),2)</f>
        <v>0</v>
      </c>
    </row>
    <row r="377" spans="1:2" x14ac:dyDescent="0.25">
      <c r="A377">
        <v>377</v>
      </c>
      <c r="B377" s="24">
        <f>ROUND(SUMIF(Einnahmen!E$7:E$10002,A377,Einnahmen!G$7:G$10002)+SUMIF(Einnahmen!I$7:I$10002,A377,Einnahmen!H$7:H$10002)+SUMIF(Ausgaben!E$7:E$10002,A377,Ausgaben!G$7:G$10002)+SUMIF(Ausgaben!I$7:I$10002,A377,Ausgaben!H$7:H$10002),2)</f>
        <v>0</v>
      </c>
    </row>
    <row r="378" spans="1:2" x14ac:dyDescent="0.25">
      <c r="A378">
        <v>378</v>
      </c>
      <c r="B378" s="24">
        <f>ROUND(SUMIF(Einnahmen!E$7:E$10002,A378,Einnahmen!G$7:G$10002)+SUMIF(Einnahmen!I$7:I$10002,A378,Einnahmen!H$7:H$10002)+SUMIF(Ausgaben!E$7:E$10002,A378,Ausgaben!G$7:G$10002)+SUMIF(Ausgaben!I$7:I$10002,A378,Ausgaben!H$7:H$10002),2)</f>
        <v>0</v>
      </c>
    </row>
    <row r="379" spans="1:2" x14ac:dyDescent="0.25">
      <c r="A379">
        <v>379</v>
      </c>
      <c r="B379" s="24">
        <f>ROUND(SUMIF(Einnahmen!E$7:E$10002,A379,Einnahmen!G$7:G$10002)+SUMIF(Einnahmen!I$7:I$10002,A379,Einnahmen!H$7:H$10002)+SUMIF(Ausgaben!E$7:E$10002,A379,Ausgaben!G$7:G$10002)+SUMIF(Ausgaben!I$7:I$10002,A379,Ausgaben!H$7:H$10002),2)</f>
        <v>0</v>
      </c>
    </row>
    <row r="380" spans="1:2" x14ac:dyDescent="0.25">
      <c r="A380">
        <v>380</v>
      </c>
      <c r="B380" s="24">
        <f>ROUND(SUMIF(Einnahmen!E$7:E$10002,A380,Einnahmen!G$7:G$10002)+SUMIF(Einnahmen!I$7:I$10002,A380,Einnahmen!H$7:H$10002)+SUMIF(Ausgaben!E$7:E$10002,A380,Ausgaben!G$7:G$10002)+SUMIF(Ausgaben!I$7:I$10002,A380,Ausgaben!H$7:H$10002),2)</f>
        <v>0</v>
      </c>
    </row>
    <row r="381" spans="1:2" x14ac:dyDescent="0.25">
      <c r="A381">
        <v>381</v>
      </c>
      <c r="B381" s="24">
        <f>ROUND(SUMIF(Einnahmen!E$7:E$10002,A381,Einnahmen!G$7:G$10002)+SUMIF(Einnahmen!I$7:I$10002,A381,Einnahmen!H$7:H$10002)+SUMIF(Ausgaben!E$7:E$10002,A381,Ausgaben!G$7:G$10002)+SUMIF(Ausgaben!I$7:I$10002,A381,Ausgaben!H$7:H$10002),2)</f>
        <v>0</v>
      </c>
    </row>
    <row r="382" spans="1:2" x14ac:dyDescent="0.25">
      <c r="A382">
        <v>382</v>
      </c>
      <c r="B382" s="24">
        <f>ROUND(SUMIF(Einnahmen!E$7:E$10002,A382,Einnahmen!G$7:G$10002)+SUMIF(Einnahmen!I$7:I$10002,A382,Einnahmen!H$7:H$10002)+SUMIF(Ausgaben!E$7:E$10002,A382,Ausgaben!G$7:G$10002)+SUMIF(Ausgaben!I$7:I$10002,A382,Ausgaben!H$7:H$10002),2)</f>
        <v>0</v>
      </c>
    </row>
    <row r="383" spans="1:2" x14ac:dyDescent="0.25">
      <c r="A383">
        <v>383</v>
      </c>
      <c r="B383" s="24">
        <f>ROUND(SUMIF(Einnahmen!E$7:E$10002,A383,Einnahmen!G$7:G$10002)+SUMIF(Einnahmen!I$7:I$10002,A383,Einnahmen!H$7:H$10002)+SUMIF(Ausgaben!E$7:E$10002,A383,Ausgaben!G$7:G$10002)+SUMIF(Ausgaben!I$7:I$10002,A383,Ausgaben!H$7:H$10002),2)</f>
        <v>0</v>
      </c>
    </row>
    <row r="384" spans="1:2" x14ac:dyDescent="0.25">
      <c r="A384">
        <v>384</v>
      </c>
      <c r="B384" s="24">
        <f>ROUND(SUMIF(Einnahmen!E$7:E$10002,A384,Einnahmen!G$7:G$10002)+SUMIF(Einnahmen!I$7:I$10002,A384,Einnahmen!H$7:H$10002)+SUMIF(Ausgaben!E$7:E$10002,A384,Ausgaben!G$7:G$10002)+SUMIF(Ausgaben!I$7:I$10002,A384,Ausgaben!H$7:H$10002),2)</f>
        <v>0</v>
      </c>
    </row>
    <row r="385" spans="1:2" x14ac:dyDescent="0.25">
      <c r="A385">
        <v>385</v>
      </c>
      <c r="B385" s="24">
        <f>ROUND(SUMIF(Einnahmen!E$7:E$10002,A385,Einnahmen!G$7:G$10002)+SUMIF(Einnahmen!I$7:I$10002,A385,Einnahmen!H$7:H$10002)+SUMIF(Ausgaben!E$7:E$10002,A385,Ausgaben!G$7:G$10002)+SUMIF(Ausgaben!I$7:I$10002,A385,Ausgaben!H$7:H$10002),2)</f>
        <v>0</v>
      </c>
    </row>
    <row r="386" spans="1:2" x14ac:dyDescent="0.25">
      <c r="A386">
        <v>386</v>
      </c>
      <c r="B386" s="24">
        <f>ROUND(SUMIF(Einnahmen!E$7:E$10002,A386,Einnahmen!G$7:G$10002)+SUMIF(Einnahmen!I$7:I$10002,A386,Einnahmen!H$7:H$10002)+SUMIF(Ausgaben!E$7:E$10002,A386,Ausgaben!G$7:G$10002)+SUMIF(Ausgaben!I$7:I$10002,A386,Ausgaben!H$7:H$10002),2)</f>
        <v>0</v>
      </c>
    </row>
    <row r="387" spans="1:2" x14ac:dyDescent="0.25">
      <c r="A387">
        <v>387</v>
      </c>
      <c r="B387" s="24">
        <f>ROUND(SUMIF(Einnahmen!E$7:E$10002,A387,Einnahmen!G$7:G$10002)+SUMIF(Einnahmen!I$7:I$10002,A387,Einnahmen!H$7:H$10002)+SUMIF(Ausgaben!E$7:E$10002,A387,Ausgaben!G$7:G$10002)+SUMIF(Ausgaben!I$7:I$10002,A387,Ausgaben!H$7:H$10002),2)</f>
        <v>0</v>
      </c>
    </row>
    <row r="388" spans="1:2" x14ac:dyDescent="0.25">
      <c r="A388">
        <v>388</v>
      </c>
      <c r="B388" s="24">
        <f>ROUND(SUMIF(Einnahmen!E$7:E$10002,A388,Einnahmen!G$7:G$10002)+SUMIF(Einnahmen!I$7:I$10002,A388,Einnahmen!H$7:H$10002)+SUMIF(Ausgaben!E$7:E$10002,A388,Ausgaben!G$7:G$10002)+SUMIF(Ausgaben!I$7:I$10002,A388,Ausgaben!H$7:H$10002),2)</f>
        <v>0</v>
      </c>
    </row>
    <row r="389" spans="1:2" x14ac:dyDescent="0.25">
      <c r="A389">
        <v>389</v>
      </c>
      <c r="B389" s="24">
        <f>ROUND(SUMIF(Einnahmen!E$7:E$10002,A389,Einnahmen!G$7:G$10002)+SUMIF(Einnahmen!I$7:I$10002,A389,Einnahmen!H$7:H$10002)+SUMIF(Ausgaben!E$7:E$10002,A389,Ausgaben!G$7:G$10002)+SUMIF(Ausgaben!I$7:I$10002,A389,Ausgaben!H$7:H$10002),2)</f>
        <v>0</v>
      </c>
    </row>
    <row r="390" spans="1:2" x14ac:dyDescent="0.25">
      <c r="A390">
        <v>390</v>
      </c>
      <c r="B390" s="24">
        <f>ROUND(SUMIF(Einnahmen!E$7:E$10002,A390,Einnahmen!G$7:G$10002)+SUMIF(Einnahmen!I$7:I$10002,A390,Einnahmen!H$7:H$10002)+SUMIF(Ausgaben!E$7:E$10002,A390,Ausgaben!G$7:G$10002)+SUMIF(Ausgaben!I$7:I$10002,A390,Ausgaben!H$7:H$10002),2)</f>
        <v>0</v>
      </c>
    </row>
    <row r="391" spans="1:2" x14ac:dyDescent="0.25">
      <c r="A391">
        <v>391</v>
      </c>
      <c r="B391" s="24">
        <f>ROUND(SUMIF(Einnahmen!E$7:E$10002,A391,Einnahmen!G$7:G$10002)+SUMIF(Einnahmen!I$7:I$10002,A391,Einnahmen!H$7:H$10002)+SUMIF(Ausgaben!E$7:E$10002,A391,Ausgaben!G$7:G$10002)+SUMIF(Ausgaben!I$7:I$10002,A391,Ausgaben!H$7:H$10002),2)</f>
        <v>0</v>
      </c>
    </row>
    <row r="392" spans="1:2" x14ac:dyDescent="0.25">
      <c r="A392">
        <v>392</v>
      </c>
      <c r="B392" s="24">
        <f>ROUND(SUMIF(Einnahmen!E$7:E$10002,A392,Einnahmen!G$7:G$10002)+SUMIF(Einnahmen!I$7:I$10002,A392,Einnahmen!H$7:H$10002)+SUMIF(Ausgaben!E$7:E$10002,A392,Ausgaben!G$7:G$10002)+SUMIF(Ausgaben!I$7:I$10002,A392,Ausgaben!H$7:H$10002),2)</f>
        <v>0</v>
      </c>
    </row>
    <row r="393" spans="1:2" x14ac:dyDescent="0.25">
      <c r="A393">
        <v>393</v>
      </c>
      <c r="B393" s="24">
        <f>ROUND(SUMIF(Einnahmen!E$7:E$10002,A393,Einnahmen!G$7:G$10002)+SUMIF(Einnahmen!I$7:I$10002,A393,Einnahmen!H$7:H$10002)+SUMIF(Ausgaben!E$7:E$10002,A393,Ausgaben!G$7:G$10002)+SUMIF(Ausgaben!I$7:I$10002,A393,Ausgaben!H$7:H$10002),2)</f>
        <v>0</v>
      </c>
    </row>
    <row r="394" spans="1:2" x14ac:dyDescent="0.25">
      <c r="A394">
        <v>394</v>
      </c>
      <c r="B394" s="24">
        <f>ROUND(SUMIF(Einnahmen!E$7:E$10002,A394,Einnahmen!G$7:G$10002)+SUMIF(Einnahmen!I$7:I$10002,A394,Einnahmen!H$7:H$10002)+SUMIF(Ausgaben!E$7:E$10002,A394,Ausgaben!G$7:G$10002)+SUMIF(Ausgaben!I$7:I$10002,A394,Ausgaben!H$7:H$10002),2)</f>
        <v>0</v>
      </c>
    </row>
    <row r="395" spans="1:2" x14ac:dyDescent="0.25">
      <c r="A395">
        <v>395</v>
      </c>
      <c r="B395" s="24">
        <f>ROUND(SUMIF(Einnahmen!E$7:E$10002,A395,Einnahmen!G$7:G$10002)+SUMIF(Einnahmen!I$7:I$10002,A395,Einnahmen!H$7:H$10002)+SUMIF(Ausgaben!E$7:E$10002,A395,Ausgaben!G$7:G$10002)+SUMIF(Ausgaben!I$7:I$10002,A395,Ausgaben!H$7:H$10002),2)</f>
        <v>0</v>
      </c>
    </row>
    <row r="396" spans="1:2" x14ac:dyDescent="0.25">
      <c r="A396">
        <v>396</v>
      </c>
      <c r="B396" s="24">
        <f>ROUND(SUMIF(Einnahmen!E$7:E$10002,A396,Einnahmen!G$7:G$10002)+SUMIF(Einnahmen!I$7:I$10002,A396,Einnahmen!H$7:H$10002)+SUMIF(Ausgaben!E$7:E$10002,A396,Ausgaben!G$7:G$10002)+SUMIF(Ausgaben!I$7:I$10002,A396,Ausgaben!H$7:H$10002),2)</f>
        <v>0</v>
      </c>
    </row>
    <row r="397" spans="1:2" x14ac:dyDescent="0.25">
      <c r="A397">
        <v>397</v>
      </c>
      <c r="B397" s="24">
        <f>ROUND(SUMIF(Einnahmen!E$7:E$10002,A397,Einnahmen!G$7:G$10002)+SUMIF(Einnahmen!I$7:I$10002,A397,Einnahmen!H$7:H$10002)+SUMIF(Ausgaben!E$7:E$10002,A397,Ausgaben!G$7:G$10002)+SUMIF(Ausgaben!I$7:I$10002,A397,Ausgaben!H$7:H$10002),2)</f>
        <v>0</v>
      </c>
    </row>
    <row r="398" spans="1:2" x14ac:dyDescent="0.25">
      <c r="A398">
        <v>398</v>
      </c>
      <c r="B398" s="24">
        <f>ROUND(SUMIF(Einnahmen!E$7:E$10002,A398,Einnahmen!G$7:G$10002)+SUMIF(Einnahmen!I$7:I$10002,A398,Einnahmen!H$7:H$10002)+SUMIF(Ausgaben!E$7:E$10002,A398,Ausgaben!G$7:G$10002)+SUMIF(Ausgaben!I$7:I$10002,A398,Ausgaben!H$7:H$10002),2)</f>
        <v>0</v>
      </c>
    </row>
    <row r="399" spans="1:2" x14ac:dyDescent="0.25">
      <c r="A399">
        <v>399</v>
      </c>
      <c r="B399" s="24">
        <f>ROUND(SUMIF(Einnahmen!E$7:E$10002,A399,Einnahmen!G$7:G$10002)+SUMIF(Einnahmen!I$7:I$10002,A399,Einnahmen!H$7:H$10002)+SUMIF(Ausgaben!E$7:E$10002,A399,Ausgaben!G$7:G$10002)+SUMIF(Ausgaben!I$7:I$10002,A399,Ausgaben!H$7:H$10002),2)</f>
        <v>0</v>
      </c>
    </row>
    <row r="400" spans="1:2" x14ac:dyDescent="0.25">
      <c r="A400">
        <v>400</v>
      </c>
      <c r="B400" s="24">
        <f>ROUND(SUMIF(Einnahmen!E$7:E$10002,A400,Einnahmen!G$7:G$10002)+SUMIF(Einnahmen!I$7:I$10002,A400,Einnahmen!H$7:H$10002)+SUMIF(Ausgaben!E$7:E$10002,A400,Ausgaben!G$7:G$10002)+SUMIF(Ausgaben!I$7:I$10002,A400,Ausgaben!H$7:H$10002),2)</f>
        <v>0</v>
      </c>
    </row>
    <row r="401" spans="1:2" x14ac:dyDescent="0.25">
      <c r="A401">
        <v>401</v>
      </c>
      <c r="B401" s="24">
        <f>ROUND(SUMIF(Einnahmen!E$7:E$10002,A401,Einnahmen!G$7:G$10002)+SUMIF(Einnahmen!I$7:I$10002,A401,Einnahmen!H$7:H$10002)+SUMIF(Ausgaben!E$7:E$10002,A401,Ausgaben!G$7:G$10002)+SUMIF(Ausgaben!I$7:I$10002,A401,Ausgaben!H$7:H$10002),2)</f>
        <v>0</v>
      </c>
    </row>
    <row r="402" spans="1:2" x14ac:dyDescent="0.25">
      <c r="A402">
        <v>402</v>
      </c>
      <c r="B402" s="24">
        <f>ROUND(SUMIF(Einnahmen!E$7:E$10002,A402,Einnahmen!G$7:G$10002)+SUMIF(Einnahmen!I$7:I$10002,A402,Einnahmen!H$7:H$10002)+SUMIF(Ausgaben!E$7:E$10002,A402,Ausgaben!G$7:G$10002)+SUMIF(Ausgaben!I$7:I$10002,A402,Ausgaben!H$7:H$10002),2)</f>
        <v>0</v>
      </c>
    </row>
    <row r="403" spans="1:2" x14ac:dyDescent="0.25">
      <c r="A403">
        <v>403</v>
      </c>
      <c r="B403" s="24">
        <f>ROUND(SUMIF(Einnahmen!E$7:E$10002,A403,Einnahmen!G$7:G$10002)+SUMIF(Einnahmen!I$7:I$10002,A403,Einnahmen!H$7:H$10002)+SUMIF(Ausgaben!E$7:E$10002,A403,Ausgaben!G$7:G$10002)+SUMIF(Ausgaben!I$7:I$10002,A403,Ausgaben!H$7:H$10002),2)</f>
        <v>0</v>
      </c>
    </row>
    <row r="404" spans="1:2" x14ac:dyDescent="0.25">
      <c r="A404">
        <v>404</v>
      </c>
      <c r="B404" s="24">
        <f>ROUND(SUMIF(Einnahmen!E$7:E$10002,A404,Einnahmen!G$7:G$10002)+SUMIF(Einnahmen!I$7:I$10002,A404,Einnahmen!H$7:H$10002)+SUMIF(Ausgaben!E$7:E$10002,A404,Ausgaben!G$7:G$10002)+SUMIF(Ausgaben!I$7:I$10002,A404,Ausgaben!H$7:H$10002),2)</f>
        <v>0</v>
      </c>
    </row>
    <row r="405" spans="1:2" x14ac:dyDescent="0.25">
      <c r="A405">
        <v>405</v>
      </c>
      <c r="B405" s="24">
        <f>ROUND(SUMIF(Einnahmen!E$7:E$10002,A405,Einnahmen!G$7:G$10002)+SUMIF(Einnahmen!I$7:I$10002,A405,Einnahmen!H$7:H$10002)+SUMIF(Ausgaben!E$7:E$10002,A405,Ausgaben!G$7:G$10002)+SUMIF(Ausgaben!I$7:I$10002,A405,Ausgaben!H$7:H$10002),2)</f>
        <v>0</v>
      </c>
    </row>
    <row r="406" spans="1:2" x14ac:dyDescent="0.25">
      <c r="A406">
        <v>406</v>
      </c>
      <c r="B406" s="24">
        <f>ROUND(SUMIF(Einnahmen!E$7:E$10002,A406,Einnahmen!G$7:G$10002)+SUMIF(Einnahmen!I$7:I$10002,A406,Einnahmen!H$7:H$10002)+SUMIF(Ausgaben!E$7:E$10002,A406,Ausgaben!G$7:G$10002)+SUMIF(Ausgaben!I$7:I$10002,A406,Ausgaben!H$7:H$10002),2)</f>
        <v>0</v>
      </c>
    </row>
    <row r="407" spans="1:2" x14ac:dyDescent="0.25">
      <c r="A407">
        <v>407</v>
      </c>
      <c r="B407" s="24">
        <f>ROUND(SUMIF(Einnahmen!E$7:E$10002,A407,Einnahmen!G$7:G$10002)+SUMIF(Einnahmen!I$7:I$10002,A407,Einnahmen!H$7:H$10002)+SUMIF(Ausgaben!E$7:E$10002,A407,Ausgaben!G$7:G$10002)+SUMIF(Ausgaben!I$7:I$10002,A407,Ausgaben!H$7:H$10002),2)</f>
        <v>0</v>
      </c>
    </row>
    <row r="408" spans="1:2" x14ac:dyDescent="0.25">
      <c r="A408">
        <v>408</v>
      </c>
      <c r="B408" s="24">
        <f>ROUND(SUMIF(Einnahmen!E$7:E$10002,A408,Einnahmen!G$7:G$10002)+SUMIF(Einnahmen!I$7:I$10002,A408,Einnahmen!H$7:H$10002)+SUMIF(Ausgaben!E$7:E$10002,A408,Ausgaben!G$7:G$10002)+SUMIF(Ausgaben!I$7:I$10002,A408,Ausgaben!H$7:H$10002),2)</f>
        <v>0</v>
      </c>
    </row>
    <row r="409" spans="1:2" x14ac:dyDescent="0.25">
      <c r="A409">
        <v>409</v>
      </c>
      <c r="B409" s="24">
        <f>ROUND(SUMIF(Einnahmen!E$7:E$10002,A409,Einnahmen!G$7:G$10002)+SUMIF(Einnahmen!I$7:I$10002,A409,Einnahmen!H$7:H$10002)+SUMIF(Ausgaben!E$7:E$10002,A409,Ausgaben!G$7:G$10002)+SUMIF(Ausgaben!I$7:I$10002,A409,Ausgaben!H$7:H$10002),2)</f>
        <v>0</v>
      </c>
    </row>
    <row r="410" spans="1:2" x14ac:dyDescent="0.25">
      <c r="A410">
        <v>410</v>
      </c>
      <c r="B410" s="24">
        <f>ROUND(SUMIF(Einnahmen!E$7:E$10002,A410,Einnahmen!G$7:G$10002)+SUMIF(Einnahmen!I$7:I$10002,A410,Einnahmen!H$7:H$10002)+SUMIF(Ausgaben!E$7:E$10002,A410,Ausgaben!G$7:G$10002)+SUMIF(Ausgaben!I$7:I$10002,A410,Ausgaben!H$7:H$10002),2)</f>
        <v>0</v>
      </c>
    </row>
    <row r="411" spans="1:2" x14ac:dyDescent="0.25">
      <c r="A411">
        <v>411</v>
      </c>
      <c r="B411" s="24">
        <f>ROUND(SUMIF(Einnahmen!E$7:E$10002,A411,Einnahmen!G$7:G$10002)+SUMIF(Einnahmen!I$7:I$10002,A411,Einnahmen!H$7:H$10002)+SUMIF(Ausgaben!E$7:E$10002,A411,Ausgaben!G$7:G$10002)+SUMIF(Ausgaben!I$7:I$10002,A411,Ausgaben!H$7:H$10002),2)</f>
        <v>0</v>
      </c>
    </row>
    <row r="412" spans="1:2" x14ac:dyDescent="0.25">
      <c r="A412">
        <v>412</v>
      </c>
      <c r="B412" s="24">
        <f>ROUND(SUMIF(Einnahmen!E$7:E$10002,A412,Einnahmen!G$7:G$10002)+SUMIF(Einnahmen!I$7:I$10002,A412,Einnahmen!H$7:H$10002)+SUMIF(Ausgaben!E$7:E$10002,A412,Ausgaben!G$7:G$10002)+SUMIF(Ausgaben!I$7:I$10002,A412,Ausgaben!H$7:H$10002),2)</f>
        <v>0</v>
      </c>
    </row>
    <row r="413" spans="1:2" x14ac:dyDescent="0.25">
      <c r="A413">
        <v>413</v>
      </c>
      <c r="B413" s="24">
        <f>ROUND(SUMIF(Einnahmen!E$7:E$10002,A413,Einnahmen!G$7:G$10002)+SUMIF(Einnahmen!I$7:I$10002,A413,Einnahmen!H$7:H$10002)+SUMIF(Ausgaben!E$7:E$10002,A413,Ausgaben!G$7:G$10002)+SUMIF(Ausgaben!I$7:I$10002,A413,Ausgaben!H$7:H$10002),2)</f>
        <v>0</v>
      </c>
    </row>
    <row r="414" spans="1:2" x14ac:dyDescent="0.25">
      <c r="A414">
        <v>414</v>
      </c>
      <c r="B414" s="24">
        <f>ROUND(SUMIF(Einnahmen!E$7:E$10002,A414,Einnahmen!G$7:G$10002)+SUMIF(Einnahmen!I$7:I$10002,A414,Einnahmen!H$7:H$10002)+SUMIF(Ausgaben!E$7:E$10002,A414,Ausgaben!G$7:G$10002)+SUMIF(Ausgaben!I$7:I$10002,A414,Ausgaben!H$7:H$10002),2)</f>
        <v>0</v>
      </c>
    </row>
    <row r="415" spans="1:2" x14ac:dyDescent="0.25">
      <c r="A415">
        <v>415</v>
      </c>
      <c r="B415" s="24">
        <f>ROUND(SUMIF(Einnahmen!E$7:E$10002,A415,Einnahmen!G$7:G$10002)+SUMIF(Einnahmen!I$7:I$10002,A415,Einnahmen!H$7:H$10002)+SUMIF(Ausgaben!E$7:E$10002,A415,Ausgaben!G$7:G$10002)+SUMIF(Ausgaben!I$7:I$10002,A415,Ausgaben!H$7:H$10002),2)</f>
        <v>0</v>
      </c>
    </row>
    <row r="416" spans="1:2" x14ac:dyDescent="0.25">
      <c r="A416">
        <v>416</v>
      </c>
      <c r="B416" s="24">
        <f>ROUND(SUMIF(Einnahmen!E$7:E$10002,A416,Einnahmen!G$7:G$10002)+SUMIF(Einnahmen!I$7:I$10002,A416,Einnahmen!H$7:H$10002)+SUMIF(Ausgaben!E$7:E$10002,A416,Ausgaben!G$7:G$10002)+SUMIF(Ausgaben!I$7:I$10002,A416,Ausgaben!H$7:H$10002),2)</f>
        <v>0</v>
      </c>
    </row>
    <row r="417" spans="1:2" x14ac:dyDescent="0.25">
      <c r="A417">
        <v>417</v>
      </c>
      <c r="B417" s="24">
        <f>ROUND(SUMIF(Einnahmen!E$7:E$10002,A417,Einnahmen!G$7:G$10002)+SUMIF(Einnahmen!I$7:I$10002,A417,Einnahmen!H$7:H$10002)+SUMIF(Ausgaben!E$7:E$10002,A417,Ausgaben!G$7:G$10002)+SUMIF(Ausgaben!I$7:I$10002,A417,Ausgaben!H$7:H$10002),2)</f>
        <v>0</v>
      </c>
    </row>
    <row r="418" spans="1:2" x14ac:dyDescent="0.25">
      <c r="A418">
        <v>418</v>
      </c>
      <c r="B418" s="24">
        <f>ROUND(SUMIF(Einnahmen!E$7:E$10002,A418,Einnahmen!G$7:G$10002)+SUMIF(Einnahmen!I$7:I$10002,A418,Einnahmen!H$7:H$10002)+SUMIF(Ausgaben!E$7:E$10002,A418,Ausgaben!G$7:G$10002)+SUMIF(Ausgaben!I$7:I$10002,A418,Ausgaben!H$7:H$10002),2)</f>
        <v>0</v>
      </c>
    </row>
    <row r="419" spans="1:2" x14ac:dyDescent="0.25">
      <c r="A419">
        <v>419</v>
      </c>
      <c r="B419" s="24">
        <f>ROUND(SUMIF(Einnahmen!E$7:E$10002,A419,Einnahmen!G$7:G$10002)+SUMIF(Einnahmen!I$7:I$10002,A419,Einnahmen!H$7:H$10002)+SUMIF(Ausgaben!E$7:E$10002,A419,Ausgaben!G$7:G$10002)+SUMIF(Ausgaben!I$7:I$10002,A419,Ausgaben!H$7:H$10002),2)</f>
        <v>0</v>
      </c>
    </row>
    <row r="420" spans="1:2" x14ac:dyDescent="0.25">
      <c r="A420">
        <v>420</v>
      </c>
      <c r="B420" s="24">
        <f>ROUND(SUMIF(Einnahmen!E$7:E$10002,A420,Einnahmen!G$7:G$10002)+SUMIF(Einnahmen!I$7:I$10002,A420,Einnahmen!H$7:H$10002)+SUMIF(Ausgaben!E$7:E$10002,A420,Ausgaben!G$7:G$10002)+SUMIF(Ausgaben!I$7:I$10002,A420,Ausgaben!H$7:H$10002),2)</f>
        <v>0</v>
      </c>
    </row>
    <row r="421" spans="1:2" x14ac:dyDescent="0.25">
      <c r="A421">
        <v>421</v>
      </c>
      <c r="B421" s="24">
        <f>ROUND(SUMIF(Einnahmen!E$7:E$10002,A421,Einnahmen!G$7:G$10002)+SUMIF(Einnahmen!I$7:I$10002,A421,Einnahmen!H$7:H$10002)+SUMIF(Ausgaben!E$7:E$10002,A421,Ausgaben!G$7:G$10002)+SUMIF(Ausgaben!I$7:I$10002,A421,Ausgaben!H$7:H$10002),2)</f>
        <v>0</v>
      </c>
    </row>
    <row r="422" spans="1:2" x14ac:dyDescent="0.25">
      <c r="A422">
        <v>422</v>
      </c>
      <c r="B422" s="24">
        <f>ROUND(SUMIF(Einnahmen!E$7:E$10002,A422,Einnahmen!G$7:G$10002)+SUMIF(Einnahmen!I$7:I$10002,A422,Einnahmen!H$7:H$10002)+SUMIF(Ausgaben!E$7:E$10002,A422,Ausgaben!G$7:G$10002)+SUMIF(Ausgaben!I$7:I$10002,A422,Ausgaben!H$7:H$10002),2)</f>
        <v>0</v>
      </c>
    </row>
    <row r="423" spans="1:2" x14ac:dyDescent="0.25">
      <c r="A423">
        <v>423</v>
      </c>
      <c r="B423" s="24">
        <f>ROUND(SUMIF(Einnahmen!E$7:E$10002,A423,Einnahmen!G$7:G$10002)+SUMIF(Einnahmen!I$7:I$10002,A423,Einnahmen!H$7:H$10002)+SUMIF(Ausgaben!E$7:E$10002,A423,Ausgaben!G$7:G$10002)+SUMIF(Ausgaben!I$7:I$10002,A423,Ausgaben!H$7:H$10002),2)</f>
        <v>0</v>
      </c>
    </row>
    <row r="424" spans="1:2" x14ac:dyDescent="0.25">
      <c r="A424">
        <v>424</v>
      </c>
      <c r="B424" s="24">
        <f>ROUND(SUMIF(Einnahmen!E$7:E$10002,A424,Einnahmen!G$7:G$10002)+SUMIF(Einnahmen!I$7:I$10002,A424,Einnahmen!H$7:H$10002)+SUMIF(Ausgaben!E$7:E$10002,A424,Ausgaben!G$7:G$10002)+SUMIF(Ausgaben!I$7:I$10002,A424,Ausgaben!H$7:H$10002),2)</f>
        <v>0</v>
      </c>
    </row>
    <row r="425" spans="1:2" x14ac:dyDescent="0.25">
      <c r="A425">
        <v>425</v>
      </c>
      <c r="B425" s="24">
        <f>ROUND(SUMIF(Einnahmen!E$7:E$10002,A425,Einnahmen!G$7:G$10002)+SUMIF(Einnahmen!I$7:I$10002,A425,Einnahmen!H$7:H$10002)+SUMIF(Ausgaben!E$7:E$10002,A425,Ausgaben!G$7:G$10002)+SUMIF(Ausgaben!I$7:I$10002,A425,Ausgaben!H$7:H$10002),2)</f>
        <v>0</v>
      </c>
    </row>
    <row r="426" spans="1:2" x14ac:dyDescent="0.25">
      <c r="A426">
        <v>426</v>
      </c>
      <c r="B426" s="24">
        <f>ROUND(SUMIF(Einnahmen!E$7:E$10002,A426,Einnahmen!G$7:G$10002)+SUMIF(Einnahmen!I$7:I$10002,A426,Einnahmen!H$7:H$10002)+SUMIF(Ausgaben!E$7:E$10002,A426,Ausgaben!G$7:G$10002)+SUMIF(Ausgaben!I$7:I$10002,A426,Ausgaben!H$7:H$10002),2)</f>
        <v>0</v>
      </c>
    </row>
    <row r="427" spans="1:2" x14ac:dyDescent="0.25">
      <c r="A427">
        <v>427</v>
      </c>
      <c r="B427" s="24">
        <f>ROUND(SUMIF(Einnahmen!E$7:E$10002,A427,Einnahmen!G$7:G$10002)+SUMIF(Einnahmen!I$7:I$10002,A427,Einnahmen!H$7:H$10002)+SUMIF(Ausgaben!E$7:E$10002,A427,Ausgaben!G$7:G$10002)+SUMIF(Ausgaben!I$7:I$10002,A427,Ausgaben!H$7:H$10002),2)</f>
        <v>0</v>
      </c>
    </row>
    <row r="428" spans="1:2" x14ac:dyDescent="0.25">
      <c r="A428">
        <v>428</v>
      </c>
      <c r="B428" s="24">
        <f>ROUND(SUMIF(Einnahmen!E$7:E$10002,A428,Einnahmen!G$7:G$10002)+SUMIF(Einnahmen!I$7:I$10002,A428,Einnahmen!H$7:H$10002)+SUMIF(Ausgaben!E$7:E$10002,A428,Ausgaben!G$7:G$10002)+SUMIF(Ausgaben!I$7:I$10002,A428,Ausgaben!H$7:H$10002),2)</f>
        <v>0</v>
      </c>
    </row>
    <row r="429" spans="1:2" x14ac:dyDescent="0.25">
      <c r="A429">
        <v>429</v>
      </c>
      <c r="B429" s="24">
        <f>ROUND(SUMIF(Einnahmen!E$7:E$10002,A429,Einnahmen!G$7:G$10002)+SUMIF(Einnahmen!I$7:I$10002,A429,Einnahmen!H$7:H$10002)+SUMIF(Ausgaben!E$7:E$10002,A429,Ausgaben!G$7:G$10002)+SUMIF(Ausgaben!I$7:I$10002,A429,Ausgaben!H$7:H$10002),2)</f>
        <v>0</v>
      </c>
    </row>
    <row r="430" spans="1:2" x14ac:dyDescent="0.25">
      <c r="A430">
        <v>430</v>
      </c>
      <c r="B430" s="24">
        <f>ROUND(SUMIF(Einnahmen!E$7:E$10002,A430,Einnahmen!G$7:G$10002)+SUMIF(Einnahmen!I$7:I$10002,A430,Einnahmen!H$7:H$10002)+SUMIF(Ausgaben!E$7:E$10002,A430,Ausgaben!G$7:G$10002)+SUMIF(Ausgaben!I$7:I$10002,A430,Ausgaben!H$7:H$10002),2)</f>
        <v>0</v>
      </c>
    </row>
    <row r="431" spans="1:2" x14ac:dyDescent="0.25">
      <c r="A431">
        <v>431</v>
      </c>
      <c r="B431" s="24">
        <f>ROUND(SUMIF(Einnahmen!E$7:E$10002,A431,Einnahmen!G$7:G$10002)+SUMIF(Einnahmen!I$7:I$10002,A431,Einnahmen!H$7:H$10002)+SUMIF(Ausgaben!E$7:E$10002,A431,Ausgaben!G$7:G$10002)+SUMIF(Ausgaben!I$7:I$10002,A431,Ausgaben!H$7:H$10002),2)</f>
        <v>0</v>
      </c>
    </row>
    <row r="432" spans="1:2" x14ac:dyDescent="0.25">
      <c r="A432">
        <v>432</v>
      </c>
      <c r="B432" s="24">
        <f>ROUND(SUMIF(Einnahmen!E$7:E$10002,A432,Einnahmen!G$7:G$10002)+SUMIF(Einnahmen!I$7:I$10002,A432,Einnahmen!H$7:H$10002)+SUMIF(Ausgaben!E$7:E$10002,A432,Ausgaben!G$7:G$10002)+SUMIF(Ausgaben!I$7:I$10002,A432,Ausgaben!H$7:H$10002),2)</f>
        <v>0</v>
      </c>
    </row>
    <row r="433" spans="1:2" x14ac:dyDescent="0.25">
      <c r="A433">
        <v>433</v>
      </c>
      <c r="B433" s="24">
        <f>ROUND(SUMIF(Einnahmen!E$7:E$10002,A433,Einnahmen!G$7:G$10002)+SUMIF(Einnahmen!I$7:I$10002,A433,Einnahmen!H$7:H$10002)+SUMIF(Ausgaben!E$7:E$10002,A433,Ausgaben!G$7:G$10002)+SUMIF(Ausgaben!I$7:I$10002,A433,Ausgaben!H$7:H$10002),2)</f>
        <v>0</v>
      </c>
    </row>
    <row r="434" spans="1:2" x14ac:dyDescent="0.25">
      <c r="A434">
        <v>434</v>
      </c>
      <c r="B434" s="24">
        <f>ROUND(SUMIF(Einnahmen!E$7:E$10002,A434,Einnahmen!G$7:G$10002)+SUMIF(Einnahmen!I$7:I$10002,A434,Einnahmen!H$7:H$10002)+SUMIF(Ausgaben!E$7:E$10002,A434,Ausgaben!G$7:G$10002)+SUMIF(Ausgaben!I$7:I$10002,A434,Ausgaben!H$7:H$10002),2)</f>
        <v>0</v>
      </c>
    </row>
    <row r="435" spans="1:2" x14ac:dyDescent="0.25">
      <c r="A435">
        <v>435</v>
      </c>
      <c r="B435" s="24">
        <f>ROUND(SUMIF(Einnahmen!E$7:E$10002,A435,Einnahmen!G$7:G$10002)+SUMIF(Einnahmen!I$7:I$10002,A435,Einnahmen!H$7:H$10002)+SUMIF(Ausgaben!E$7:E$10002,A435,Ausgaben!G$7:G$10002)+SUMIF(Ausgaben!I$7:I$10002,A435,Ausgaben!H$7:H$10002),2)</f>
        <v>0</v>
      </c>
    </row>
    <row r="436" spans="1:2" x14ac:dyDescent="0.25">
      <c r="A436">
        <v>436</v>
      </c>
      <c r="B436" s="24">
        <f>ROUND(SUMIF(Einnahmen!E$7:E$10002,A436,Einnahmen!G$7:G$10002)+SUMIF(Einnahmen!I$7:I$10002,A436,Einnahmen!H$7:H$10002)+SUMIF(Ausgaben!E$7:E$10002,A436,Ausgaben!G$7:G$10002)+SUMIF(Ausgaben!I$7:I$10002,A436,Ausgaben!H$7:H$10002),2)</f>
        <v>0</v>
      </c>
    </row>
    <row r="437" spans="1:2" x14ac:dyDescent="0.25">
      <c r="A437">
        <v>437</v>
      </c>
      <c r="B437" s="24">
        <f>ROUND(SUMIF(Einnahmen!E$7:E$10002,A437,Einnahmen!G$7:G$10002)+SUMIF(Einnahmen!I$7:I$10002,A437,Einnahmen!H$7:H$10002)+SUMIF(Ausgaben!E$7:E$10002,A437,Ausgaben!G$7:G$10002)+SUMIF(Ausgaben!I$7:I$10002,A437,Ausgaben!H$7:H$10002),2)</f>
        <v>0</v>
      </c>
    </row>
    <row r="438" spans="1:2" x14ac:dyDescent="0.25">
      <c r="A438">
        <v>438</v>
      </c>
      <c r="B438" s="24">
        <f>ROUND(SUMIF(Einnahmen!E$7:E$10002,A438,Einnahmen!G$7:G$10002)+SUMIF(Einnahmen!I$7:I$10002,A438,Einnahmen!H$7:H$10002)+SUMIF(Ausgaben!E$7:E$10002,A438,Ausgaben!G$7:G$10002)+SUMIF(Ausgaben!I$7:I$10002,A438,Ausgaben!H$7:H$10002),2)</f>
        <v>0</v>
      </c>
    </row>
    <row r="439" spans="1:2" x14ac:dyDescent="0.25">
      <c r="A439">
        <v>439</v>
      </c>
      <c r="B439" s="24">
        <f>ROUND(SUMIF(Einnahmen!E$7:E$10002,A439,Einnahmen!G$7:G$10002)+SUMIF(Einnahmen!I$7:I$10002,A439,Einnahmen!H$7:H$10002)+SUMIF(Ausgaben!E$7:E$10002,A439,Ausgaben!G$7:G$10002)+SUMIF(Ausgaben!I$7:I$10002,A439,Ausgaben!H$7:H$10002),2)</f>
        <v>0</v>
      </c>
    </row>
    <row r="440" spans="1:2" x14ac:dyDescent="0.25">
      <c r="A440">
        <v>440</v>
      </c>
      <c r="B440" s="24">
        <f>ROUND(SUMIF(Einnahmen!E$7:E$10002,A440,Einnahmen!G$7:G$10002)+SUMIF(Einnahmen!I$7:I$10002,A440,Einnahmen!H$7:H$10002)+SUMIF(Ausgaben!E$7:E$10002,A440,Ausgaben!G$7:G$10002)+SUMIF(Ausgaben!I$7:I$10002,A440,Ausgaben!H$7:H$10002),2)</f>
        <v>0</v>
      </c>
    </row>
    <row r="441" spans="1:2" x14ac:dyDescent="0.25">
      <c r="A441">
        <v>441</v>
      </c>
      <c r="B441" s="24">
        <f>ROUND(SUMIF(Einnahmen!E$7:E$10002,A441,Einnahmen!G$7:G$10002)+SUMIF(Einnahmen!I$7:I$10002,A441,Einnahmen!H$7:H$10002)+SUMIF(Ausgaben!E$7:E$10002,A441,Ausgaben!G$7:G$10002)+SUMIF(Ausgaben!I$7:I$10002,A441,Ausgaben!H$7:H$10002),2)</f>
        <v>0</v>
      </c>
    </row>
    <row r="442" spans="1:2" x14ac:dyDescent="0.25">
      <c r="A442">
        <v>442</v>
      </c>
      <c r="B442" s="24">
        <f>ROUND(SUMIF(Einnahmen!E$7:E$10002,A442,Einnahmen!G$7:G$10002)+SUMIF(Einnahmen!I$7:I$10002,A442,Einnahmen!H$7:H$10002)+SUMIF(Ausgaben!E$7:E$10002,A442,Ausgaben!G$7:G$10002)+SUMIF(Ausgaben!I$7:I$10002,A442,Ausgaben!H$7:H$10002),2)</f>
        <v>0</v>
      </c>
    </row>
    <row r="443" spans="1:2" x14ac:dyDescent="0.25">
      <c r="A443">
        <v>443</v>
      </c>
      <c r="B443" s="24">
        <f>ROUND(SUMIF(Einnahmen!E$7:E$10002,A443,Einnahmen!G$7:G$10002)+SUMIF(Einnahmen!I$7:I$10002,A443,Einnahmen!H$7:H$10002)+SUMIF(Ausgaben!E$7:E$10002,A443,Ausgaben!G$7:G$10002)+SUMIF(Ausgaben!I$7:I$10002,A443,Ausgaben!H$7:H$10002),2)</f>
        <v>0</v>
      </c>
    </row>
    <row r="444" spans="1:2" x14ac:dyDescent="0.25">
      <c r="A444">
        <v>444</v>
      </c>
      <c r="B444" s="24">
        <f>ROUND(SUMIF(Einnahmen!E$7:E$10002,A444,Einnahmen!G$7:G$10002)+SUMIF(Einnahmen!I$7:I$10002,A444,Einnahmen!H$7:H$10002)+SUMIF(Ausgaben!E$7:E$10002,A444,Ausgaben!G$7:G$10002)+SUMIF(Ausgaben!I$7:I$10002,A444,Ausgaben!H$7:H$10002),2)</f>
        <v>0</v>
      </c>
    </row>
    <row r="445" spans="1:2" x14ac:dyDescent="0.25">
      <c r="A445">
        <v>445</v>
      </c>
      <c r="B445" s="24">
        <f>ROUND(SUMIF(Einnahmen!E$7:E$10002,A445,Einnahmen!G$7:G$10002)+SUMIF(Einnahmen!I$7:I$10002,A445,Einnahmen!H$7:H$10002)+SUMIF(Ausgaben!E$7:E$10002,A445,Ausgaben!G$7:G$10002)+SUMIF(Ausgaben!I$7:I$10002,A445,Ausgaben!H$7:H$10002),2)</f>
        <v>0</v>
      </c>
    </row>
    <row r="446" spans="1:2" x14ac:dyDescent="0.25">
      <c r="A446">
        <v>446</v>
      </c>
      <c r="B446" s="24">
        <f>ROUND(SUMIF(Einnahmen!E$7:E$10002,A446,Einnahmen!G$7:G$10002)+SUMIF(Einnahmen!I$7:I$10002,A446,Einnahmen!H$7:H$10002)+SUMIF(Ausgaben!E$7:E$10002,A446,Ausgaben!G$7:G$10002)+SUMIF(Ausgaben!I$7:I$10002,A446,Ausgaben!H$7:H$10002),2)</f>
        <v>0</v>
      </c>
    </row>
    <row r="447" spans="1:2" x14ac:dyDescent="0.25">
      <c r="A447">
        <v>447</v>
      </c>
      <c r="B447" s="24">
        <f>ROUND(SUMIF(Einnahmen!E$7:E$10002,A447,Einnahmen!G$7:G$10002)+SUMIF(Einnahmen!I$7:I$10002,A447,Einnahmen!H$7:H$10002)+SUMIF(Ausgaben!E$7:E$10002,A447,Ausgaben!G$7:G$10002)+SUMIF(Ausgaben!I$7:I$10002,A447,Ausgaben!H$7:H$10002),2)</f>
        <v>0</v>
      </c>
    </row>
    <row r="448" spans="1:2" x14ac:dyDescent="0.25">
      <c r="A448">
        <v>448</v>
      </c>
      <c r="B448" s="24">
        <f>ROUND(SUMIF(Einnahmen!E$7:E$10002,A448,Einnahmen!G$7:G$10002)+SUMIF(Einnahmen!I$7:I$10002,A448,Einnahmen!H$7:H$10002)+SUMIF(Ausgaben!E$7:E$10002,A448,Ausgaben!G$7:G$10002)+SUMIF(Ausgaben!I$7:I$10002,A448,Ausgaben!H$7:H$10002),2)</f>
        <v>0</v>
      </c>
    </row>
    <row r="449" spans="1:2" x14ac:dyDescent="0.25">
      <c r="A449">
        <v>449</v>
      </c>
      <c r="B449" s="24">
        <f>ROUND(SUMIF(Einnahmen!E$7:E$10002,A449,Einnahmen!G$7:G$10002)+SUMIF(Einnahmen!I$7:I$10002,A449,Einnahmen!H$7:H$10002)+SUMIF(Ausgaben!E$7:E$10002,A449,Ausgaben!G$7:G$10002)+SUMIF(Ausgaben!I$7:I$10002,A449,Ausgaben!H$7:H$10002),2)</f>
        <v>0</v>
      </c>
    </row>
    <row r="450" spans="1:2" x14ac:dyDescent="0.25">
      <c r="A450">
        <v>450</v>
      </c>
      <c r="B450" s="24">
        <f>ROUND(SUMIF(Einnahmen!E$7:E$10002,A450,Einnahmen!G$7:G$10002)+SUMIF(Einnahmen!I$7:I$10002,A450,Einnahmen!H$7:H$10002)+SUMIF(Ausgaben!E$7:E$10002,A450,Ausgaben!G$7:G$10002)+SUMIF(Ausgaben!I$7:I$10002,A450,Ausgaben!H$7:H$10002),2)</f>
        <v>0</v>
      </c>
    </row>
    <row r="451" spans="1:2" x14ac:dyDescent="0.25">
      <c r="A451">
        <v>451</v>
      </c>
      <c r="B451" s="24">
        <f>ROUND(SUMIF(Einnahmen!E$7:E$10002,A451,Einnahmen!G$7:G$10002)+SUMIF(Einnahmen!I$7:I$10002,A451,Einnahmen!H$7:H$10002)+SUMIF(Ausgaben!E$7:E$10002,A451,Ausgaben!G$7:G$10002)+SUMIF(Ausgaben!I$7:I$10002,A451,Ausgaben!H$7:H$10002),2)</f>
        <v>0</v>
      </c>
    </row>
    <row r="452" spans="1:2" x14ac:dyDescent="0.25">
      <c r="A452">
        <v>452</v>
      </c>
      <c r="B452" s="24">
        <f>ROUND(SUMIF(Einnahmen!E$7:E$10002,A452,Einnahmen!G$7:G$10002)+SUMIF(Einnahmen!I$7:I$10002,A452,Einnahmen!H$7:H$10002)+SUMIF(Ausgaben!E$7:E$10002,A452,Ausgaben!G$7:G$10002)+SUMIF(Ausgaben!I$7:I$10002,A452,Ausgaben!H$7:H$10002),2)</f>
        <v>0</v>
      </c>
    </row>
    <row r="453" spans="1:2" x14ac:dyDescent="0.25">
      <c r="A453">
        <v>453</v>
      </c>
      <c r="B453" s="24">
        <f>ROUND(SUMIF(Einnahmen!E$7:E$10002,A453,Einnahmen!G$7:G$10002)+SUMIF(Einnahmen!I$7:I$10002,A453,Einnahmen!H$7:H$10002)+SUMIF(Ausgaben!E$7:E$10002,A453,Ausgaben!G$7:G$10002)+SUMIF(Ausgaben!I$7:I$10002,A453,Ausgaben!H$7:H$10002),2)</f>
        <v>0</v>
      </c>
    </row>
    <row r="454" spans="1:2" x14ac:dyDescent="0.25">
      <c r="A454">
        <v>454</v>
      </c>
      <c r="B454" s="24">
        <f>ROUND(SUMIF(Einnahmen!E$7:E$10002,A454,Einnahmen!G$7:G$10002)+SUMIF(Einnahmen!I$7:I$10002,A454,Einnahmen!H$7:H$10002)+SUMIF(Ausgaben!E$7:E$10002,A454,Ausgaben!G$7:G$10002)+SUMIF(Ausgaben!I$7:I$10002,A454,Ausgaben!H$7:H$10002),2)</f>
        <v>0</v>
      </c>
    </row>
    <row r="455" spans="1:2" x14ac:dyDescent="0.25">
      <c r="A455">
        <v>455</v>
      </c>
      <c r="B455" s="24">
        <f>ROUND(SUMIF(Einnahmen!E$7:E$10002,A455,Einnahmen!G$7:G$10002)+SUMIF(Einnahmen!I$7:I$10002,A455,Einnahmen!H$7:H$10002)+SUMIF(Ausgaben!E$7:E$10002,A455,Ausgaben!G$7:G$10002)+SUMIF(Ausgaben!I$7:I$10002,A455,Ausgaben!H$7:H$10002),2)</f>
        <v>0</v>
      </c>
    </row>
    <row r="456" spans="1:2" x14ac:dyDescent="0.25">
      <c r="A456">
        <v>456</v>
      </c>
      <c r="B456" s="24">
        <f>ROUND(SUMIF(Einnahmen!E$7:E$10002,A456,Einnahmen!G$7:G$10002)+SUMIF(Einnahmen!I$7:I$10002,A456,Einnahmen!H$7:H$10002)+SUMIF(Ausgaben!E$7:E$10002,A456,Ausgaben!G$7:G$10002)+SUMIF(Ausgaben!I$7:I$10002,A456,Ausgaben!H$7:H$10002),2)</f>
        <v>0</v>
      </c>
    </row>
    <row r="457" spans="1:2" x14ac:dyDescent="0.25">
      <c r="A457">
        <v>457</v>
      </c>
      <c r="B457" s="24">
        <f>ROUND(SUMIF(Einnahmen!E$7:E$10002,A457,Einnahmen!G$7:G$10002)+SUMIF(Einnahmen!I$7:I$10002,A457,Einnahmen!H$7:H$10002)+SUMIF(Ausgaben!E$7:E$10002,A457,Ausgaben!G$7:G$10002)+SUMIF(Ausgaben!I$7:I$10002,A457,Ausgaben!H$7:H$10002),2)</f>
        <v>0</v>
      </c>
    </row>
    <row r="458" spans="1:2" x14ac:dyDescent="0.25">
      <c r="A458">
        <v>458</v>
      </c>
      <c r="B458" s="24">
        <f>ROUND(SUMIF(Einnahmen!E$7:E$10002,A458,Einnahmen!G$7:G$10002)+SUMIF(Einnahmen!I$7:I$10002,A458,Einnahmen!H$7:H$10002)+SUMIF(Ausgaben!E$7:E$10002,A458,Ausgaben!G$7:G$10002)+SUMIF(Ausgaben!I$7:I$10002,A458,Ausgaben!H$7:H$10002),2)</f>
        <v>0</v>
      </c>
    </row>
    <row r="459" spans="1:2" x14ac:dyDescent="0.25">
      <c r="A459">
        <v>459</v>
      </c>
      <c r="B459" s="24">
        <f>ROUND(SUMIF(Einnahmen!E$7:E$10002,A459,Einnahmen!G$7:G$10002)+SUMIF(Einnahmen!I$7:I$10002,A459,Einnahmen!H$7:H$10002)+SUMIF(Ausgaben!E$7:E$10002,A459,Ausgaben!G$7:G$10002)+SUMIF(Ausgaben!I$7:I$10002,A459,Ausgaben!H$7:H$10002),2)</f>
        <v>0</v>
      </c>
    </row>
    <row r="460" spans="1:2" x14ac:dyDescent="0.25">
      <c r="A460">
        <v>460</v>
      </c>
      <c r="B460" s="24">
        <f>ROUND(SUMIF(Einnahmen!E$7:E$10002,A460,Einnahmen!G$7:G$10002)+SUMIF(Einnahmen!I$7:I$10002,A460,Einnahmen!H$7:H$10002)+SUMIF(Ausgaben!E$7:E$10002,A460,Ausgaben!G$7:G$10002)+SUMIF(Ausgaben!I$7:I$10002,A460,Ausgaben!H$7:H$10002),2)</f>
        <v>0</v>
      </c>
    </row>
    <row r="461" spans="1:2" x14ac:dyDescent="0.25">
      <c r="A461">
        <v>461</v>
      </c>
      <c r="B461" s="24">
        <f>ROUND(SUMIF(Einnahmen!E$7:E$10002,A461,Einnahmen!G$7:G$10002)+SUMIF(Einnahmen!I$7:I$10002,A461,Einnahmen!H$7:H$10002)+SUMIF(Ausgaben!E$7:E$10002,A461,Ausgaben!G$7:G$10002)+SUMIF(Ausgaben!I$7:I$10002,A461,Ausgaben!H$7:H$10002),2)</f>
        <v>0</v>
      </c>
    </row>
    <row r="462" spans="1:2" x14ac:dyDescent="0.25">
      <c r="A462">
        <v>462</v>
      </c>
      <c r="B462" s="24">
        <f>ROUND(SUMIF(Einnahmen!E$7:E$10002,A462,Einnahmen!G$7:G$10002)+SUMIF(Einnahmen!I$7:I$10002,A462,Einnahmen!H$7:H$10002)+SUMIF(Ausgaben!E$7:E$10002,A462,Ausgaben!G$7:G$10002)+SUMIF(Ausgaben!I$7:I$10002,A462,Ausgaben!H$7:H$10002),2)</f>
        <v>0</v>
      </c>
    </row>
    <row r="463" spans="1:2" x14ac:dyDescent="0.25">
      <c r="A463">
        <v>463</v>
      </c>
      <c r="B463" s="24">
        <f>ROUND(SUMIF(Einnahmen!E$7:E$10002,A463,Einnahmen!G$7:G$10002)+SUMIF(Einnahmen!I$7:I$10002,A463,Einnahmen!H$7:H$10002)+SUMIF(Ausgaben!E$7:E$10002,A463,Ausgaben!G$7:G$10002)+SUMIF(Ausgaben!I$7:I$10002,A463,Ausgaben!H$7:H$10002),2)</f>
        <v>0</v>
      </c>
    </row>
    <row r="464" spans="1:2" x14ac:dyDescent="0.25">
      <c r="A464">
        <v>464</v>
      </c>
      <c r="B464" s="24">
        <f>ROUND(SUMIF(Einnahmen!E$7:E$10002,A464,Einnahmen!G$7:G$10002)+SUMIF(Einnahmen!I$7:I$10002,A464,Einnahmen!H$7:H$10002)+SUMIF(Ausgaben!E$7:E$10002,A464,Ausgaben!G$7:G$10002)+SUMIF(Ausgaben!I$7:I$10002,A464,Ausgaben!H$7:H$10002),2)</f>
        <v>0</v>
      </c>
    </row>
    <row r="465" spans="1:2" x14ac:dyDescent="0.25">
      <c r="A465">
        <v>465</v>
      </c>
      <c r="B465" s="24">
        <f>ROUND(SUMIF(Einnahmen!E$7:E$10002,A465,Einnahmen!G$7:G$10002)+SUMIF(Einnahmen!I$7:I$10002,A465,Einnahmen!H$7:H$10002)+SUMIF(Ausgaben!E$7:E$10002,A465,Ausgaben!G$7:G$10002)+SUMIF(Ausgaben!I$7:I$10002,A465,Ausgaben!H$7:H$10002),2)</f>
        <v>0</v>
      </c>
    </row>
    <row r="466" spans="1:2" x14ac:dyDescent="0.25">
      <c r="A466">
        <v>466</v>
      </c>
      <c r="B466" s="24">
        <f>ROUND(SUMIF(Einnahmen!E$7:E$10002,A466,Einnahmen!G$7:G$10002)+SUMIF(Einnahmen!I$7:I$10002,A466,Einnahmen!H$7:H$10002)+SUMIF(Ausgaben!E$7:E$10002,A466,Ausgaben!G$7:G$10002)+SUMIF(Ausgaben!I$7:I$10002,A466,Ausgaben!H$7:H$10002),2)</f>
        <v>0</v>
      </c>
    </row>
    <row r="467" spans="1:2" x14ac:dyDescent="0.25">
      <c r="A467">
        <v>467</v>
      </c>
      <c r="B467" s="24">
        <f>ROUND(SUMIF(Einnahmen!E$7:E$10002,A467,Einnahmen!G$7:G$10002)+SUMIF(Einnahmen!I$7:I$10002,A467,Einnahmen!H$7:H$10002)+SUMIF(Ausgaben!E$7:E$10002,A467,Ausgaben!G$7:G$10002)+SUMIF(Ausgaben!I$7:I$10002,A467,Ausgaben!H$7:H$10002),2)</f>
        <v>0</v>
      </c>
    </row>
    <row r="468" spans="1:2" x14ac:dyDescent="0.25">
      <c r="A468">
        <v>468</v>
      </c>
      <c r="B468" s="24">
        <f>ROUND(SUMIF(Einnahmen!E$7:E$10002,A468,Einnahmen!G$7:G$10002)+SUMIF(Einnahmen!I$7:I$10002,A468,Einnahmen!H$7:H$10002)+SUMIF(Ausgaben!E$7:E$10002,A468,Ausgaben!G$7:G$10002)+SUMIF(Ausgaben!I$7:I$10002,A468,Ausgaben!H$7:H$10002),2)</f>
        <v>0</v>
      </c>
    </row>
    <row r="469" spans="1:2" x14ac:dyDescent="0.25">
      <c r="A469">
        <v>469</v>
      </c>
      <c r="B469" s="24">
        <f>ROUND(SUMIF(Einnahmen!E$7:E$10002,A469,Einnahmen!G$7:G$10002)+SUMIF(Einnahmen!I$7:I$10002,A469,Einnahmen!H$7:H$10002)+SUMIF(Ausgaben!E$7:E$10002,A469,Ausgaben!G$7:G$10002)+SUMIF(Ausgaben!I$7:I$10002,A469,Ausgaben!H$7:H$10002),2)</f>
        <v>0</v>
      </c>
    </row>
    <row r="470" spans="1:2" x14ac:dyDescent="0.25">
      <c r="A470">
        <v>470</v>
      </c>
      <c r="B470" s="24">
        <f>ROUND(SUMIF(Einnahmen!E$7:E$10002,A470,Einnahmen!G$7:G$10002)+SUMIF(Einnahmen!I$7:I$10002,A470,Einnahmen!H$7:H$10002)+SUMIF(Ausgaben!E$7:E$10002,A470,Ausgaben!G$7:G$10002)+SUMIF(Ausgaben!I$7:I$10002,A470,Ausgaben!H$7:H$10002),2)</f>
        <v>0</v>
      </c>
    </row>
    <row r="471" spans="1:2" x14ac:dyDescent="0.25">
      <c r="A471">
        <v>471</v>
      </c>
      <c r="B471" s="24">
        <f>ROUND(SUMIF(Einnahmen!E$7:E$10002,A471,Einnahmen!G$7:G$10002)+SUMIF(Einnahmen!I$7:I$10002,A471,Einnahmen!H$7:H$10002)+SUMIF(Ausgaben!E$7:E$10002,A471,Ausgaben!G$7:G$10002)+SUMIF(Ausgaben!I$7:I$10002,A471,Ausgaben!H$7:H$10002),2)</f>
        <v>0</v>
      </c>
    </row>
    <row r="472" spans="1:2" x14ac:dyDescent="0.25">
      <c r="A472">
        <v>472</v>
      </c>
      <c r="B472" s="24">
        <f>ROUND(SUMIF(Einnahmen!E$7:E$10002,A472,Einnahmen!G$7:G$10002)+SUMIF(Einnahmen!I$7:I$10002,A472,Einnahmen!H$7:H$10002)+SUMIF(Ausgaben!E$7:E$10002,A472,Ausgaben!G$7:G$10002)+SUMIF(Ausgaben!I$7:I$10002,A472,Ausgaben!H$7:H$10002),2)</f>
        <v>0</v>
      </c>
    </row>
    <row r="473" spans="1:2" x14ac:dyDescent="0.25">
      <c r="A473">
        <v>473</v>
      </c>
      <c r="B473" s="24">
        <f>ROUND(SUMIF(Einnahmen!E$7:E$10002,A473,Einnahmen!G$7:G$10002)+SUMIF(Einnahmen!I$7:I$10002,A473,Einnahmen!H$7:H$10002)+SUMIF(Ausgaben!E$7:E$10002,A473,Ausgaben!G$7:G$10002)+SUMIF(Ausgaben!I$7:I$10002,A473,Ausgaben!H$7:H$10002),2)</f>
        <v>0</v>
      </c>
    </row>
    <row r="474" spans="1:2" x14ac:dyDescent="0.25">
      <c r="A474">
        <v>474</v>
      </c>
      <c r="B474" s="24">
        <f>ROUND(SUMIF(Einnahmen!E$7:E$10002,A474,Einnahmen!G$7:G$10002)+SUMIF(Einnahmen!I$7:I$10002,A474,Einnahmen!H$7:H$10002)+SUMIF(Ausgaben!E$7:E$10002,A474,Ausgaben!G$7:G$10002)+SUMIF(Ausgaben!I$7:I$10002,A474,Ausgaben!H$7:H$10002),2)</f>
        <v>0</v>
      </c>
    </row>
    <row r="475" spans="1:2" x14ac:dyDescent="0.25">
      <c r="A475">
        <v>475</v>
      </c>
      <c r="B475" s="24">
        <f>ROUND(SUMIF(Einnahmen!E$7:E$10002,A475,Einnahmen!G$7:G$10002)+SUMIF(Einnahmen!I$7:I$10002,A475,Einnahmen!H$7:H$10002)+SUMIF(Ausgaben!E$7:E$10002,A475,Ausgaben!G$7:G$10002)+SUMIF(Ausgaben!I$7:I$10002,A475,Ausgaben!H$7:H$10002),2)</f>
        <v>0</v>
      </c>
    </row>
    <row r="476" spans="1:2" x14ac:dyDescent="0.25">
      <c r="A476">
        <v>476</v>
      </c>
      <c r="B476" s="24">
        <f>ROUND(SUMIF(Einnahmen!E$7:E$10002,A476,Einnahmen!G$7:G$10002)+SUMIF(Einnahmen!I$7:I$10002,A476,Einnahmen!H$7:H$10002)+SUMIF(Ausgaben!E$7:E$10002,A476,Ausgaben!G$7:G$10002)+SUMIF(Ausgaben!I$7:I$10002,A476,Ausgaben!H$7:H$10002),2)</f>
        <v>0</v>
      </c>
    </row>
    <row r="477" spans="1:2" x14ac:dyDescent="0.25">
      <c r="A477">
        <v>477</v>
      </c>
      <c r="B477" s="24">
        <f>ROUND(SUMIF(Einnahmen!E$7:E$10002,A477,Einnahmen!G$7:G$10002)+SUMIF(Einnahmen!I$7:I$10002,A477,Einnahmen!H$7:H$10002)+SUMIF(Ausgaben!E$7:E$10002,A477,Ausgaben!G$7:G$10002)+SUMIF(Ausgaben!I$7:I$10002,A477,Ausgaben!H$7:H$10002),2)</f>
        <v>0</v>
      </c>
    </row>
    <row r="478" spans="1:2" x14ac:dyDescent="0.25">
      <c r="A478">
        <v>478</v>
      </c>
      <c r="B478" s="24">
        <f>ROUND(SUMIF(Einnahmen!E$7:E$10002,A478,Einnahmen!G$7:G$10002)+SUMIF(Einnahmen!I$7:I$10002,A478,Einnahmen!H$7:H$10002)+SUMIF(Ausgaben!E$7:E$10002,A478,Ausgaben!G$7:G$10002)+SUMIF(Ausgaben!I$7:I$10002,A478,Ausgaben!H$7:H$10002),2)</f>
        <v>0</v>
      </c>
    </row>
    <row r="479" spans="1:2" x14ac:dyDescent="0.25">
      <c r="A479">
        <v>479</v>
      </c>
      <c r="B479" s="24">
        <f>ROUND(SUMIF(Einnahmen!E$7:E$10002,A479,Einnahmen!G$7:G$10002)+SUMIF(Einnahmen!I$7:I$10002,A479,Einnahmen!H$7:H$10002)+SUMIF(Ausgaben!E$7:E$10002,A479,Ausgaben!G$7:G$10002)+SUMIF(Ausgaben!I$7:I$10002,A479,Ausgaben!H$7:H$10002),2)</f>
        <v>0</v>
      </c>
    </row>
    <row r="480" spans="1:2" x14ac:dyDescent="0.25">
      <c r="A480">
        <v>480</v>
      </c>
      <c r="B480" s="24">
        <f>ROUND(SUMIF(Einnahmen!E$7:E$10002,A480,Einnahmen!G$7:G$10002)+SUMIF(Einnahmen!I$7:I$10002,A480,Einnahmen!H$7:H$10002)+SUMIF(Ausgaben!E$7:E$10002,A480,Ausgaben!G$7:G$10002)+SUMIF(Ausgaben!I$7:I$10002,A480,Ausgaben!H$7:H$10002),2)</f>
        <v>0</v>
      </c>
    </row>
    <row r="481" spans="1:2" x14ac:dyDescent="0.25">
      <c r="A481">
        <v>481</v>
      </c>
      <c r="B481" s="24">
        <f>ROUND(SUMIF(Einnahmen!E$7:E$10002,A481,Einnahmen!G$7:G$10002)+SUMIF(Einnahmen!I$7:I$10002,A481,Einnahmen!H$7:H$10002)+SUMIF(Ausgaben!E$7:E$10002,A481,Ausgaben!G$7:G$10002)+SUMIF(Ausgaben!I$7:I$10002,A481,Ausgaben!H$7:H$10002),2)</f>
        <v>0</v>
      </c>
    </row>
    <row r="482" spans="1:2" x14ac:dyDescent="0.25">
      <c r="A482">
        <v>482</v>
      </c>
      <c r="B482" s="24">
        <f>ROUND(SUMIF(Einnahmen!E$7:E$10002,A482,Einnahmen!G$7:G$10002)+SUMIF(Einnahmen!I$7:I$10002,A482,Einnahmen!H$7:H$10002)+SUMIF(Ausgaben!E$7:E$10002,A482,Ausgaben!G$7:G$10002)+SUMIF(Ausgaben!I$7:I$10002,A482,Ausgaben!H$7:H$10002),2)</f>
        <v>0</v>
      </c>
    </row>
    <row r="483" spans="1:2" x14ac:dyDescent="0.25">
      <c r="A483">
        <v>483</v>
      </c>
      <c r="B483" s="24">
        <f>ROUND(SUMIF(Einnahmen!E$7:E$10002,A483,Einnahmen!G$7:G$10002)+SUMIF(Einnahmen!I$7:I$10002,A483,Einnahmen!H$7:H$10002)+SUMIF(Ausgaben!E$7:E$10002,A483,Ausgaben!G$7:G$10002)+SUMIF(Ausgaben!I$7:I$10002,A483,Ausgaben!H$7:H$10002),2)</f>
        <v>0</v>
      </c>
    </row>
    <row r="484" spans="1:2" x14ac:dyDescent="0.25">
      <c r="A484">
        <v>484</v>
      </c>
      <c r="B484" s="24">
        <f>ROUND(SUMIF(Einnahmen!E$7:E$10002,A484,Einnahmen!G$7:G$10002)+SUMIF(Einnahmen!I$7:I$10002,A484,Einnahmen!H$7:H$10002)+SUMIF(Ausgaben!E$7:E$10002,A484,Ausgaben!G$7:G$10002)+SUMIF(Ausgaben!I$7:I$10002,A484,Ausgaben!H$7:H$10002),2)</f>
        <v>0</v>
      </c>
    </row>
    <row r="485" spans="1:2" x14ac:dyDescent="0.25">
      <c r="A485">
        <v>485</v>
      </c>
      <c r="B485" s="24">
        <f>ROUND(SUMIF(Einnahmen!E$7:E$10002,A485,Einnahmen!G$7:G$10002)+SUMIF(Einnahmen!I$7:I$10002,A485,Einnahmen!H$7:H$10002)+SUMIF(Ausgaben!E$7:E$10002,A485,Ausgaben!G$7:G$10002)+SUMIF(Ausgaben!I$7:I$10002,A485,Ausgaben!H$7:H$10002),2)</f>
        <v>0</v>
      </c>
    </row>
    <row r="486" spans="1:2" x14ac:dyDescent="0.25">
      <c r="A486">
        <v>486</v>
      </c>
      <c r="B486" s="24">
        <f>ROUND(SUMIF(Einnahmen!E$7:E$10002,A486,Einnahmen!G$7:G$10002)+SUMIF(Einnahmen!I$7:I$10002,A486,Einnahmen!H$7:H$10002)+SUMIF(Ausgaben!E$7:E$10002,A486,Ausgaben!G$7:G$10002)+SUMIF(Ausgaben!I$7:I$10002,A486,Ausgaben!H$7:H$10002),2)</f>
        <v>0</v>
      </c>
    </row>
    <row r="487" spans="1:2" x14ac:dyDescent="0.25">
      <c r="A487">
        <v>487</v>
      </c>
      <c r="B487" s="24">
        <f>ROUND(SUMIF(Einnahmen!E$7:E$10002,A487,Einnahmen!G$7:G$10002)+SUMIF(Einnahmen!I$7:I$10002,A487,Einnahmen!H$7:H$10002)+SUMIF(Ausgaben!E$7:E$10002,A487,Ausgaben!G$7:G$10002)+SUMIF(Ausgaben!I$7:I$10002,A487,Ausgaben!H$7:H$10002),2)</f>
        <v>0</v>
      </c>
    </row>
    <row r="488" spans="1:2" x14ac:dyDescent="0.25">
      <c r="A488">
        <v>488</v>
      </c>
      <c r="B488" s="24">
        <f>ROUND(SUMIF(Einnahmen!E$7:E$10002,A488,Einnahmen!G$7:G$10002)+SUMIF(Einnahmen!I$7:I$10002,A488,Einnahmen!H$7:H$10002)+SUMIF(Ausgaben!E$7:E$10002,A488,Ausgaben!G$7:G$10002)+SUMIF(Ausgaben!I$7:I$10002,A488,Ausgaben!H$7:H$10002),2)</f>
        <v>0</v>
      </c>
    </row>
    <row r="489" spans="1:2" x14ac:dyDescent="0.25">
      <c r="A489">
        <v>489</v>
      </c>
      <c r="B489" s="24">
        <f>ROUND(SUMIF(Einnahmen!E$7:E$10002,A489,Einnahmen!G$7:G$10002)+SUMIF(Einnahmen!I$7:I$10002,A489,Einnahmen!H$7:H$10002)+SUMIF(Ausgaben!E$7:E$10002,A489,Ausgaben!G$7:G$10002)+SUMIF(Ausgaben!I$7:I$10002,A489,Ausgaben!H$7:H$10002),2)</f>
        <v>0</v>
      </c>
    </row>
    <row r="490" spans="1:2" x14ac:dyDescent="0.25">
      <c r="A490">
        <v>490</v>
      </c>
      <c r="B490" s="24">
        <f>ROUND(SUMIF(Einnahmen!E$7:E$10002,A490,Einnahmen!G$7:G$10002)+SUMIF(Einnahmen!I$7:I$10002,A490,Einnahmen!H$7:H$10002)+SUMIF(Ausgaben!E$7:E$10002,A490,Ausgaben!G$7:G$10002)+SUMIF(Ausgaben!I$7:I$10002,A490,Ausgaben!H$7:H$10002),2)</f>
        <v>0</v>
      </c>
    </row>
    <row r="491" spans="1:2" x14ac:dyDescent="0.25">
      <c r="A491">
        <v>491</v>
      </c>
      <c r="B491" s="24">
        <f>ROUND(SUMIF(Einnahmen!E$7:E$10002,A491,Einnahmen!G$7:G$10002)+SUMIF(Einnahmen!I$7:I$10002,A491,Einnahmen!H$7:H$10002)+SUMIF(Ausgaben!E$7:E$10002,A491,Ausgaben!G$7:G$10002)+SUMIF(Ausgaben!I$7:I$10002,A491,Ausgaben!H$7:H$10002),2)</f>
        <v>0</v>
      </c>
    </row>
    <row r="492" spans="1:2" x14ac:dyDescent="0.25">
      <c r="A492">
        <v>492</v>
      </c>
      <c r="B492" s="24">
        <f>ROUND(SUMIF(Einnahmen!E$7:E$10002,A492,Einnahmen!G$7:G$10002)+SUMIF(Einnahmen!I$7:I$10002,A492,Einnahmen!H$7:H$10002)+SUMIF(Ausgaben!E$7:E$10002,A492,Ausgaben!G$7:G$10002)+SUMIF(Ausgaben!I$7:I$10002,A492,Ausgaben!H$7:H$10002),2)</f>
        <v>0</v>
      </c>
    </row>
    <row r="493" spans="1:2" x14ac:dyDescent="0.25">
      <c r="A493">
        <v>493</v>
      </c>
      <c r="B493" s="24">
        <f>ROUND(SUMIF(Einnahmen!E$7:E$10002,A493,Einnahmen!G$7:G$10002)+SUMIF(Einnahmen!I$7:I$10002,A493,Einnahmen!H$7:H$10002)+SUMIF(Ausgaben!E$7:E$10002,A493,Ausgaben!G$7:G$10002)+SUMIF(Ausgaben!I$7:I$10002,A493,Ausgaben!H$7:H$10002),2)</f>
        <v>0</v>
      </c>
    </row>
    <row r="494" spans="1:2" x14ac:dyDescent="0.25">
      <c r="A494">
        <v>494</v>
      </c>
      <c r="B494" s="24">
        <f>ROUND(SUMIF(Einnahmen!E$7:E$10002,A494,Einnahmen!G$7:G$10002)+SUMIF(Einnahmen!I$7:I$10002,A494,Einnahmen!H$7:H$10002)+SUMIF(Ausgaben!E$7:E$10002,A494,Ausgaben!G$7:G$10002)+SUMIF(Ausgaben!I$7:I$10002,A494,Ausgaben!H$7:H$10002),2)</f>
        <v>0</v>
      </c>
    </row>
    <row r="495" spans="1:2" x14ac:dyDescent="0.25">
      <c r="A495">
        <v>495</v>
      </c>
      <c r="B495" s="24">
        <f>ROUND(SUMIF(Einnahmen!E$7:E$10002,A495,Einnahmen!G$7:G$10002)+SUMIF(Einnahmen!I$7:I$10002,A495,Einnahmen!H$7:H$10002)+SUMIF(Ausgaben!E$7:E$10002,A495,Ausgaben!G$7:G$10002)+SUMIF(Ausgaben!I$7:I$10002,A495,Ausgaben!H$7:H$10002),2)</f>
        <v>0</v>
      </c>
    </row>
    <row r="496" spans="1:2" x14ac:dyDescent="0.25">
      <c r="A496">
        <v>496</v>
      </c>
      <c r="B496" s="24">
        <f>ROUND(SUMIF(Einnahmen!E$7:E$10002,A496,Einnahmen!G$7:G$10002)+SUMIF(Einnahmen!I$7:I$10002,A496,Einnahmen!H$7:H$10002)+SUMIF(Ausgaben!E$7:E$10002,A496,Ausgaben!G$7:G$10002)+SUMIF(Ausgaben!I$7:I$10002,A496,Ausgaben!H$7:H$10002),2)</f>
        <v>0</v>
      </c>
    </row>
    <row r="497" spans="1:2" x14ac:dyDescent="0.25">
      <c r="A497">
        <v>497</v>
      </c>
      <c r="B497" s="24">
        <f>ROUND(SUMIF(Einnahmen!E$7:E$10002,A497,Einnahmen!G$7:G$10002)+SUMIF(Einnahmen!I$7:I$10002,A497,Einnahmen!H$7:H$10002)+SUMIF(Ausgaben!E$7:E$10002,A497,Ausgaben!G$7:G$10002)+SUMIF(Ausgaben!I$7:I$10002,A497,Ausgaben!H$7:H$10002),2)</f>
        <v>0</v>
      </c>
    </row>
    <row r="498" spans="1:2" x14ac:dyDescent="0.25">
      <c r="A498">
        <v>498</v>
      </c>
      <c r="B498" s="24">
        <f>ROUND(SUMIF(Einnahmen!E$7:E$10002,A498,Einnahmen!G$7:G$10002)+SUMIF(Einnahmen!I$7:I$10002,A498,Einnahmen!H$7:H$10002)+SUMIF(Ausgaben!E$7:E$10002,A498,Ausgaben!G$7:G$10002)+SUMIF(Ausgaben!I$7:I$10002,A498,Ausgaben!H$7:H$10002),2)</f>
        <v>0</v>
      </c>
    </row>
    <row r="499" spans="1:2" x14ac:dyDescent="0.25">
      <c r="A499">
        <v>499</v>
      </c>
      <c r="B499" s="24">
        <f>ROUND(SUMIF(Einnahmen!E$7:E$10002,A499,Einnahmen!G$7:G$10002)+SUMIF(Einnahmen!I$7:I$10002,A499,Einnahmen!H$7:H$10002)+SUMIF(Ausgaben!E$7:E$10002,A499,Ausgaben!G$7:G$10002)+SUMIF(Ausgaben!I$7:I$10002,A499,Ausgaben!H$7:H$10002),2)</f>
        <v>0</v>
      </c>
    </row>
    <row r="500" spans="1:2" x14ac:dyDescent="0.25">
      <c r="A500">
        <v>500</v>
      </c>
      <c r="B500" s="24">
        <f>ROUND(SUMIF(Einnahmen!E$7:E$10002,A500,Einnahmen!G$7:G$10002)+SUMIF(Einnahmen!I$7:I$10002,A500,Einnahmen!H$7:H$10002)+SUMIF(Ausgaben!E$7:E$10002,A500,Ausgaben!G$7:G$10002)+SUMIF(Ausgaben!I$7:I$10002,A500,Ausgaben!H$7:H$10002),2)</f>
        <v>0</v>
      </c>
    </row>
    <row r="501" spans="1:2" x14ac:dyDescent="0.25">
      <c r="A501">
        <v>501</v>
      </c>
      <c r="B501" s="24">
        <f>ROUND(SUMIF(Einnahmen!E$7:E$10002,A501,Einnahmen!G$7:G$10002)+SUMIF(Einnahmen!I$7:I$10002,A501,Einnahmen!H$7:H$10002)+SUMIF(Ausgaben!E$7:E$10002,A501,Ausgaben!G$7:G$10002)+SUMIF(Ausgaben!I$7:I$10002,A501,Ausgaben!H$7:H$10002),2)</f>
        <v>0</v>
      </c>
    </row>
    <row r="502" spans="1:2" x14ac:dyDescent="0.25">
      <c r="A502">
        <v>502</v>
      </c>
      <c r="B502" s="24">
        <f>ROUND(SUMIF(Einnahmen!E$7:E$10002,A502,Einnahmen!G$7:G$10002)+SUMIF(Einnahmen!I$7:I$10002,A502,Einnahmen!H$7:H$10002)+SUMIF(Ausgaben!E$7:E$10002,A502,Ausgaben!G$7:G$10002)+SUMIF(Ausgaben!I$7:I$10002,A502,Ausgaben!H$7:H$10002),2)</f>
        <v>0</v>
      </c>
    </row>
    <row r="503" spans="1:2" x14ac:dyDescent="0.25">
      <c r="A503">
        <v>503</v>
      </c>
      <c r="B503" s="24">
        <f>ROUND(SUMIF(Einnahmen!E$7:E$10002,A503,Einnahmen!G$7:G$10002)+SUMIF(Einnahmen!I$7:I$10002,A503,Einnahmen!H$7:H$10002)+SUMIF(Ausgaben!E$7:E$10002,A503,Ausgaben!G$7:G$10002)+SUMIF(Ausgaben!I$7:I$10002,A503,Ausgaben!H$7:H$10002),2)</f>
        <v>0</v>
      </c>
    </row>
    <row r="504" spans="1:2" x14ac:dyDescent="0.25">
      <c r="A504">
        <v>504</v>
      </c>
      <c r="B504" s="24">
        <f>ROUND(SUMIF(Einnahmen!E$7:E$10002,A504,Einnahmen!G$7:G$10002)+SUMIF(Einnahmen!I$7:I$10002,A504,Einnahmen!H$7:H$10002)+SUMIF(Ausgaben!E$7:E$10002,A504,Ausgaben!G$7:G$10002)+SUMIF(Ausgaben!I$7:I$10002,A504,Ausgaben!H$7:H$10002),2)</f>
        <v>0</v>
      </c>
    </row>
    <row r="505" spans="1:2" x14ac:dyDescent="0.25">
      <c r="A505">
        <v>505</v>
      </c>
      <c r="B505" s="24">
        <f>ROUND(SUMIF(Einnahmen!E$7:E$10002,A505,Einnahmen!G$7:G$10002)+SUMIF(Einnahmen!I$7:I$10002,A505,Einnahmen!H$7:H$10002)+SUMIF(Ausgaben!E$7:E$10002,A505,Ausgaben!G$7:G$10002)+SUMIF(Ausgaben!I$7:I$10002,A505,Ausgaben!H$7:H$10002),2)</f>
        <v>0</v>
      </c>
    </row>
    <row r="506" spans="1:2" x14ac:dyDescent="0.25">
      <c r="A506">
        <v>506</v>
      </c>
      <c r="B506" s="24">
        <f>ROUND(SUMIF(Einnahmen!E$7:E$10002,A506,Einnahmen!G$7:G$10002)+SUMIF(Einnahmen!I$7:I$10002,A506,Einnahmen!H$7:H$10002)+SUMIF(Ausgaben!E$7:E$10002,A506,Ausgaben!G$7:G$10002)+SUMIF(Ausgaben!I$7:I$10002,A506,Ausgaben!H$7:H$10002),2)</f>
        <v>0</v>
      </c>
    </row>
    <row r="507" spans="1:2" x14ac:dyDescent="0.25">
      <c r="A507">
        <v>507</v>
      </c>
      <c r="B507" s="24">
        <f>ROUND(SUMIF(Einnahmen!E$7:E$10002,A507,Einnahmen!G$7:G$10002)+SUMIF(Einnahmen!I$7:I$10002,A507,Einnahmen!H$7:H$10002)+SUMIF(Ausgaben!E$7:E$10002,A507,Ausgaben!G$7:G$10002)+SUMIF(Ausgaben!I$7:I$10002,A507,Ausgaben!H$7:H$10002),2)</f>
        <v>0</v>
      </c>
    </row>
    <row r="508" spans="1:2" x14ac:dyDescent="0.25">
      <c r="A508">
        <v>508</v>
      </c>
      <c r="B508" s="24">
        <f>ROUND(SUMIF(Einnahmen!E$7:E$10002,A508,Einnahmen!G$7:G$10002)+SUMIF(Einnahmen!I$7:I$10002,A508,Einnahmen!H$7:H$10002)+SUMIF(Ausgaben!E$7:E$10002,A508,Ausgaben!G$7:G$10002)+SUMIF(Ausgaben!I$7:I$10002,A508,Ausgaben!H$7:H$10002),2)</f>
        <v>0</v>
      </c>
    </row>
    <row r="509" spans="1:2" x14ac:dyDescent="0.25">
      <c r="A509">
        <v>509</v>
      </c>
      <c r="B509" s="24">
        <f>ROUND(SUMIF(Einnahmen!E$7:E$10002,A509,Einnahmen!G$7:G$10002)+SUMIF(Einnahmen!I$7:I$10002,A509,Einnahmen!H$7:H$10002)+SUMIF(Ausgaben!E$7:E$10002,A509,Ausgaben!G$7:G$10002)+SUMIF(Ausgaben!I$7:I$10002,A509,Ausgaben!H$7:H$10002),2)</f>
        <v>0</v>
      </c>
    </row>
    <row r="510" spans="1:2" x14ac:dyDescent="0.25">
      <c r="A510">
        <v>510</v>
      </c>
      <c r="B510" s="24">
        <f>ROUND(SUMIF(Einnahmen!E$7:E$10002,A510,Einnahmen!G$7:G$10002)+SUMIF(Einnahmen!I$7:I$10002,A510,Einnahmen!H$7:H$10002)+SUMIF(Ausgaben!E$7:E$10002,A510,Ausgaben!G$7:G$10002)+SUMIF(Ausgaben!I$7:I$10002,A510,Ausgaben!H$7:H$10002),2)</f>
        <v>0</v>
      </c>
    </row>
    <row r="511" spans="1:2" x14ac:dyDescent="0.25">
      <c r="A511">
        <v>511</v>
      </c>
      <c r="B511" s="24">
        <f>ROUND(SUMIF(Einnahmen!E$7:E$10002,A511,Einnahmen!G$7:G$10002)+SUMIF(Einnahmen!I$7:I$10002,A511,Einnahmen!H$7:H$10002)+SUMIF(Ausgaben!E$7:E$10002,A511,Ausgaben!G$7:G$10002)+SUMIF(Ausgaben!I$7:I$10002,A511,Ausgaben!H$7:H$10002),2)</f>
        <v>0</v>
      </c>
    </row>
    <row r="512" spans="1:2" x14ac:dyDescent="0.25">
      <c r="A512">
        <v>512</v>
      </c>
      <c r="B512" s="24">
        <f>ROUND(SUMIF(Einnahmen!E$7:E$10002,A512,Einnahmen!G$7:G$10002)+SUMIF(Einnahmen!I$7:I$10002,A512,Einnahmen!H$7:H$10002)+SUMIF(Ausgaben!E$7:E$10002,A512,Ausgaben!G$7:G$10002)+SUMIF(Ausgaben!I$7:I$10002,A512,Ausgaben!H$7:H$10002),2)</f>
        <v>0</v>
      </c>
    </row>
    <row r="513" spans="1:2" x14ac:dyDescent="0.25">
      <c r="A513">
        <v>513</v>
      </c>
      <c r="B513" s="24">
        <f>ROUND(SUMIF(Einnahmen!E$7:E$10002,A513,Einnahmen!G$7:G$10002)+SUMIF(Einnahmen!I$7:I$10002,A513,Einnahmen!H$7:H$10002)+SUMIF(Ausgaben!E$7:E$10002,A513,Ausgaben!G$7:G$10002)+SUMIF(Ausgaben!I$7:I$10002,A513,Ausgaben!H$7:H$10002),2)</f>
        <v>0</v>
      </c>
    </row>
    <row r="514" spans="1:2" x14ac:dyDescent="0.25">
      <c r="A514">
        <v>514</v>
      </c>
      <c r="B514" s="24">
        <f>ROUND(SUMIF(Einnahmen!E$7:E$10002,A514,Einnahmen!G$7:G$10002)+SUMIF(Einnahmen!I$7:I$10002,A514,Einnahmen!H$7:H$10002)+SUMIF(Ausgaben!E$7:E$10002,A514,Ausgaben!G$7:G$10002)+SUMIF(Ausgaben!I$7:I$10002,A514,Ausgaben!H$7:H$10002),2)</f>
        <v>0</v>
      </c>
    </row>
    <row r="515" spans="1:2" x14ac:dyDescent="0.25">
      <c r="A515">
        <v>515</v>
      </c>
      <c r="B515" s="24">
        <f>ROUND(SUMIF(Einnahmen!E$7:E$10002,A515,Einnahmen!G$7:G$10002)+SUMIF(Einnahmen!I$7:I$10002,A515,Einnahmen!H$7:H$10002)+SUMIF(Ausgaben!E$7:E$10002,A515,Ausgaben!G$7:G$10002)+SUMIF(Ausgaben!I$7:I$10002,A515,Ausgaben!H$7:H$10002),2)</f>
        <v>0</v>
      </c>
    </row>
    <row r="516" spans="1:2" x14ac:dyDescent="0.25">
      <c r="A516">
        <v>516</v>
      </c>
      <c r="B516" s="24">
        <f>ROUND(SUMIF(Einnahmen!E$7:E$10002,A516,Einnahmen!G$7:G$10002)+SUMIF(Einnahmen!I$7:I$10002,A516,Einnahmen!H$7:H$10002)+SUMIF(Ausgaben!E$7:E$10002,A516,Ausgaben!G$7:G$10002)+SUMIF(Ausgaben!I$7:I$10002,A516,Ausgaben!H$7:H$10002),2)</f>
        <v>0</v>
      </c>
    </row>
    <row r="517" spans="1:2" x14ac:dyDescent="0.25">
      <c r="A517">
        <v>517</v>
      </c>
      <c r="B517" s="24">
        <f>ROUND(SUMIF(Einnahmen!E$7:E$10002,A517,Einnahmen!G$7:G$10002)+SUMIF(Einnahmen!I$7:I$10002,A517,Einnahmen!H$7:H$10002)+SUMIF(Ausgaben!E$7:E$10002,A517,Ausgaben!G$7:G$10002)+SUMIF(Ausgaben!I$7:I$10002,A517,Ausgaben!H$7:H$10002),2)</f>
        <v>0</v>
      </c>
    </row>
    <row r="518" spans="1:2" x14ac:dyDescent="0.25">
      <c r="A518">
        <v>518</v>
      </c>
      <c r="B518" s="24">
        <f>ROUND(SUMIF(Einnahmen!E$7:E$10002,A518,Einnahmen!G$7:G$10002)+SUMIF(Einnahmen!I$7:I$10002,A518,Einnahmen!H$7:H$10002)+SUMIF(Ausgaben!E$7:E$10002,A518,Ausgaben!G$7:G$10002)+SUMIF(Ausgaben!I$7:I$10002,A518,Ausgaben!H$7:H$10002),2)</f>
        <v>0</v>
      </c>
    </row>
    <row r="519" spans="1:2" x14ac:dyDescent="0.25">
      <c r="A519">
        <v>519</v>
      </c>
      <c r="B519" s="24">
        <f>ROUND(SUMIF(Einnahmen!E$7:E$10002,A519,Einnahmen!G$7:G$10002)+SUMIF(Einnahmen!I$7:I$10002,A519,Einnahmen!H$7:H$10002)+SUMIF(Ausgaben!E$7:E$10002,A519,Ausgaben!G$7:G$10002)+SUMIF(Ausgaben!I$7:I$10002,A519,Ausgaben!H$7:H$10002),2)</f>
        <v>0</v>
      </c>
    </row>
    <row r="520" spans="1:2" x14ac:dyDescent="0.25">
      <c r="A520">
        <v>520</v>
      </c>
      <c r="B520" s="24">
        <f>ROUND(SUMIF(Einnahmen!E$7:E$10002,A520,Einnahmen!G$7:G$10002)+SUMIF(Einnahmen!I$7:I$10002,A520,Einnahmen!H$7:H$10002)+SUMIF(Ausgaben!E$7:E$10002,A520,Ausgaben!G$7:G$10002)+SUMIF(Ausgaben!I$7:I$10002,A520,Ausgaben!H$7:H$10002),2)</f>
        <v>0</v>
      </c>
    </row>
    <row r="521" spans="1:2" x14ac:dyDescent="0.25">
      <c r="A521">
        <v>521</v>
      </c>
      <c r="B521" s="24">
        <f>ROUND(SUMIF(Einnahmen!E$7:E$10002,A521,Einnahmen!G$7:G$10002)+SUMIF(Einnahmen!I$7:I$10002,A521,Einnahmen!H$7:H$10002)+SUMIF(Ausgaben!E$7:E$10002,A521,Ausgaben!G$7:G$10002)+SUMIF(Ausgaben!I$7:I$10002,A521,Ausgaben!H$7:H$10002),2)</f>
        <v>0</v>
      </c>
    </row>
    <row r="522" spans="1:2" x14ac:dyDescent="0.25">
      <c r="A522">
        <v>522</v>
      </c>
      <c r="B522" s="24">
        <f>ROUND(SUMIF(Einnahmen!E$7:E$10002,A522,Einnahmen!G$7:G$10002)+SUMIF(Einnahmen!I$7:I$10002,A522,Einnahmen!H$7:H$10002)+SUMIF(Ausgaben!E$7:E$10002,A522,Ausgaben!G$7:G$10002)+SUMIF(Ausgaben!I$7:I$10002,A522,Ausgaben!H$7:H$10002),2)</f>
        <v>0</v>
      </c>
    </row>
    <row r="523" spans="1:2" x14ac:dyDescent="0.25">
      <c r="A523">
        <v>523</v>
      </c>
      <c r="B523" s="24">
        <f>ROUND(SUMIF(Einnahmen!E$7:E$10002,A523,Einnahmen!G$7:G$10002)+SUMIF(Einnahmen!I$7:I$10002,A523,Einnahmen!H$7:H$10002)+SUMIF(Ausgaben!E$7:E$10002,A523,Ausgaben!G$7:G$10002)+SUMIF(Ausgaben!I$7:I$10002,A523,Ausgaben!H$7:H$10002),2)</f>
        <v>0</v>
      </c>
    </row>
    <row r="524" spans="1:2" x14ac:dyDescent="0.25">
      <c r="A524">
        <v>524</v>
      </c>
      <c r="B524" s="24">
        <f>ROUND(SUMIF(Einnahmen!E$7:E$10002,A524,Einnahmen!G$7:G$10002)+SUMIF(Einnahmen!I$7:I$10002,A524,Einnahmen!H$7:H$10002)+SUMIF(Ausgaben!E$7:E$10002,A524,Ausgaben!G$7:G$10002)+SUMIF(Ausgaben!I$7:I$10002,A524,Ausgaben!H$7:H$10002),2)</f>
        <v>0</v>
      </c>
    </row>
    <row r="525" spans="1:2" x14ac:dyDescent="0.25">
      <c r="A525">
        <v>525</v>
      </c>
      <c r="B525" s="24">
        <f>ROUND(SUMIF(Einnahmen!E$7:E$10002,A525,Einnahmen!G$7:G$10002)+SUMIF(Einnahmen!I$7:I$10002,A525,Einnahmen!H$7:H$10002)+SUMIF(Ausgaben!E$7:E$10002,A525,Ausgaben!G$7:G$10002)+SUMIF(Ausgaben!I$7:I$10002,A525,Ausgaben!H$7:H$10002),2)</f>
        <v>0</v>
      </c>
    </row>
    <row r="526" spans="1:2" x14ac:dyDescent="0.25">
      <c r="A526">
        <v>526</v>
      </c>
      <c r="B526" s="24">
        <f>ROUND(SUMIF(Einnahmen!E$7:E$10002,A526,Einnahmen!G$7:G$10002)+SUMIF(Einnahmen!I$7:I$10002,A526,Einnahmen!H$7:H$10002)+SUMIF(Ausgaben!E$7:E$10002,A526,Ausgaben!G$7:G$10002)+SUMIF(Ausgaben!I$7:I$10002,A526,Ausgaben!H$7:H$10002),2)</f>
        <v>0</v>
      </c>
    </row>
    <row r="527" spans="1:2" x14ac:dyDescent="0.25">
      <c r="A527">
        <v>527</v>
      </c>
      <c r="B527" s="24">
        <f>ROUND(SUMIF(Einnahmen!E$7:E$10002,A527,Einnahmen!G$7:G$10002)+SUMIF(Einnahmen!I$7:I$10002,A527,Einnahmen!H$7:H$10002)+SUMIF(Ausgaben!E$7:E$10002,A527,Ausgaben!G$7:G$10002)+SUMIF(Ausgaben!I$7:I$10002,A527,Ausgaben!H$7:H$10002),2)</f>
        <v>0</v>
      </c>
    </row>
    <row r="528" spans="1:2" x14ac:dyDescent="0.25">
      <c r="A528">
        <v>528</v>
      </c>
      <c r="B528" s="24">
        <f>ROUND(SUMIF(Einnahmen!E$7:E$10002,A528,Einnahmen!G$7:G$10002)+SUMIF(Einnahmen!I$7:I$10002,A528,Einnahmen!H$7:H$10002)+SUMIF(Ausgaben!E$7:E$10002,A528,Ausgaben!G$7:G$10002)+SUMIF(Ausgaben!I$7:I$10002,A528,Ausgaben!H$7:H$10002),2)</f>
        <v>0</v>
      </c>
    </row>
    <row r="529" spans="1:2" x14ac:dyDescent="0.25">
      <c r="A529">
        <v>529</v>
      </c>
      <c r="B529" s="24">
        <f>ROUND(SUMIF(Einnahmen!E$7:E$10002,A529,Einnahmen!G$7:G$10002)+SUMIF(Einnahmen!I$7:I$10002,A529,Einnahmen!H$7:H$10002)+SUMIF(Ausgaben!E$7:E$10002,A529,Ausgaben!G$7:G$10002)+SUMIF(Ausgaben!I$7:I$10002,A529,Ausgaben!H$7:H$10002),2)</f>
        <v>0</v>
      </c>
    </row>
    <row r="530" spans="1:2" x14ac:dyDescent="0.25">
      <c r="A530">
        <v>530</v>
      </c>
      <c r="B530" s="24">
        <f>ROUND(SUMIF(Einnahmen!E$7:E$10002,A530,Einnahmen!G$7:G$10002)+SUMIF(Einnahmen!I$7:I$10002,A530,Einnahmen!H$7:H$10002)+SUMIF(Ausgaben!E$7:E$10002,A530,Ausgaben!G$7:G$10002)+SUMIF(Ausgaben!I$7:I$10002,A530,Ausgaben!H$7:H$10002),2)</f>
        <v>0</v>
      </c>
    </row>
    <row r="531" spans="1:2" x14ac:dyDescent="0.25">
      <c r="A531">
        <v>531</v>
      </c>
      <c r="B531" s="24">
        <f>ROUND(SUMIF(Einnahmen!E$7:E$10002,A531,Einnahmen!G$7:G$10002)+SUMIF(Einnahmen!I$7:I$10002,A531,Einnahmen!H$7:H$10002)+SUMIF(Ausgaben!E$7:E$10002,A531,Ausgaben!G$7:G$10002)+SUMIF(Ausgaben!I$7:I$10002,A531,Ausgaben!H$7:H$10002),2)</f>
        <v>0</v>
      </c>
    </row>
    <row r="532" spans="1:2" x14ac:dyDescent="0.25">
      <c r="A532">
        <v>532</v>
      </c>
      <c r="B532" s="24">
        <f>ROUND(SUMIF(Einnahmen!E$7:E$10002,A532,Einnahmen!G$7:G$10002)+SUMIF(Einnahmen!I$7:I$10002,A532,Einnahmen!H$7:H$10002)+SUMIF(Ausgaben!E$7:E$10002,A532,Ausgaben!G$7:G$10002)+SUMIF(Ausgaben!I$7:I$10002,A532,Ausgaben!H$7:H$10002),2)</f>
        <v>0</v>
      </c>
    </row>
    <row r="533" spans="1:2" x14ac:dyDescent="0.25">
      <c r="A533">
        <v>533</v>
      </c>
      <c r="B533" s="24">
        <f>ROUND(SUMIF(Einnahmen!E$7:E$10002,A533,Einnahmen!G$7:G$10002)+SUMIF(Einnahmen!I$7:I$10002,A533,Einnahmen!H$7:H$10002)+SUMIF(Ausgaben!E$7:E$10002,A533,Ausgaben!G$7:G$10002)+SUMIF(Ausgaben!I$7:I$10002,A533,Ausgaben!H$7:H$10002),2)</f>
        <v>0</v>
      </c>
    </row>
    <row r="534" spans="1:2" x14ac:dyDescent="0.25">
      <c r="A534">
        <v>534</v>
      </c>
      <c r="B534" s="24">
        <f>ROUND(SUMIF(Einnahmen!E$7:E$10002,A534,Einnahmen!G$7:G$10002)+SUMIF(Einnahmen!I$7:I$10002,A534,Einnahmen!H$7:H$10002)+SUMIF(Ausgaben!E$7:E$10002,A534,Ausgaben!G$7:G$10002)+SUMIF(Ausgaben!I$7:I$10002,A534,Ausgaben!H$7:H$10002),2)</f>
        <v>0</v>
      </c>
    </row>
    <row r="535" spans="1:2" x14ac:dyDescent="0.25">
      <c r="A535">
        <v>535</v>
      </c>
      <c r="B535" s="24">
        <f>ROUND(SUMIF(Einnahmen!E$7:E$10002,A535,Einnahmen!G$7:G$10002)+SUMIF(Einnahmen!I$7:I$10002,A535,Einnahmen!H$7:H$10002)+SUMIF(Ausgaben!E$7:E$10002,A535,Ausgaben!G$7:G$10002)+SUMIF(Ausgaben!I$7:I$10002,A535,Ausgaben!H$7:H$10002),2)</f>
        <v>0</v>
      </c>
    </row>
    <row r="536" spans="1:2" x14ac:dyDescent="0.25">
      <c r="A536">
        <v>536</v>
      </c>
      <c r="B536" s="24">
        <f>ROUND(SUMIF(Einnahmen!E$7:E$10002,A536,Einnahmen!G$7:G$10002)+SUMIF(Einnahmen!I$7:I$10002,A536,Einnahmen!H$7:H$10002)+SUMIF(Ausgaben!E$7:E$10002,A536,Ausgaben!G$7:G$10002)+SUMIF(Ausgaben!I$7:I$10002,A536,Ausgaben!H$7:H$10002),2)</f>
        <v>0</v>
      </c>
    </row>
    <row r="537" spans="1:2" x14ac:dyDescent="0.25">
      <c r="A537">
        <v>537</v>
      </c>
      <c r="B537" s="24">
        <f>ROUND(SUMIF(Einnahmen!E$7:E$10002,A537,Einnahmen!G$7:G$10002)+SUMIF(Einnahmen!I$7:I$10002,A537,Einnahmen!H$7:H$10002)+SUMIF(Ausgaben!E$7:E$10002,A537,Ausgaben!G$7:G$10002)+SUMIF(Ausgaben!I$7:I$10002,A537,Ausgaben!H$7:H$10002),2)</f>
        <v>0</v>
      </c>
    </row>
    <row r="538" spans="1:2" x14ac:dyDescent="0.25">
      <c r="A538">
        <v>538</v>
      </c>
      <c r="B538" s="24">
        <f>ROUND(SUMIF(Einnahmen!E$7:E$10002,A538,Einnahmen!G$7:G$10002)+SUMIF(Einnahmen!I$7:I$10002,A538,Einnahmen!H$7:H$10002)+SUMIF(Ausgaben!E$7:E$10002,A538,Ausgaben!G$7:G$10002)+SUMIF(Ausgaben!I$7:I$10002,A538,Ausgaben!H$7:H$10002),2)</f>
        <v>0</v>
      </c>
    </row>
    <row r="539" spans="1:2" x14ac:dyDescent="0.25">
      <c r="A539">
        <v>539</v>
      </c>
      <c r="B539" s="24">
        <f>ROUND(SUMIF(Einnahmen!E$7:E$10002,A539,Einnahmen!G$7:G$10002)+SUMIF(Einnahmen!I$7:I$10002,A539,Einnahmen!H$7:H$10002)+SUMIF(Ausgaben!E$7:E$10002,A539,Ausgaben!G$7:G$10002)+SUMIF(Ausgaben!I$7:I$10002,A539,Ausgaben!H$7:H$10002),2)</f>
        <v>0</v>
      </c>
    </row>
    <row r="540" spans="1:2" x14ac:dyDescent="0.25">
      <c r="A540">
        <v>540</v>
      </c>
      <c r="B540" s="24">
        <f>ROUND(SUMIF(Einnahmen!E$7:E$10002,A540,Einnahmen!G$7:G$10002)+SUMIF(Einnahmen!I$7:I$10002,A540,Einnahmen!H$7:H$10002)+SUMIF(Ausgaben!E$7:E$10002,A540,Ausgaben!G$7:G$10002)+SUMIF(Ausgaben!I$7:I$10002,A540,Ausgaben!H$7:H$10002),2)</f>
        <v>0</v>
      </c>
    </row>
    <row r="541" spans="1:2" x14ac:dyDescent="0.25">
      <c r="A541">
        <v>541</v>
      </c>
      <c r="B541" s="24">
        <f>ROUND(SUMIF(Einnahmen!E$7:E$10002,A541,Einnahmen!G$7:G$10002)+SUMIF(Einnahmen!I$7:I$10002,A541,Einnahmen!H$7:H$10002)+SUMIF(Ausgaben!E$7:E$10002,A541,Ausgaben!G$7:G$10002)+SUMIF(Ausgaben!I$7:I$10002,A541,Ausgaben!H$7:H$10002),2)</f>
        <v>0</v>
      </c>
    </row>
    <row r="542" spans="1:2" x14ac:dyDescent="0.25">
      <c r="A542">
        <v>542</v>
      </c>
      <c r="B542" s="24">
        <f>ROUND(SUMIF(Einnahmen!E$7:E$10002,A542,Einnahmen!G$7:G$10002)+SUMIF(Einnahmen!I$7:I$10002,A542,Einnahmen!H$7:H$10002)+SUMIF(Ausgaben!E$7:E$10002,A542,Ausgaben!G$7:G$10002)+SUMIF(Ausgaben!I$7:I$10002,A542,Ausgaben!H$7:H$10002),2)</f>
        <v>0</v>
      </c>
    </row>
    <row r="543" spans="1:2" x14ac:dyDescent="0.25">
      <c r="A543">
        <v>543</v>
      </c>
      <c r="B543" s="24">
        <f>ROUND(SUMIF(Einnahmen!E$7:E$10002,A543,Einnahmen!G$7:G$10002)+SUMIF(Einnahmen!I$7:I$10002,A543,Einnahmen!H$7:H$10002)+SUMIF(Ausgaben!E$7:E$10002,A543,Ausgaben!G$7:G$10002)+SUMIF(Ausgaben!I$7:I$10002,A543,Ausgaben!H$7:H$10002),2)</f>
        <v>0</v>
      </c>
    </row>
    <row r="544" spans="1:2" x14ac:dyDescent="0.25">
      <c r="A544">
        <v>544</v>
      </c>
      <c r="B544" s="24">
        <f>ROUND(SUMIF(Einnahmen!E$7:E$10002,A544,Einnahmen!G$7:G$10002)+SUMIF(Einnahmen!I$7:I$10002,A544,Einnahmen!H$7:H$10002)+SUMIF(Ausgaben!E$7:E$10002,A544,Ausgaben!G$7:G$10002)+SUMIF(Ausgaben!I$7:I$10002,A544,Ausgaben!H$7:H$10002),2)</f>
        <v>0</v>
      </c>
    </row>
    <row r="545" spans="1:2" x14ac:dyDescent="0.25">
      <c r="A545">
        <v>545</v>
      </c>
      <c r="B545" s="24">
        <f>ROUND(SUMIF(Einnahmen!E$7:E$10002,A545,Einnahmen!G$7:G$10002)+SUMIF(Einnahmen!I$7:I$10002,A545,Einnahmen!H$7:H$10002)+SUMIF(Ausgaben!E$7:E$10002,A545,Ausgaben!G$7:G$10002)+SUMIF(Ausgaben!I$7:I$10002,A545,Ausgaben!H$7:H$10002),2)</f>
        <v>0</v>
      </c>
    </row>
    <row r="546" spans="1:2" x14ac:dyDescent="0.25">
      <c r="A546">
        <v>546</v>
      </c>
      <c r="B546" s="24">
        <f>ROUND(SUMIF(Einnahmen!E$7:E$10002,A546,Einnahmen!G$7:G$10002)+SUMIF(Einnahmen!I$7:I$10002,A546,Einnahmen!H$7:H$10002)+SUMIF(Ausgaben!E$7:E$10002,A546,Ausgaben!G$7:G$10002)+SUMIF(Ausgaben!I$7:I$10002,A546,Ausgaben!H$7:H$10002),2)</f>
        <v>0</v>
      </c>
    </row>
    <row r="547" spans="1:2" x14ac:dyDescent="0.25">
      <c r="A547">
        <v>547</v>
      </c>
      <c r="B547" s="24">
        <f>ROUND(SUMIF(Einnahmen!E$7:E$10002,A547,Einnahmen!G$7:G$10002)+SUMIF(Einnahmen!I$7:I$10002,A547,Einnahmen!H$7:H$10002)+SUMIF(Ausgaben!E$7:E$10002,A547,Ausgaben!G$7:G$10002)+SUMIF(Ausgaben!I$7:I$10002,A547,Ausgaben!H$7:H$10002),2)</f>
        <v>0</v>
      </c>
    </row>
    <row r="548" spans="1:2" x14ac:dyDescent="0.25">
      <c r="A548">
        <v>548</v>
      </c>
      <c r="B548" s="24">
        <f>ROUND(SUMIF(Einnahmen!E$7:E$10002,A548,Einnahmen!G$7:G$10002)+SUMIF(Einnahmen!I$7:I$10002,A548,Einnahmen!H$7:H$10002)+SUMIF(Ausgaben!E$7:E$10002,A548,Ausgaben!G$7:G$10002)+SUMIF(Ausgaben!I$7:I$10002,A548,Ausgaben!H$7:H$10002),2)</f>
        <v>0</v>
      </c>
    </row>
    <row r="549" spans="1:2" x14ac:dyDescent="0.25">
      <c r="A549">
        <v>549</v>
      </c>
      <c r="B549" s="24">
        <f>ROUND(SUMIF(Einnahmen!E$7:E$10002,A549,Einnahmen!G$7:G$10002)+SUMIF(Einnahmen!I$7:I$10002,A549,Einnahmen!H$7:H$10002)+SUMIF(Ausgaben!E$7:E$10002,A549,Ausgaben!G$7:G$10002)+SUMIF(Ausgaben!I$7:I$10002,A549,Ausgaben!H$7:H$10002),2)</f>
        <v>0</v>
      </c>
    </row>
    <row r="550" spans="1:2" x14ac:dyDescent="0.25">
      <c r="A550">
        <v>550</v>
      </c>
      <c r="B550" s="24">
        <f>ROUND(SUMIF(Einnahmen!E$7:E$10002,A550,Einnahmen!G$7:G$10002)+SUMIF(Einnahmen!I$7:I$10002,A550,Einnahmen!H$7:H$10002)+SUMIF(Ausgaben!E$7:E$10002,A550,Ausgaben!G$7:G$10002)+SUMIF(Ausgaben!I$7:I$10002,A550,Ausgaben!H$7:H$10002),2)</f>
        <v>0</v>
      </c>
    </row>
    <row r="551" spans="1:2" x14ac:dyDescent="0.25">
      <c r="A551">
        <v>551</v>
      </c>
      <c r="B551" s="24">
        <f>ROUND(SUMIF(Einnahmen!E$7:E$10002,A551,Einnahmen!G$7:G$10002)+SUMIF(Einnahmen!I$7:I$10002,A551,Einnahmen!H$7:H$10002)+SUMIF(Ausgaben!E$7:E$10002,A551,Ausgaben!G$7:G$10002)+SUMIF(Ausgaben!I$7:I$10002,A551,Ausgaben!H$7:H$10002),2)</f>
        <v>0</v>
      </c>
    </row>
    <row r="552" spans="1:2" x14ac:dyDescent="0.25">
      <c r="A552">
        <v>552</v>
      </c>
      <c r="B552" s="24">
        <f>ROUND(SUMIF(Einnahmen!E$7:E$10002,A552,Einnahmen!G$7:G$10002)+SUMIF(Einnahmen!I$7:I$10002,A552,Einnahmen!H$7:H$10002)+SUMIF(Ausgaben!E$7:E$10002,A552,Ausgaben!G$7:G$10002)+SUMIF(Ausgaben!I$7:I$10002,A552,Ausgaben!H$7:H$10002),2)</f>
        <v>0</v>
      </c>
    </row>
    <row r="553" spans="1:2" x14ac:dyDescent="0.25">
      <c r="A553">
        <v>553</v>
      </c>
      <c r="B553" s="24">
        <f>ROUND(SUMIF(Einnahmen!E$7:E$10002,A553,Einnahmen!G$7:G$10002)+SUMIF(Einnahmen!I$7:I$10002,A553,Einnahmen!H$7:H$10002)+SUMIF(Ausgaben!E$7:E$10002,A553,Ausgaben!G$7:G$10002)+SUMIF(Ausgaben!I$7:I$10002,A553,Ausgaben!H$7:H$10002),2)</f>
        <v>0</v>
      </c>
    </row>
    <row r="554" spans="1:2" x14ac:dyDescent="0.25">
      <c r="A554">
        <v>554</v>
      </c>
      <c r="B554" s="24">
        <f>ROUND(SUMIF(Einnahmen!E$7:E$10002,A554,Einnahmen!G$7:G$10002)+SUMIF(Einnahmen!I$7:I$10002,A554,Einnahmen!H$7:H$10002)+SUMIF(Ausgaben!E$7:E$10002,A554,Ausgaben!G$7:G$10002)+SUMIF(Ausgaben!I$7:I$10002,A554,Ausgaben!H$7:H$10002),2)</f>
        <v>0</v>
      </c>
    </row>
    <row r="555" spans="1:2" x14ac:dyDescent="0.25">
      <c r="A555">
        <v>555</v>
      </c>
      <c r="B555" s="24">
        <f>ROUND(SUMIF(Einnahmen!E$7:E$10002,A555,Einnahmen!G$7:G$10002)+SUMIF(Einnahmen!I$7:I$10002,A555,Einnahmen!H$7:H$10002)+SUMIF(Ausgaben!E$7:E$10002,A555,Ausgaben!G$7:G$10002)+SUMIF(Ausgaben!I$7:I$10002,A555,Ausgaben!H$7:H$10002),2)</f>
        <v>0</v>
      </c>
    </row>
    <row r="556" spans="1:2" x14ac:dyDescent="0.25">
      <c r="A556">
        <v>556</v>
      </c>
      <c r="B556" s="24">
        <f>ROUND(SUMIF(Einnahmen!E$7:E$10002,A556,Einnahmen!G$7:G$10002)+SUMIF(Einnahmen!I$7:I$10002,A556,Einnahmen!H$7:H$10002)+SUMIF(Ausgaben!E$7:E$10002,A556,Ausgaben!G$7:G$10002)+SUMIF(Ausgaben!I$7:I$10002,A556,Ausgaben!H$7:H$10002),2)</f>
        <v>0</v>
      </c>
    </row>
    <row r="557" spans="1:2" x14ac:dyDescent="0.25">
      <c r="A557">
        <v>557</v>
      </c>
      <c r="B557" s="24">
        <f>ROUND(SUMIF(Einnahmen!E$7:E$10002,A557,Einnahmen!G$7:G$10002)+SUMIF(Einnahmen!I$7:I$10002,A557,Einnahmen!H$7:H$10002)+SUMIF(Ausgaben!E$7:E$10002,A557,Ausgaben!G$7:G$10002)+SUMIF(Ausgaben!I$7:I$10002,A557,Ausgaben!H$7:H$10002),2)</f>
        <v>0</v>
      </c>
    </row>
    <row r="558" spans="1:2" x14ac:dyDescent="0.25">
      <c r="A558">
        <v>558</v>
      </c>
      <c r="B558" s="24">
        <f>ROUND(SUMIF(Einnahmen!E$7:E$10002,A558,Einnahmen!G$7:G$10002)+SUMIF(Einnahmen!I$7:I$10002,A558,Einnahmen!H$7:H$10002)+SUMIF(Ausgaben!E$7:E$10002,A558,Ausgaben!G$7:G$10002)+SUMIF(Ausgaben!I$7:I$10002,A558,Ausgaben!H$7:H$10002),2)</f>
        <v>0</v>
      </c>
    </row>
    <row r="559" spans="1:2" x14ac:dyDescent="0.25">
      <c r="A559">
        <v>559</v>
      </c>
      <c r="B559" s="24">
        <f>ROUND(SUMIF(Einnahmen!E$7:E$10002,A559,Einnahmen!G$7:G$10002)+SUMIF(Einnahmen!I$7:I$10002,A559,Einnahmen!H$7:H$10002)+SUMIF(Ausgaben!E$7:E$10002,A559,Ausgaben!G$7:G$10002)+SUMIF(Ausgaben!I$7:I$10002,A559,Ausgaben!H$7:H$10002),2)</f>
        <v>0</v>
      </c>
    </row>
    <row r="560" spans="1:2" x14ac:dyDescent="0.25">
      <c r="A560">
        <v>560</v>
      </c>
      <c r="B560" s="24">
        <f>ROUND(SUMIF(Einnahmen!E$7:E$10002,A560,Einnahmen!G$7:G$10002)+SUMIF(Einnahmen!I$7:I$10002,A560,Einnahmen!H$7:H$10002)+SUMIF(Ausgaben!E$7:E$10002,A560,Ausgaben!G$7:G$10002)+SUMIF(Ausgaben!I$7:I$10002,A560,Ausgaben!H$7:H$10002),2)</f>
        <v>0</v>
      </c>
    </row>
    <row r="561" spans="1:2" x14ac:dyDescent="0.25">
      <c r="A561">
        <v>561</v>
      </c>
      <c r="B561" s="24">
        <f>ROUND(SUMIF(Einnahmen!E$7:E$10002,A561,Einnahmen!G$7:G$10002)+SUMIF(Einnahmen!I$7:I$10002,A561,Einnahmen!H$7:H$10002)+SUMIF(Ausgaben!E$7:E$10002,A561,Ausgaben!G$7:G$10002)+SUMIF(Ausgaben!I$7:I$10002,A561,Ausgaben!H$7:H$10002),2)</f>
        <v>0</v>
      </c>
    </row>
    <row r="562" spans="1:2" x14ac:dyDescent="0.25">
      <c r="A562">
        <v>562</v>
      </c>
      <c r="B562" s="24">
        <f>ROUND(SUMIF(Einnahmen!E$7:E$10002,A562,Einnahmen!G$7:G$10002)+SUMIF(Einnahmen!I$7:I$10002,A562,Einnahmen!H$7:H$10002)+SUMIF(Ausgaben!E$7:E$10002,A562,Ausgaben!G$7:G$10002)+SUMIF(Ausgaben!I$7:I$10002,A562,Ausgaben!H$7:H$10002),2)</f>
        <v>0</v>
      </c>
    </row>
    <row r="563" spans="1:2" x14ac:dyDescent="0.25">
      <c r="A563">
        <v>563</v>
      </c>
      <c r="B563" s="24">
        <f>ROUND(SUMIF(Einnahmen!E$7:E$10002,A563,Einnahmen!G$7:G$10002)+SUMIF(Einnahmen!I$7:I$10002,A563,Einnahmen!H$7:H$10002)+SUMIF(Ausgaben!E$7:E$10002,A563,Ausgaben!G$7:G$10002)+SUMIF(Ausgaben!I$7:I$10002,A563,Ausgaben!H$7:H$10002),2)</f>
        <v>0</v>
      </c>
    </row>
    <row r="564" spans="1:2" x14ac:dyDescent="0.25">
      <c r="A564">
        <v>564</v>
      </c>
      <c r="B564" s="24">
        <f>ROUND(SUMIF(Einnahmen!E$7:E$10002,A564,Einnahmen!G$7:G$10002)+SUMIF(Einnahmen!I$7:I$10002,A564,Einnahmen!H$7:H$10002)+SUMIF(Ausgaben!E$7:E$10002,A564,Ausgaben!G$7:G$10002)+SUMIF(Ausgaben!I$7:I$10002,A564,Ausgaben!H$7:H$10002),2)</f>
        <v>0</v>
      </c>
    </row>
    <row r="565" spans="1:2" x14ac:dyDescent="0.25">
      <c r="A565">
        <v>565</v>
      </c>
      <c r="B565" s="24">
        <f>ROUND(SUMIF(Einnahmen!E$7:E$10002,A565,Einnahmen!G$7:G$10002)+SUMIF(Einnahmen!I$7:I$10002,A565,Einnahmen!H$7:H$10002)+SUMIF(Ausgaben!E$7:E$10002,A565,Ausgaben!G$7:G$10002)+SUMIF(Ausgaben!I$7:I$10002,A565,Ausgaben!H$7:H$10002),2)</f>
        <v>0</v>
      </c>
    </row>
    <row r="566" spans="1:2" x14ac:dyDescent="0.25">
      <c r="A566">
        <v>566</v>
      </c>
      <c r="B566" s="24">
        <f>ROUND(SUMIF(Einnahmen!E$7:E$10002,A566,Einnahmen!G$7:G$10002)+SUMIF(Einnahmen!I$7:I$10002,A566,Einnahmen!H$7:H$10002)+SUMIF(Ausgaben!E$7:E$10002,A566,Ausgaben!G$7:G$10002)+SUMIF(Ausgaben!I$7:I$10002,A566,Ausgaben!H$7:H$10002),2)</f>
        <v>0</v>
      </c>
    </row>
    <row r="567" spans="1:2" x14ac:dyDescent="0.25">
      <c r="A567">
        <v>567</v>
      </c>
      <c r="B567" s="24">
        <f>ROUND(SUMIF(Einnahmen!E$7:E$10002,A567,Einnahmen!G$7:G$10002)+SUMIF(Einnahmen!I$7:I$10002,A567,Einnahmen!H$7:H$10002)+SUMIF(Ausgaben!E$7:E$10002,A567,Ausgaben!G$7:G$10002)+SUMIF(Ausgaben!I$7:I$10002,A567,Ausgaben!H$7:H$10002),2)</f>
        <v>0</v>
      </c>
    </row>
    <row r="568" spans="1:2" x14ac:dyDescent="0.25">
      <c r="A568">
        <v>568</v>
      </c>
      <c r="B568" s="24">
        <f>ROUND(SUMIF(Einnahmen!E$7:E$10002,A568,Einnahmen!G$7:G$10002)+SUMIF(Einnahmen!I$7:I$10002,A568,Einnahmen!H$7:H$10002)+SUMIF(Ausgaben!E$7:E$10002,A568,Ausgaben!G$7:G$10002)+SUMIF(Ausgaben!I$7:I$10002,A568,Ausgaben!H$7:H$10002),2)</f>
        <v>0</v>
      </c>
    </row>
    <row r="569" spans="1:2" x14ac:dyDescent="0.25">
      <c r="A569">
        <v>569</v>
      </c>
      <c r="B569" s="24">
        <f>ROUND(SUMIF(Einnahmen!E$7:E$10002,A569,Einnahmen!G$7:G$10002)+SUMIF(Einnahmen!I$7:I$10002,A569,Einnahmen!H$7:H$10002)+SUMIF(Ausgaben!E$7:E$10002,A569,Ausgaben!G$7:G$10002)+SUMIF(Ausgaben!I$7:I$10002,A569,Ausgaben!H$7:H$10002),2)</f>
        <v>0</v>
      </c>
    </row>
    <row r="570" spans="1:2" x14ac:dyDescent="0.25">
      <c r="A570">
        <v>570</v>
      </c>
      <c r="B570" s="24">
        <f>ROUND(SUMIF(Einnahmen!E$7:E$10002,A570,Einnahmen!G$7:G$10002)+SUMIF(Einnahmen!I$7:I$10002,A570,Einnahmen!H$7:H$10002)+SUMIF(Ausgaben!E$7:E$10002,A570,Ausgaben!G$7:G$10002)+SUMIF(Ausgaben!I$7:I$10002,A570,Ausgaben!H$7:H$10002),2)</f>
        <v>0</v>
      </c>
    </row>
    <row r="571" spans="1:2" x14ac:dyDescent="0.25">
      <c r="A571">
        <v>571</v>
      </c>
      <c r="B571" s="24">
        <f>ROUND(SUMIF(Einnahmen!E$7:E$10002,A571,Einnahmen!G$7:G$10002)+SUMIF(Einnahmen!I$7:I$10002,A571,Einnahmen!H$7:H$10002)+SUMIF(Ausgaben!E$7:E$10002,A571,Ausgaben!G$7:G$10002)+SUMIF(Ausgaben!I$7:I$10002,A571,Ausgaben!H$7:H$10002),2)</f>
        <v>0</v>
      </c>
    </row>
    <row r="572" spans="1:2" x14ac:dyDescent="0.25">
      <c r="A572">
        <v>572</v>
      </c>
      <c r="B572" s="24">
        <f>ROUND(SUMIF(Einnahmen!E$7:E$10002,A572,Einnahmen!G$7:G$10002)+SUMIF(Einnahmen!I$7:I$10002,A572,Einnahmen!H$7:H$10002)+SUMIF(Ausgaben!E$7:E$10002,A572,Ausgaben!G$7:G$10002)+SUMIF(Ausgaben!I$7:I$10002,A572,Ausgaben!H$7:H$10002),2)</f>
        <v>0</v>
      </c>
    </row>
    <row r="573" spans="1:2" x14ac:dyDescent="0.25">
      <c r="A573">
        <v>573</v>
      </c>
      <c r="B573" s="24">
        <f>ROUND(SUMIF(Einnahmen!E$7:E$10002,A573,Einnahmen!G$7:G$10002)+SUMIF(Einnahmen!I$7:I$10002,A573,Einnahmen!H$7:H$10002)+SUMIF(Ausgaben!E$7:E$10002,A573,Ausgaben!G$7:G$10002)+SUMIF(Ausgaben!I$7:I$10002,A573,Ausgaben!H$7:H$10002),2)</f>
        <v>0</v>
      </c>
    </row>
    <row r="574" spans="1:2" x14ac:dyDescent="0.25">
      <c r="A574">
        <v>574</v>
      </c>
      <c r="B574" s="24">
        <f>ROUND(SUMIF(Einnahmen!E$7:E$10002,A574,Einnahmen!G$7:G$10002)+SUMIF(Einnahmen!I$7:I$10002,A574,Einnahmen!H$7:H$10002)+SUMIF(Ausgaben!E$7:E$10002,A574,Ausgaben!G$7:G$10002)+SUMIF(Ausgaben!I$7:I$10002,A574,Ausgaben!H$7:H$10002),2)</f>
        <v>0</v>
      </c>
    </row>
    <row r="575" spans="1:2" x14ac:dyDescent="0.25">
      <c r="A575">
        <v>575</v>
      </c>
      <c r="B575" s="24">
        <f>ROUND(SUMIF(Einnahmen!E$7:E$10002,A575,Einnahmen!G$7:G$10002)+SUMIF(Einnahmen!I$7:I$10002,A575,Einnahmen!H$7:H$10002)+SUMIF(Ausgaben!E$7:E$10002,A575,Ausgaben!G$7:G$10002)+SUMIF(Ausgaben!I$7:I$10002,A575,Ausgaben!H$7:H$10002),2)</f>
        <v>0</v>
      </c>
    </row>
    <row r="576" spans="1:2" x14ac:dyDescent="0.25">
      <c r="A576">
        <v>576</v>
      </c>
      <c r="B576" s="24">
        <f>ROUND(SUMIF(Einnahmen!E$7:E$10002,A576,Einnahmen!G$7:G$10002)+SUMIF(Einnahmen!I$7:I$10002,A576,Einnahmen!H$7:H$10002)+SUMIF(Ausgaben!E$7:E$10002,A576,Ausgaben!G$7:G$10002)+SUMIF(Ausgaben!I$7:I$10002,A576,Ausgaben!H$7:H$10002),2)</f>
        <v>0</v>
      </c>
    </row>
    <row r="577" spans="1:2" x14ac:dyDescent="0.25">
      <c r="A577">
        <v>577</v>
      </c>
      <c r="B577" s="24">
        <f>ROUND(SUMIF(Einnahmen!E$7:E$10002,A577,Einnahmen!G$7:G$10002)+SUMIF(Einnahmen!I$7:I$10002,A577,Einnahmen!H$7:H$10002)+SUMIF(Ausgaben!E$7:E$10002,A577,Ausgaben!G$7:G$10002)+SUMIF(Ausgaben!I$7:I$10002,A577,Ausgaben!H$7:H$10002),2)</f>
        <v>0</v>
      </c>
    </row>
    <row r="578" spans="1:2" x14ac:dyDescent="0.25">
      <c r="A578">
        <v>578</v>
      </c>
      <c r="B578" s="24">
        <f>ROUND(SUMIF(Einnahmen!E$7:E$10002,A578,Einnahmen!G$7:G$10002)+SUMIF(Einnahmen!I$7:I$10002,A578,Einnahmen!H$7:H$10002)+SUMIF(Ausgaben!E$7:E$10002,A578,Ausgaben!G$7:G$10002)+SUMIF(Ausgaben!I$7:I$10002,A578,Ausgaben!H$7:H$10002),2)</f>
        <v>0</v>
      </c>
    </row>
    <row r="579" spans="1:2" x14ac:dyDescent="0.25">
      <c r="A579">
        <v>579</v>
      </c>
      <c r="B579" s="24">
        <f>ROUND(SUMIF(Einnahmen!E$7:E$10002,A579,Einnahmen!G$7:G$10002)+SUMIF(Einnahmen!I$7:I$10002,A579,Einnahmen!H$7:H$10002)+SUMIF(Ausgaben!E$7:E$10002,A579,Ausgaben!G$7:G$10002)+SUMIF(Ausgaben!I$7:I$10002,A579,Ausgaben!H$7:H$10002),2)</f>
        <v>0</v>
      </c>
    </row>
    <row r="580" spans="1:2" x14ac:dyDescent="0.25">
      <c r="A580">
        <v>580</v>
      </c>
      <c r="B580" s="24">
        <f>ROUND(SUMIF(Einnahmen!E$7:E$10002,A580,Einnahmen!G$7:G$10002)+SUMIF(Einnahmen!I$7:I$10002,A580,Einnahmen!H$7:H$10002)+SUMIF(Ausgaben!E$7:E$10002,A580,Ausgaben!G$7:G$10002)+SUMIF(Ausgaben!I$7:I$10002,A580,Ausgaben!H$7:H$10002),2)</f>
        <v>0</v>
      </c>
    </row>
    <row r="581" spans="1:2" x14ac:dyDescent="0.25">
      <c r="A581">
        <v>581</v>
      </c>
      <c r="B581" s="24">
        <f>ROUND(SUMIF(Einnahmen!E$7:E$10002,A581,Einnahmen!G$7:G$10002)+SUMIF(Einnahmen!I$7:I$10002,A581,Einnahmen!H$7:H$10002)+SUMIF(Ausgaben!E$7:E$10002,A581,Ausgaben!G$7:G$10002)+SUMIF(Ausgaben!I$7:I$10002,A581,Ausgaben!H$7:H$10002),2)</f>
        <v>0</v>
      </c>
    </row>
    <row r="582" spans="1:2" x14ac:dyDescent="0.25">
      <c r="A582">
        <v>582</v>
      </c>
      <c r="B582" s="24">
        <f>ROUND(SUMIF(Einnahmen!E$7:E$10002,A582,Einnahmen!G$7:G$10002)+SUMIF(Einnahmen!I$7:I$10002,A582,Einnahmen!H$7:H$10002)+SUMIF(Ausgaben!E$7:E$10002,A582,Ausgaben!G$7:G$10002)+SUMIF(Ausgaben!I$7:I$10002,A582,Ausgaben!H$7:H$10002),2)</f>
        <v>0</v>
      </c>
    </row>
    <row r="583" spans="1:2" x14ac:dyDescent="0.25">
      <c r="A583">
        <v>583</v>
      </c>
      <c r="B583" s="24">
        <f>ROUND(SUMIF(Einnahmen!E$7:E$10002,A583,Einnahmen!G$7:G$10002)+SUMIF(Einnahmen!I$7:I$10002,A583,Einnahmen!H$7:H$10002)+SUMIF(Ausgaben!E$7:E$10002,A583,Ausgaben!G$7:G$10002)+SUMIF(Ausgaben!I$7:I$10002,A583,Ausgaben!H$7:H$10002),2)</f>
        <v>0</v>
      </c>
    </row>
    <row r="584" spans="1:2" x14ac:dyDescent="0.25">
      <c r="A584">
        <v>584</v>
      </c>
      <c r="B584" s="24">
        <f>ROUND(SUMIF(Einnahmen!E$7:E$10002,A584,Einnahmen!G$7:G$10002)+SUMIF(Einnahmen!I$7:I$10002,A584,Einnahmen!H$7:H$10002)+SUMIF(Ausgaben!E$7:E$10002,A584,Ausgaben!G$7:G$10002)+SUMIF(Ausgaben!I$7:I$10002,A584,Ausgaben!H$7:H$10002),2)</f>
        <v>0</v>
      </c>
    </row>
    <row r="585" spans="1:2" x14ac:dyDescent="0.25">
      <c r="A585">
        <v>585</v>
      </c>
      <c r="B585" s="24">
        <f>ROUND(SUMIF(Einnahmen!E$7:E$10002,A585,Einnahmen!G$7:G$10002)+SUMIF(Einnahmen!I$7:I$10002,A585,Einnahmen!H$7:H$10002)+SUMIF(Ausgaben!E$7:E$10002,A585,Ausgaben!G$7:G$10002)+SUMIF(Ausgaben!I$7:I$10002,A585,Ausgaben!H$7:H$10002),2)</f>
        <v>0</v>
      </c>
    </row>
    <row r="586" spans="1:2" x14ac:dyDescent="0.25">
      <c r="A586">
        <v>586</v>
      </c>
      <c r="B586" s="24">
        <f>ROUND(SUMIF(Einnahmen!E$7:E$10002,A586,Einnahmen!G$7:G$10002)+SUMIF(Einnahmen!I$7:I$10002,A586,Einnahmen!H$7:H$10002)+SUMIF(Ausgaben!E$7:E$10002,A586,Ausgaben!G$7:G$10002)+SUMIF(Ausgaben!I$7:I$10002,A586,Ausgaben!H$7:H$10002),2)</f>
        <v>0</v>
      </c>
    </row>
    <row r="587" spans="1:2" x14ac:dyDescent="0.25">
      <c r="A587">
        <v>587</v>
      </c>
      <c r="B587" s="24">
        <f>ROUND(SUMIF(Einnahmen!E$7:E$10002,A587,Einnahmen!G$7:G$10002)+SUMIF(Einnahmen!I$7:I$10002,A587,Einnahmen!H$7:H$10002)+SUMIF(Ausgaben!E$7:E$10002,A587,Ausgaben!G$7:G$10002)+SUMIF(Ausgaben!I$7:I$10002,A587,Ausgaben!H$7:H$10002),2)</f>
        <v>0</v>
      </c>
    </row>
    <row r="588" spans="1:2" x14ac:dyDescent="0.25">
      <c r="A588">
        <v>588</v>
      </c>
      <c r="B588" s="24">
        <f>ROUND(SUMIF(Einnahmen!E$7:E$10002,A588,Einnahmen!G$7:G$10002)+SUMIF(Einnahmen!I$7:I$10002,A588,Einnahmen!H$7:H$10002)+SUMIF(Ausgaben!E$7:E$10002,A588,Ausgaben!G$7:G$10002)+SUMIF(Ausgaben!I$7:I$10002,A588,Ausgaben!H$7:H$10002),2)</f>
        <v>0</v>
      </c>
    </row>
    <row r="589" spans="1:2" x14ac:dyDescent="0.25">
      <c r="A589">
        <v>589</v>
      </c>
      <c r="B589" s="24">
        <f>ROUND(SUMIF(Einnahmen!E$7:E$10002,A589,Einnahmen!G$7:G$10002)+SUMIF(Einnahmen!I$7:I$10002,A589,Einnahmen!H$7:H$10002)+SUMIF(Ausgaben!E$7:E$10002,A589,Ausgaben!G$7:G$10002)+SUMIF(Ausgaben!I$7:I$10002,A589,Ausgaben!H$7:H$10002),2)</f>
        <v>0</v>
      </c>
    </row>
    <row r="590" spans="1:2" x14ac:dyDescent="0.25">
      <c r="A590">
        <v>590</v>
      </c>
      <c r="B590" s="24">
        <f>ROUND(SUMIF(Einnahmen!E$7:E$10002,A590,Einnahmen!G$7:G$10002)+SUMIF(Einnahmen!I$7:I$10002,A590,Einnahmen!H$7:H$10002)+SUMIF(Ausgaben!E$7:E$10002,A590,Ausgaben!G$7:G$10002)+SUMIF(Ausgaben!I$7:I$10002,A590,Ausgaben!H$7:H$10002),2)</f>
        <v>0</v>
      </c>
    </row>
    <row r="591" spans="1:2" x14ac:dyDescent="0.25">
      <c r="A591">
        <v>591</v>
      </c>
      <c r="B591" s="24">
        <f>ROUND(SUMIF(Einnahmen!E$7:E$10002,A591,Einnahmen!G$7:G$10002)+SUMIF(Einnahmen!I$7:I$10002,A591,Einnahmen!H$7:H$10002)+SUMIF(Ausgaben!E$7:E$10002,A591,Ausgaben!G$7:G$10002)+SUMIF(Ausgaben!I$7:I$10002,A591,Ausgaben!H$7:H$10002),2)</f>
        <v>0</v>
      </c>
    </row>
    <row r="592" spans="1:2" x14ac:dyDescent="0.25">
      <c r="A592">
        <v>592</v>
      </c>
      <c r="B592" s="24">
        <f>ROUND(SUMIF(Einnahmen!E$7:E$10002,A592,Einnahmen!G$7:G$10002)+SUMIF(Einnahmen!I$7:I$10002,A592,Einnahmen!H$7:H$10002)+SUMIF(Ausgaben!E$7:E$10002,A592,Ausgaben!G$7:G$10002)+SUMIF(Ausgaben!I$7:I$10002,A592,Ausgaben!H$7:H$10002),2)</f>
        <v>0</v>
      </c>
    </row>
    <row r="593" spans="1:2" x14ac:dyDescent="0.25">
      <c r="A593">
        <v>593</v>
      </c>
      <c r="B593" s="24">
        <f>ROUND(SUMIF(Einnahmen!E$7:E$10002,A593,Einnahmen!G$7:G$10002)+SUMIF(Einnahmen!I$7:I$10002,A593,Einnahmen!H$7:H$10002)+SUMIF(Ausgaben!E$7:E$10002,A593,Ausgaben!G$7:G$10002)+SUMIF(Ausgaben!I$7:I$10002,A593,Ausgaben!H$7:H$10002),2)</f>
        <v>0</v>
      </c>
    </row>
    <row r="594" spans="1:2" x14ac:dyDescent="0.25">
      <c r="A594">
        <v>594</v>
      </c>
      <c r="B594" s="24">
        <f>ROUND(SUMIF(Einnahmen!E$7:E$10002,A594,Einnahmen!G$7:G$10002)+SUMIF(Einnahmen!I$7:I$10002,A594,Einnahmen!H$7:H$10002)+SUMIF(Ausgaben!E$7:E$10002,A594,Ausgaben!G$7:G$10002)+SUMIF(Ausgaben!I$7:I$10002,A594,Ausgaben!H$7:H$10002),2)</f>
        <v>0</v>
      </c>
    </row>
    <row r="595" spans="1:2" x14ac:dyDescent="0.25">
      <c r="A595">
        <v>595</v>
      </c>
      <c r="B595" s="24">
        <f>ROUND(SUMIF(Einnahmen!E$7:E$10002,A595,Einnahmen!G$7:G$10002)+SUMIF(Einnahmen!I$7:I$10002,A595,Einnahmen!H$7:H$10002)+SUMIF(Ausgaben!E$7:E$10002,A595,Ausgaben!G$7:G$10002)+SUMIF(Ausgaben!I$7:I$10002,A595,Ausgaben!H$7:H$10002),2)</f>
        <v>0</v>
      </c>
    </row>
    <row r="596" spans="1:2" x14ac:dyDescent="0.25">
      <c r="A596">
        <v>596</v>
      </c>
      <c r="B596" s="24">
        <f>ROUND(SUMIF(Einnahmen!E$7:E$10002,A596,Einnahmen!G$7:G$10002)+SUMIF(Einnahmen!I$7:I$10002,A596,Einnahmen!H$7:H$10002)+SUMIF(Ausgaben!E$7:E$10002,A596,Ausgaben!G$7:G$10002)+SUMIF(Ausgaben!I$7:I$10002,A596,Ausgaben!H$7:H$10002),2)</f>
        <v>0</v>
      </c>
    </row>
    <row r="597" spans="1:2" x14ac:dyDescent="0.25">
      <c r="A597">
        <v>597</v>
      </c>
      <c r="B597" s="24">
        <f>ROUND(SUMIF(Einnahmen!E$7:E$10002,A597,Einnahmen!G$7:G$10002)+SUMIF(Einnahmen!I$7:I$10002,A597,Einnahmen!H$7:H$10002)+SUMIF(Ausgaben!E$7:E$10002,A597,Ausgaben!G$7:G$10002)+SUMIF(Ausgaben!I$7:I$10002,A597,Ausgaben!H$7:H$10002),2)</f>
        <v>0</v>
      </c>
    </row>
    <row r="598" spans="1:2" x14ac:dyDescent="0.25">
      <c r="A598">
        <v>598</v>
      </c>
      <c r="B598" s="24">
        <f>ROUND(SUMIF(Einnahmen!E$7:E$10002,A598,Einnahmen!G$7:G$10002)+SUMIF(Einnahmen!I$7:I$10002,A598,Einnahmen!H$7:H$10002)+SUMIF(Ausgaben!E$7:E$10002,A598,Ausgaben!G$7:G$10002)+SUMIF(Ausgaben!I$7:I$10002,A598,Ausgaben!H$7:H$10002),2)</f>
        <v>0</v>
      </c>
    </row>
    <row r="599" spans="1:2" x14ac:dyDescent="0.25">
      <c r="A599">
        <v>599</v>
      </c>
      <c r="B599" s="24">
        <f>ROUND(SUMIF(Einnahmen!E$7:E$10002,A599,Einnahmen!G$7:G$10002)+SUMIF(Einnahmen!I$7:I$10002,A599,Einnahmen!H$7:H$10002)+SUMIF(Ausgaben!E$7:E$10002,A599,Ausgaben!G$7:G$10002)+SUMIF(Ausgaben!I$7:I$10002,A599,Ausgaben!H$7:H$10002),2)</f>
        <v>0</v>
      </c>
    </row>
    <row r="600" spans="1:2" x14ac:dyDescent="0.25">
      <c r="A600">
        <v>600</v>
      </c>
      <c r="B600" s="24">
        <f>ROUND(SUMIF(Einnahmen!E$7:E$10002,A600,Einnahmen!G$7:G$10002)+SUMIF(Einnahmen!I$7:I$10002,A600,Einnahmen!H$7:H$10002)+SUMIF(Ausgaben!E$7:E$10002,A600,Ausgaben!G$7:G$10002)+SUMIF(Ausgaben!I$7:I$10002,A600,Ausgaben!H$7:H$10002),2)</f>
        <v>0</v>
      </c>
    </row>
    <row r="601" spans="1:2" x14ac:dyDescent="0.25">
      <c r="A601">
        <v>601</v>
      </c>
      <c r="B601" s="24">
        <f>ROUND(SUMIF(Einnahmen!E$7:E$10002,A601,Einnahmen!G$7:G$10002)+SUMIF(Einnahmen!I$7:I$10002,A601,Einnahmen!H$7:H$10002)+SUMIF(Ausgaben!E$7:E$10002,A601,Ausgaben!G$7:G$10002)+SUMIF(Ausgaben!I$7:I$10002,A601,Ausgaben!H$7:H$10002),2)</f>
        <v>0</v>
      </c>
    </row>
    <row r="602" spans="1:2" x14ac:dyDescent="0.25">
      <c r="A602">
        <v>602</v>
      </c>
      <c r="B602" s="24">
        <f>ROUND(SUMIF(Einnahmen!E$7:E$10002,A602,Einnahmen!G$7:G$10002)+SUMIF(Einnahmen!I$7:I$10002,A602,Einnahmen!H$7:H$10002)+SUMIF(Ausgaben!E$7:E$10002,A602,Ausgaben!G$7:G$10002)+SUMIF(Ausgaben!I$7:I$10002,A602,Ausgaben!H$7:H$10002),2)</f>
        <v>0</v>
      </c>
    </row>
    <row r="603" spans="1:2" x14ac:dyDescent="0.25">
      <c r="A603">
        <v>603</v>
      </c>
      <c r="B603" s="24">
        <f>ROUND(SUMIF(Einnahmen!E$7:E$10002,A603,Einnahmen!G$7:G$10002)+SUMIF(Einnahmen!I$7:I$10002,A603,Einnahmen!H$7:H$10002)+SUMIF(Ausgaben!E$7:E$10002,A603,Ausgaben!G$7:G$10002)+SUMIF(Ausgaben!I$7:I$10002,A603,Ausgaben!H$7:H$10002),2)</f>
        <v>0</v>
      </c>
    </row>
    <row r="604" spans="1:2" x14ac:dyDescent="0.25">
      <c r="A604">
        <v>604</v>
      </c>
      <c r="B604" s="24">
        <f>ROUND(SUMIF(Einnahmen!E$7:E$10002,A604,Einnahmen!G$7:G$10002)+SUMIF(Einnahmen!I$7:I$10002,A604,Einnahmen!H$7:H$10002)+SUMIF(Ausgaben!E$7:E$10002,A604,Ausgaben!G$7:G$10002)+SUMIF(Ausgaben!I$7:I$10002,A604,Ausgaben!H$7:H$10002),2)</f>
        <v>0</v>
      </c>
    </row>
    <row r="605" spans="1:2" x14ac:dyDescent="0.25">
      <c r="A605">
        <v>605</v>
      </c>
      <c r="B605" s="24">
        <f>ROUND(SUMIF(Einnahmen!E$7:E$10002,A605,Einnahmen!G$7:G$10002)+SUMIF(Einnahmen!I$7:I$10002,A605,Einnahmen!H$7:H$10002)+SUMIF(Ausgaben!E$7:E$10002,A605,Ausgaben!G$7:G$10002)+SUMIF(Ausgaben!I$7:I$10002,A605,Ausgaben!H$7:H$10002),2)</f>
        <v>0</v>
      </c>
    </row>
    <row r="606" spans="1:2" x14ac:dyDescent="0.25">
      <c r="A606">
        <v>606</v>
      </c>
      <c r="B606" s="24">
        <f>ROUND(SUMIF(Einnahmen!E$7:E$10002,A606,Einnahmen!G$7:G$10002)+SUMIF(Einnahmen!I$7:I$10002,A606,Einnahmen!H$7:H$10002)+SUMIF(Ausgaben!E$7:E$10002,A606,Ausgaben!G$7:G$10002)+SUMIF(Ausgaben!I$7:I$10002,A606,Ausgaben!H$7:H$10002),2)</f>
        <v>0</v>
      </c>
    </row>
    <row r="607" spans="1:2" x14ac:dyDescent="0.25">
      <c r="A607">
        <v>607</v>
      </c>
      <c r="B607" s="24">
        <f>ROUND(SUMIF(Einnahmen!E$7:E$10002,A607,Einnahmen!G$7:G$10002)+SUMIF(Einnahmen!I$7:I$10002,A607,Einnahmen!H$7:H$10002)+SUMIF(Ausgaben!E$7:E$10002,A607,Ausgaben!G$7:G$10002)+SUMIF(Ausgaben!I$7:I$10002,A607,Ausgaben!H$7:H$10002),2)</f>
        <v>0</v>
      </c>
    </row>
    <row r="608" spans="1:2" x14ac:dyDescent="0.25">
      <c r="A608">
        <v>608</v>
      </c>
      <c r="B608" s="24">
        <f>ROUND(SUMIF(Einnahmen!E$7:E$10002,A608,Einnahmen!G$7:G$10002)+SUMIF(Einnahmen!I$7:I$10002,A608,Einnahmen!H$7:H$10002)+SUMIF(Ausgaben!E$7:E$10002,A608,Ausgaben!G$7:G$10002)+SUMIF(Ausgaben!I$7:I$10002,A608,Ausgaben!H$7:H$10002),2)</f>
        <v>0</v>
      </c>
    </row>
    <row r="609" spans="1:2" x14ac:dyDescent="0.25">
      <c r="A609">
        <v>609</v>
      </c>
      <c r="B609" s="24">
        <f>ROUND(SUMIF(Einnahmen!E$7:E$10002,A609,Einnahmen!G$7:G$10002)+SUMIF(Einnahmen!I$7:I$10002,A609,Einnahmen!H$7:H$10002)+SUMIF(Ausgaben!E$7:E$10002,A609,Ausgaben!G$7:G$10002)+SUMIF(Ausgaben!I$7:I$10002,A609,Ausgaben!H$7:H$10002),2)</f>
        <v>0</v>
      </c>
    </row>
    <row r="610" spans="1:2" x14ac:dyDescent="0.25">
      <c r="A610">
        <v>610</v>
      </c>
      <c r="B610" s="24">
        <f>ROUND(SUMIF(Einnahmen!E$7:E$10002,A610,Einnahmen!G$7:G$10002)+SUMIF(Einnahmen!I$7:I$10002,A610,Einnahmen!H$7:H$10002)+SUMIF(Ausgaben!E$7:E$10002,A610,Ausgaben!G$7:G$10002)+SUMIF(Ausgaben!I$7:I$10002,A610,Ausgaben!H$7:H$10002),2)</f>
        <v>0</v>
      </c>
    </row>
    <row r="611" spans="1:2" x14ac:dyDescent="0.25">
      <c r="A611">
        <v>611</v>
      </c>
      <c r="B611" s="24">
        <f>ROUND(SUMIF(Einnahmen!E$7:E$10002,A611,Einnahmen!G$7:G$10002)+SUMIF(Einnahmen!I$7:I$10002,A611,Einnahmen!H$7:H$10002)+SUMIF(Ausgaben!E$7:E$10002,A611,Ausgaben!G$7:G$10002)+SUMIF(Ausgaben!I$7:I$10002,A611,Ausgaben!H$7:H$10002),2)</f>
        <v>0</v>
      </c>
    </row>
    <row r="612" spans="1:2" x14ac:dyDescent="0.25">
      <c r="A612">
        <v>612</v>
      </c>
      <c r="B612" s="24">
        <f>ROUND(SUMIF(Einnahmen!E$7:E$10002,A612,Einnahmen!G$7:G$10002)+SUMIF(Einnahmen!I$7:I$10002,A612,Einnahmen!H$7:H$10002)+SUMIF(Ausgaben!E$7:E$10002,A612,Ausgaben!G$7:G$10002)+SUMIF(Ausgaben!I$7:I$10002,A612,Ausgaben!H$7:H$10002),2)</f>
        <v>0</v>
      </c>
    </row>
    <row r="613" spans="1:2" x14ac:dyDescent="0.25">
      <c r="A613">
        <v>613</v>
      </c>
      <c r="B613" s="24">
        <f>ROUND(SUMIF(Einnahmen!E$7:E$10002,A613,Einnahmen!G$7:G$10002)+SUMIF(Einnahmen!I$7:I$10002,A613,Einnahmen!H$7:H$10002)+SUMIF(Ausgaben!E$7:E$10002,A613,Ausgaben!G$7:G$10002)+SUMIF(Ausgaben!I$7:I$10002,A613,Ausgaben!H$7:H$10002),2)</f>
        <v>0</v>
      </c>
    </row>
    <row r="614" spans="1:2" x14ac:dyDescent="0.25">
      <c r="A614">
        <v>614</v>
      </c>
      <c r="B614" s="24">
        <f>ROUND(SUMIF(Einnahmen!E$7:E$10002,A614,Einnahmen!G$7:G$10002)+SUMIF(Einnahmen!I$7:I$10002,A614,Einnahmen!H$7:H$10002)+SUMIF(Ausgaben!E$7:E$10002,A614,Ausgaben!G$7:G$10002)+SUMIF(Ausgaben!I$7:I$10002,A614,Ausgaben!H$7:H$10002),2)</f>
        <v>0</v>
      </c>
    </row>
    <row r="615" spans="1:2" x14ac:dyDescent="0.25">
      <c r="A615">
        <v>615</v>
      </c>
      <c r="B615" s="24">
        <f>ROUND(SUMIF(Einnahmen!E$7:E$10002,A615,Einnahmen!G$7:G$10002)+SUMIF(Einnahmen!I$7:I$10002,A615,Einnahmen!H$7:H$10002)+SUMIF(Ausgaben!E$7:E$10002,A615,Ausgaben!G$7:G$10002)+SUMIF(Ausgaben!I$7:I$10002,A615,Ausgaben!H$7:H$10002),2)</f>
        <v>0</v>
      </c>
    </row>
    <row r="616" spans="1:2" x14ac:dyDescent="0.25">
      <c r="A616">
        <v>616</v>
      </c>
      <c r="B616" s="24">
        <f>ROUND(SUMIF(Einnahmen!E$7:E$10002,A616,Einnahmen!G$7:G$10002)+SUMIF(Einnahmen!I$7:I$10002,A616,Einnahmen!H$7:H$10002)+SUMIF(Ausgaben!E$7:E$10002,A616,Ausgaben!G$7:G$10002)+SUMIF(Ausgaben!I$7:I$10002,A616,Ausgaben!H$7:H$10002),2)</f>
        <v>0</v>
      </c>
    </row>
    <row r="617" spans="1:2" x14ac:dyDescent="0.25">
      <c r="A617">
        <v>617</v>
      </c>
      <c r="B617" s="24">
        <f>ROUND(SUMIF(Einnahmen!E$7:E$10002,A617,Einnahmen!G$7:G$10002)+SUMIF(Einnahmen!I$7:I$10002,A617,Einnahmen!H$7:H$10002)+SUMIF(Ausgaben!E$7:E$10002,A617,Ausgaben!G$7:G$10002)+SUMIF(Ausgaben!I$7:I$10002,A617,Ausgaben!H$7:H$10002),2)</f>
        <v>0</v>
      </c>
    </row>
    <row r="618" spans="1:2" x14ac:dyDescent="0.25">
      <c r="A618">
        <v>618</v>
      </c>
      <c r="B618" s="24">
        <f>ROUND(SUMIF(Einnahmen!E$7:E$10002,A618,Einnahmen!G$7:G$10002)+SUMIF(Einnahmen!I$7:I$10002,A618,Einnahmen!H$7:H$10002)+SUMIF(Ausgaben!E$7:E$10002,A618,Ausgaben!G$7:G$10002)+SUMIF(Ausgaben!I$7:I$10002,A618,Ausgaben!H$7:H$10002),2)</f>
        <v>0</v>
      </c>
    </row>
    <row r="619" spans="1:2" x14ac:dyDescent="0.25">
      <c r="A619">
        <v>619</v>
      </c>
      <c r="B619" s="24">
        <f>ROUND(SUMIF(Einnahmen!E$7:E$10002,A619,Einnahmen!G$7:G$10002)+SUMIF(Einnahmen!I$7:I$10002,A619,Einnahmen!H$7:H$10002)+SUMIF(Ausgaben!E$7:E$10002,A619,Ausgaben!G$7:G$10002)+SUMIF(Ausgaben!I$7:I$10002,A619,Ausgaben!H$7:H$10002),2)</f>
        <v>0</v>
      </c>
    </row>
    <row r="620" spans="1:2" x14ac:dyDescent="0.25">
      <c r="A620">
        <v>620</v>
      </c>
      <c r="B620" s="24">
        <f>ROUND(SUMIF(Einnahmen!E$7:E$10002,A620,Einnahmen!G$7:G$10002)+SUMIF(Einnahmen!I$7:I$10002,A620,Einnahmen!H$7:H$10002)+SUMIF(Ausgaben!E$7:E$10002,A620,Ausgaben!G$7:G$10002)+SUMIF(Ausgaben!I$7:I$10002,A620,Ausgaben!H$7:H$10002),2)</f>
        <v>0</v>
      </c>
    </row>
    <row r="621" spans="1:2" x14ac:dyDescent="0.25">
      <c r="A621">
        <v>621</v>
      </c>
      <c r="B621" s="24">
        <f>ROUND(SUMIF(Einnahmen!E$7:E$10002,A621,Einnahmen!G$7:G$10002)+SUMIF(Einnahmen!I$7:I$10002,A621,Einnahmen!H$7:H$10002)+SUMIF(Ausgaben!E$7:E$10002,A621,Ausgaben!G$7:G$10002)+SUMIF(Ausgaben!I$7:I$10002,A621,Ausgaben!H$7:H$10002),2)</f>
        <v>0</v>
      </c>
    </row>
    <row r="622" spans="1:2" x14ac:dyDescent="0.25">
      <c r="A622">
        <v>622</v>
      </c>
      <c r="B622" s="24">
        <f>ROUND(SUMIF(Einnahmen!E$7:E$10002,A622,Einnahmen!G$7:G$10002)+SUMIF(Einnahmen!I$7:I$10002,A622,Einnahmen!H$7:H$10002)+SUMIF(Ausgaben!E$7:E$10002,A622,Ausgaben!G$7:G$10002)+SUMIF(Ausgaben!I$7:I$10002,A622,Ausgaben!H$7:H$10002),2)</f>
        <v>0</v>
      </c>
    </row>
    <row r="623" spans="1:2" x14ac:dyDescent="0.25">
      <c r="A623">
        <v>623</v>
      </c>
      <c r="B623" s="24">
        <f>ROUND(SUMIF(Einnahmen!E$7:E$10002,A623,Einnahmen!G$7:G$10002)+SUMIF(Einnahmen!I$7:I$10002,A623,Einnahmen!H$7:H$10002)+SUMIF(Ausgaben!E$7:E$10002,A623,Ausgaben!G$7:G$10002)+SUMIF(Ausgaben!I$7:I$10002,A623,Ausgaben!H$7:H$10002),2)</f>
        <v>0</v>
      </c>
    </row>
    <row r="624" spans="1:2" x14ac:dyDescent="0.25">
      <c r="A624">
        <v>624</v>
      </c>
      <c r="B624" s="24">
        <f>ROUND(SUMIF(Einnahmen!E$7:E$10002,A624,Einnahmen!G$7:G$10002)+SUMIF(Einnahmen!I$7:I$10002,A624,Einnahmen!H$7:H$10002)+SUMIF(Ausgaben!E$7:E$10002,A624,Ausgaben!G$7:G$10002)+SUMIF(Ausgaben!I$7:I$10002,A624,Ausgaben!H$7:H$10002),2)</f>
        <v>0</v>
      </c>
    </row>
    <row r="625" spans="1:2" x14ac:dyDescent="0.25">
      <c r="A625">
        <v>625</v>
      </c>
      <c r="B625" s="24">
        <f>ROUND(SUMIF(Einnahmen!E$7:E$10002,A625,Einnahmen!G$7:G$10002)+SUMIF(Einnahmen!I$7:I$10002,A625,Einnahmen!H$7:H$10002)+SUMIF(Ausgaben!E$7:E$10002,A625,Ausgaben!G$7:G$10002)+SUMIF(Ausgaben!I$7:I$10002,A625,Ausgaben!H$7:H$10002),2)</f>
        <v>0</v>
      </c>
    </row>
    <row r="626" spans="1:2" x14ac:dyDescent="0.25">
      <c r="A626">
        <v>626</v>
      </c>
      <c r="B626" s="24">
        <f>ROUND(SUMIF(Einnahmen!E$7:E$10002,A626,Einnahmen!G$7:G$10002)+SUMIF(Einnahmen!I$7:I$10002,A626,Einnahmen!H$7:H$10002)+SUMIF(Ausgaben!E$7:E$10002,A626,Ausgaben!G$7:G$10002)+SUMIF(Ausgaben!I$7:I$10002,A626,Ausgaben!H$7:H$10002),2)</f>
        <v>0</v>
      </c>
    </row>
    <row r="627" spans="1:2" x14ac:dyDescent="0.25">
      <c r="A627">
        <v>627</v>
      </c>
      <c r="B627" s="24">
        <f>ROUND(SUMIF(Einnahmen!E$7:E$10002,A627,Einnahmen!G$7:G$10002)+SUMIF(Einnahmen!I$7:I$10002,A627,Einnahmen!H$7:H$10002)+SUMIF(Ausgaben!E$7:E$10002,A627,Ausgaben!G$7:G$10002)+SUMIF(Ausgaben!I$7:I$10002,A627,Ausgaben!H$7:H$10002),2)</f>
        <v>0</v>
      </c>
    </row>
    <row r="628" spans="1:2" x14ac:dyDescent="0.25">
      <c r="A628">
        <v>628</v>
      </c>
      <c r="B628" s="24">
        <f>ROUND(SUMIF(Einnahmen!E$7:E$10002,A628,Einnahmen!G$7:G$10002)+SUMIF(Einnahmen!I$7:I$10002,A628,Einnahmen!H$7:H$10002)+SUMIF(Ausgaben!E$7:E$10002,A628,Ausgaben!G$7:G$10002)+SUMIF(Ausgaben!I$7:I$10002,A628,Ausgaben!H$7:H$10002),2)</f>
        <v>0</v>
      </c>
    </row>
    <row r="629" spans="1:2" x14ac:dyDescent="0.25">
      <c r="A629">
        <v>629</v>
      </c>
      <c r="B629" s="24">
        <f>ROUND(SUMIF(Einnahmen!E$7:E$10002,A629,Einnahmen!G$7:G$10002)+SUMIF(Einnahmen!I$7:I$10002,A629,Einnahmen!H$7:H$10002)+SUMIF(Ausgaben!E$7:E$10002,A629,Ausgaben!G$7:G$10002)+SUMIF(Ausgaben!I$7:I$10002,A629,Ausgaben!H$7:H$10002),2)</f>
        <v>0</v>
      </c>
    </row>
    <row r="630" spans="1:2" x14ac:dyDescent="0.25">
      <c r="A630">
        <v>630</v>
      </c>
      <c r="B630" s="24">
        <f>ROUND(SUMIF(Einnahmen!E$7:E$10002,A630,Einnahmen!G$7:G$10002)+SUMIF(Einnahmen!I$7:I$10002,A630,Einnahmen!H$7:H$10002)+SUMIF(Ausgaben!E$7:E$10002,A630,Ausgaben!G$7:G$10002)+SUMIF(Ausgaben!I$7:I$10002,A630,Ausgaben!H$7:H$10002),2)</f>
        <v>0</v>
      </c>
    </row>
    <row r="631" spans="1:2" x14ac:dyDescent="0.25">
      <c r="A631">
        <v>631</v>
      </c>
      <c r="B631" s="24">
        <f>ROUND(SUMIF(Einnahmen!E$7:E$10002,A631,Einnahmen!G$7:G$10002)+SUMIF(Einnahmen!I$7:I$10002,A631,Einnahmen!H$7:H$10002)+SUMIF(Ausgaben!E$7:E$10002,A631,Ausgaben!G$7:G$10002)+SUMIF(Ausgaben!I$7:I$10002,A631,Ausgaben!H$7:H$10002),2)</f>
        <v>0</v>
      </c>
    </row>
    <row r="632" spans="1:2" x14ac:dyDescent="0.25">
      <c r="A632">
        <v>632</v>
      </c>
      <c r="B632" s="24">
        <f>ROUND(SUMIF(Einnahmen!E$7:E$10002,A632,Einnahmen!G$7:G$10002)+SUMIF(Einnahmen!I$7:I$10002,A632,Einnahmen!H$7:H$10002)+SUMIF(Ausgaben!E$7:E$10002,A632,Ausgaben!G$7:G$10002)+SUMIF(Ausgaben!I$7:I$10002,A632,Ausgaben!H$7:H$10002),2)</f>
        <v>0</v>
      </c>
    </row>
    <row r="633" spans="1:2" x14ac:dyDescent="0.25">
      <c r="A633">
        <v>633</v>
      </c>
      <c r="B633" s="24">
        <f>ROUND(SUMIF(Einnahmen!E$7:E$10002,A633,Einnahmen!G$7:G$10002)+SUMIF(Einnahmen!I$7:I$10002,A633,Einnahmen!H$7:H$10002)+SUMIF(Ausgaben!E$7:E$10002,A633,Ausgaben!G$7:G$10002)+SUMIF(Ausgaben!I$7:I$10002,A633,Ausgaben!H$7:H$10002),2)</f>
        <v>0</v>
      </c>
    </row>
    <row r="634" spans="1:2" x14ac:dyDescent="0.25">
      <c r="A634">
        <v>634</v>
      </c>
      <c r="B634" s="24">
        <f>ROUND(SUMIF(Einnahmen!E$7:E$10002,A634,Einnahmen!G$7:G$10002)+SUMIF(Einnahmen!I$7:I$10002,A634,Einnahmen!H$7:H$10002)+SUMIF(Ausgaben!E$7:E$10002,A634,Ausgaben!G$7:G$10002)+SUMIF(Ausgaben!I$7:I$10002,A634,Ausgaben!H$7:H$10002),2)</f>
        <v>0</v>
      </c>
    </row>
    <row r="635" spans="1:2" x14ac:dyDescent="0.25">
      <c r="A635">
        <v>635</v>
      </c>
      <c r="B635" s="24">
        <f>ROUND(SUMIF(Einnahmen!E$7:E$10002,A635,Einnahmen!G$7:G$10002)+SUMIF(Einnahmen!I$7:I$10002,A635,Einnahmen!H$7:H$10002)+SUMIF(Ausgaben!E$7:E$10002,A635,Ausgaben!G$7:G$10002)+SUMIF(Ausgaben!I$7:I$10002,A635,Ausgaben!H$7:H$10002),2)</f>
        <v>0</v>
      </c>
    </row>
    <row r="636" spans="1:2" x14ac:dyDescent="0.25">
      <c r="A636">
        <v>636</v>
      </c>
      <c r="B636" s="24">
        <f>ROUND(SUMIF(Einnahmen!E$7:E$10002,A636,Einnahmen!G$7:G$10002)+SUMIF(Einnahmen!I$7:I$10002,A636,Einnahmen!H$7:H$10002)+SUMIF(Ausgaben!E$7:E$10002,A636,Ausgaben!G$7:G$10002)+SUMIF(Ausgaben!I$7:I$10002,A636,Ausgaben!H$7:H$10002),2)</f>
        <v>0</v>
      </c>
    </row>
    <row r="637" spans="1:2" x14ac:dyDescent="0.25">
      <c r="A637">
        <v>637</v>
      </c>
      <c r="B637" s="24">
        <f>ROUND(SUMIF(Einnahmen!E$7:E$10002,A637,Einnahmen!G$7:G$10002)+SUMIF(Einnahmen!I$7:I$10002,A637,Einnahmen!H$7:H$10002)+SUMIF(Ausgaben!E$7:E$10002,A637,Ausgaben!G$7:G$10002)+SUMIF(Ausgaben!I$7:I$10002,A637,Ausgaben!H$7:H$10002),2)</f>
        <v>0</v>
      </c>
    </row>
    <row r="638" spans="1:2" x14ac:dyDescent="0.25">
      <c r="A638">
        <v>638</v>
      </c>
      <c r="B638" s="24">
        <f>ROUND(SUMIF(Einnahmen!E$7:E$10002,A638,Einnahmen!G$7:G$10002)+SUMIF(Einnahmen!I$7:I$10002,A638,Einnahmen!H$7:H$10002)+SUMIF(Ausgaben!E$7:E$10002,A638,Ausgaben!G$7:G$10002)+SUMIF(Ausgaben!I$7:I$10002,A638,Ausgaben!H$7:H$10002),2)</f>
        <v>0</v>
      </c>
    </row>
    <row r="639" spans="1:2" x14ac:dyDescent="0.25">
      <c r="A639">
        <v>639</v>
      </c>
      <c r="B639" s="24">
        <f>ROUND(SUMIF(Einnahmen!E$7:E$10002,A639,Einnahmen!G$7:G$10002)+SUMIF(Einnahmen!I$7:I$10002,A639,Einnahmen!H$7:H$10002)+SUMIF(Ausgaben!E$7:E$10002,A639,Ausgaben!G$7:G$10002)+SUMIF(Ausgaben!I$7:I$10002,A639,Ausgaben!H$7:H$10002),2)</f>
        <v>0</v>
      </c>
    </row>
    <row r="640" spans="1:2" x14ac:dyDescent="0.25">
      <c r="A640">
        <v>640</v>
      </c>
      <c r="B640" s="24">
        <f>ROUND(SUMIF(Einnahmen!E$7:E$10002,A640,Einnahmen!G$7:G$10002)+SUMIF(Einnahmen!I$7:I$10002,A640,Einnahmen!H$7:H$10002)+SUMIF(Ausgaben!E$7:E$10002,A640,Ausgaben!G$7:G$10002)+SUMIF(Ausgaben!I$7:I$10002,A640,Ausgaben!H$7:H$10002),2)</f>
        <v>0</v>
      </c>
    </row>
    <row r="641" spans="1:2" x14ac:dyDescent="0.25">
      <c r="A641">
        <v>641</v>
      </c>
      <c r="B641" s="24">
        <f>ROUND(SUMIF(Einnahmen!E$7:E$10002,A641,Einnahmen!G$7:G$10002)+SUMIF(Einnahmen!I$7:I$10002,A641,Einnahmen!H$7:H$10002)+SUMIF(Ausgaben!E$7:E$10002,A641,Ausgaben!G$7:G$10002)+SUMIF(Ausgaben!I$7:I$10002,A641,Ausgaben!H$7:H$10002),2)</f>
        <v>0</v>
      </c>
    </row>
    <row r="642" spans="1:2" x14ac:dyDescent="0.25">
      <c r="A642">
        <v>642</v>
      </c>
      <c r="B642" s="24">
        <f>ROUND(SUMIF(Einnahmen!E$7:E$10002,A642,Einnahmen!G$7:G$10002)+SUMIF(Einnahmen!I$7:I$10002,A642,Einnahmen!H$7:H$10002)+SUMIF(Ausgaben!E$7:E$10002,A642,Ausgaben!G$7:G$10002)+SUMIF(Ausgaben!I$7:I$10002,A642,Ausgaben!H$7:H$10002),2)</f>
        <v>0</v>
      </c>
    </row>
    <row r="643" spans="1:2" x14ac:dyDescent="0.25">
      <c r="A643">
        <v>643</v>
      </c>
      <c r="B643" s="24">
        <f>ROUND(SUMIF(Einnahmen!E$7:E$10002,A643,Einnahmen!G$7:G$10002)+SUMIF(Einnahmen!I$7:I$10002,A643,Einnahmen!H$7:H$10002)+SUMIF(Ausgaben!E$7:E$10002,A643,Ausgaben!G$7:G$10002)+SUMIF(Ausgaben!I$7:I$10002,A643,Ausgaben!H$7:H$10002),2)</f>
        <v>0</v>
      </c>
    </row>
    <row r="644" spans="1:2" x14ac:dyDescent="0.25">
      <c r="A644">
        <v>644</v>
      </c>
      <c r="B644" s="24">
        <f>ROUND(SUMIF(Einnahmen!E$7:E$10002,A644,Einnahmen!G$7:G$10002)+SUMIF(Einnahmen!I$7:I$10002,A644,Einnahmen!H$7:H$10002)+SUMIF(Ausgaben!E$7:E$10002,A644,Ausgaben!G$7:G$10002)+SUMIF(Ausgaben!I$7:I$10002,A644,Ausgaben!H$7:H$10002),2)</f>
        <v>0</v>
      </c>
    </row>
    <row r="645" spans="1:2" x14ac:dyDescent="0.25">
      <c r="A645">
        <v>645</v>
      </c>
      <c r="B645" s="24">
        <f>ROUND(SUMIF(Einnahmen!E$7:E$10002,A645,Einnahmen!G$7:G$10002)+SUMIF(Einnahmen!I$7:I$10002,A645,Einnahmen!H$7:H$10002)+SUMIF(Ausgaben!E$7:E$10002,A645,Ausgaben!G$7:G$10002)+SUMIF(Ausgaben!I$7:I$10002,A645,Ausgaben!H$7:H$10002),2)</f>
        <v>0</v>
      </c>
    </row>
    <row r="646" spans="1:2" x14ac:dyDescent="0.25">
      <c r="A646">
        <v>646</v>
      </c>
      <c r="B646" s="24">
        <f>ROUND(SUMIF(Einnahmen!E$7:E$10002,A646,Einnahmen!G$7:G$10002)+SUMIF(Einnahmen!I$7:I$10002,A646,Einnahmen!H$7:H$10002)+SUMIF(Ausgaben!E$7:E$10002,A646,Ausgaben!G$7:G$10002)+SUMIF(Ausgaben!I$7:I$10002,A646,Ausgaben!H$7:H$10002),2)</f>
        <v>0</v>
      </c>
    </row>
    <row r="647" spans="1:2" x14ac:dyDescent="0.25">
      <c r="A647">
        <v>647</v>
      </c>
      <c r="B647" s="24">
        <f>ROUND(SUMIF(Einnahmen!E$7:E$10002,A647,Einnahmen!G$7:G$10002)+SUMIF(Einnahmen!I$7:I$10002,A647,Einnahmen!H$7:H$10002)+SUMIF(Ausgaben!E$7:E$10002,A647,Ausgaben!G$7:G$10002)+SUMIF(Ausgaben!I$7:I$10002,A647,Ausgaben!H$7:H$10002),2)</f>
        <v>0</v>
      </c>
    </row>
    <row r="648" spans="1:2" x14ac:dyDescent="0.25">
      <c r="A648">
        <v>648</v>
      </c>
      <c r="B648" s="24">
        <f>ROUND(SUMIF(Einnahmen!E$7:E$10002,A648,Einnahmen!G$7:G$10002)+SUMIF(Einnahmen!I$7:I$10002,A648,Einnahmen!H$7:H$10002)+SUMIF(Ausgaben!E$7:E$10002,A648,Ausgaben!G$7:G$10002)+SUMIF(Ausgaben!I$7:I$10002,A648,Ausgaben!H$7:H$10002),2)</f>
        <v>0</v>
      </c>
    </row>
    <row r="649" spans="1:2" x14ac:dyDescent="0.25">
      <c r="A649">
        <v>649</v>
      </c>
      <c r="B649" s="24">
        <f>ROUND(SUMIF(Einnahmen!E$7:E$10002,A649,Einnahmen!G$7:G$10002)+SUMIF(Einnahmen!I$7:I$10002,A649,Einnahmen!H$7:H$10002)+SUMIF(Ausgaben!E$7:E$10002,A649,Ausgaben!G$7:G$10002)+SUMIF(Ausgaben!I$7:I$10002,A649,Ausgaben!H$7:H$10002),2)</f>
        <v>0</v>
      </c>
    </row>
    <row r="650" spans="1:2" x14ac:dyDescent="0.25">
      <c r="A650">
        <v>650</v>
      </c>
      <c r="B650" s="24">
        <f>ROUND(SUMIF(Einnahmen!E$7:E$10002,A650,Einnahmen!G$7:G$10002)+SUMIF(Einnahmen!I$7:I$10002,A650,Einnahmen!H$7:H$10002)+SUMIF(Ausgaben!E$7:E$10002,A650,Ausgaben!G$7:G$10002)+SUMIF(Ausgaben!I$7:I$10002,A650,Ausgaben!H$7:H$10002),2)</f>
        <v>0</v>
      </c>
    </row>
    <row r="651" spans="1:2" x14ac:dyDescent="0.25">
      <c r="A651">
        <v>651</v>
      </c>
      <c r="B651" s="24">
        <f>ROUND(SUMIF(Einnahmen!E$7:E$10002,A651,Einnahmen!G$7:G$10002)+SUMIF(Einnahmen!I$7:I$10002,A651,Einnahmen!H$7:H$10002)+SUMIF(Ausgaben!E$7:E$10002,A651,Ausgaben!G$7:G$10002)+SUMIF(Ausgaben!I$7:I$10002,A651,Ausgaben!H$7:H$10002),2)</f>
        <v>0</v>
      </c>
    </row>
    <row r="652" spans="1:2" x14ac:dyDescent="0.25">
      <c r="A652">
        <v>652</v>
      </c>
      <c r="B652" s="24">
        <f>ROUND(SUMIF(Einnahmen!E$7:E$10002,A652,Einnahmen!G$7:G$10002)+SUMIF(Einnahmen!I$7:I$10002,A652,Einnahmen!H$7:H$10002)+SUMIF(Ausgaben!E$7:E$10002,A652,Ausgaben!G$7:G$10002)+SUMIF(Ausgaben!I$7:I$10002,A652,Ausgaben!H$7:H$10002),2)</f>
        <v>0</v>
      </c>
    </row>
    <row r="653" spans="1:2" x14ac:dyDescent="0.25">
      <c r="A653">
        <v>653</v>
      </c>
      <c r="B653" s="24">
        <f>ROUND(SUMIF(Einnahmen!E$7:E$10002,A653,Einnahmen!G$7:G$10002)+SUMIF(Einnahmen!I$7:I$10002,A653,Einnahmen!H$7:H$10002)+SUMIF(Ausgaben!E$7:E$10002,A653,Ausgaben!G$7:G$10002)+SUMIF(Ausgaben!I$7:I$10002,A653,Ausgaben!H$7:H$10002),2)</f>
        <v>0</v>
      </c>
    </row>
    <row r="654" spans="1:2" x14ac:dyDescent="0.25">
      <c r="A654">
        <v>654</v>
      </c>
      <c r="B654" s="24">
        <f>ROUND(SUMIF(Einnahmen!E$7:E$10002,A654,Einnahmen!G$7:G$10002)+SUMIF(Einnahmen!I$7:I$10002,A654,Einnahmen!H$7:H$10002)+SUMIF(Ausgaben!E$7:E$10002,A654,Ausgaben!G$7:G$10002)+SUMIF(Ausgaben!I$7:I$10002,A654,Ausgaben!H$7:H$10002),2)</f>
        <v>0</v>
      </c>
    </row>
    <row r="655" spans="1:2" x14ac:dyDescent="0.25">
      <c r="A655">
        <v>655</v>
      </c>
      <c r="B655" s="24">
        <f>ROUND(SUMIF(Einnahmen!E$7:E$10002,A655,Einnahmen!G$7:G$10002)+SUMIF(Einnahmen!I$7:I$10002,A655,Einnahmen!H$7:H$10002)+SUMIF(Ausgaben!E$7:E$10002,A655,Ausgaben!G$7:G$10002)+SUMIF(Ausgaben!I$7:I$10002,A655,Ausgaben!H$7:H$10002),2)</f>
        <v>0</v>
      </c>
    </row>
    <row r="656" spans="1:2" x14ac:dyDescent="0.25">
      <c r="A656">
        <v>656</v>
      </c>
      <c r="B656" s="24">
        <f>ROUND(SUMIF(Einnahmen!E$7:E$10002,A656,Einnahmen!G$7:G$10002)+SUMIF(Einnahmen!I$7:I$10002,A656,Einnahmen!H$7:H$10002)+SUMIF(Ausgaben!E$7:E$10002,A656,Ausgaben!G$7:G$10002)+SUMIF(Ausgaben!I$7:I$10002,A656,Ausgaben!H$7:H$10002),2)</f>
        <v>0</v>
      </c>
    </row>
    <row r="657" spans="1:2" x14ac:dyDescent="0.25">
      <c r="A657">
        <v>657</v>
      </c>
      <c r="B657" s="24">
        <f>ROUND(SUMIF(Einnahmen!E$7:E$10002,A657,Einnahmen!G$7:G$10002)+SUMIF(Einnahmen!I$7:I$10002,A657,Einnahmen!H$7:H$10002)+SUMIF(Ausgaben!E$7:E$10002,A657,Ausgaben!G$7:G$10002)+SUMIF(Ausgaben!I$7:I$10002,A657,Ausgaben!H$7:H$10002),2)</f>
        <v>0</v>
      </c>
    </row>
    <row r="658" spans="1:2" x14ac:dyDescent="0.25">
      <c r="A658">
        <v>658</v>
      </c>
      <c r="B658" s="24">
        <f>ROUND(SUMIF(Einnahmen!E$7:E$10002,A658,Einnahmen!G$7:G$10002)+SUMIF(Einnahmen!I$7:I$10002,A658,Einnahmen!H$7:H$10002)+SUMIF(Ausgaben!E$7:E$10002,A658,Ausgaben!G$7:G$10002)+SUMIF(Ausgaben!I$7:I$10002,A658,Ausgaben!H$7:H$10002),2)</f>
        <v>0</v>
      </c>
    </row>
    <row r="659" spans="1:2" x14ac:dyDescent="0.25">
      <c r="A659">
        <v>659</v>
      </c>
      <c r="B659" s="24">
        <f>ROUND(SUMIF(Einnahmen!E$7:E$10002,A659,Einnahmen!G$7:G$10002)+SUMIF(Einnahmen!I$7:I$10002,A659,Einnahmen!H$7:H$10002)+SUMIF(Ausgaben!E$7:E$10002,A659,Ausgaben!G$7:G$10002)+SUMIF(Ausgaben!I$7:I$10002,A659,Ausgaben!H$7:H$10002),2)</f>
        <v>0</v>
      </c>
    </row>
    <row r="660" spans="1:2" x14ac:dyDescent="0.25">
      <c r="A660">
        <v>660</v>
      </c>
      <c r="B660" s="24">
        <f>ROUND(SUMIF(Einnahmen!E$7:E$10002,A660,Einnahmen!G$7:G$10002)+SUMIF(Einnahmen!I$7:I$10002,A660,Einnahmen!H$7:H$10002)+SUMIF(Ausgaben!E$7:E$10002,A660,Ausgaben!G$7:G$10002)+SUMIF(Ausgaben!I$7:I$10002,A660,Ausgaben!H$7:H$10002),2)</f>
        <v>0</v>
      </c>
    </row>
    <row r="661" spans="1:2" x14ac:dyDescent="0.25">
      <c r="A661">
        <v>661</v>
      </c>
      <c r="B661" s="24">
        <f>ROUND(SUMIF(Einnahmen!E$7:E$10002,A661,Einnahmen!G$7:G$10002)+SUMIF(Einnahmen!I$7:I$10002,A661,Einnahmen!H$7:H$10002)+SUMIF(Ausgaben!E$7:E$10002,A661,Ausgaben!G$7:G$10002)+SUMIF(Ausgaben!I$7:I$10002,A661,Ausgaben!H$7:H$10002),2)</f>
        <v>0</v>
      </c>
    </row>
    <row r="662" spans="1:2" x14ac:dyDescent="0.25">
      <c r="A662">
        <v>662</v>
      </c>
      <c r="B662" s="24">
        <f>ROUND(SUMIF(Einnahmen!E$7:E$10002,A662,Einnahmen!G$7:G$10002)+SUMIF(Einnahmen!I$7:I$10002,A662,Einnahmen!H$7:H$10002)+SUMIF(Ausgaben!E$7:E$10002,A662,Ausgaben!G$7:G$10002)+SUMIF(Ausgaben!I$7:I$10002,A662,Ausgaben!H$7:H$10002),2)</f>
        <v>0</v>
      </c>
    </row>
    <row r="663" spans="1:2" x14ac:dyDescent="0.25">
      <c r="A663">
        <v>663</v>
      </c>
      <c r="B663" s="24">
        <f>ROUND(SUMIF(Einnahmen!E$7:E$10002,A663,Einnahmen!G$7:G$10002)+SUMIF(Einnahmen!I$7:I$10002,A663,Einnahmen!H$7:H$10002)+SUMIF(Ausgaben!E$7:E$10002,A663,Ausgaben!G$7:G$10002)+SUMIF(Ausgaben!I$7:I$10002,A663,Ausgaben!H$7:H$10002),2)</f>
        <v>0</v>
      </c>
    </row>
    <row r="664" spans="1:2" x14ac:dyDescent="0.25">
      <c r="A664">
        <v>664</v>
      </c>
      <c r="B664" s="24">
        <f>ROUND(SUMIF(Einnahmen!E$7:E$10002,A664,Einnahmen!G$7:G$10002)+SUMIF(Einnahmen!I$7:I$10002,A664,Einnahmen!H$7:H$10002)+SUMIF(Ausgaben!E$7:E$10002,A664,Ausgaben!G$7:G$10002)+SUMIF(Ausgaben!I$7:I$10002,A664,Ausgaben!H$7:H$10002),2)</f>
        <v>0</v>
      </c>
    </row>
    <row r="665" spans="1:2" x14ac:dyDescent="0.25">
      <c r="A665">
        <v>665</v>
      </c>
      <c r="B665" s="24">
        <f>ROUND(SUMIF(Einnahmen!E$7:E$10002,A665,Einnahmen!G$7:G$10002)+SUMIF(Einnahmen!I$7:I$10002,A665,Einnahmen!H$7:H$10002)+SUMIF(Ausgaben!E$7:E$10002,A665,Ausgaben!G$7:G$10002)+SUMIF(Ausgaben!I$7:I$10002,A665,Ausgaben!H$7:H$10002),2)</f>
        <v>0</v>
      </c>
    </row>
    <row r="666" spans="1:2" x14ac:dyDescent="0.25">
      <c r="A666">
        <v>666</v>
      </c>
      <c r="B666" s="24">
        <f>ROUND(SUMIF(Einnahmen!E$7:E$10002,A666,Einnahmen!G$7:G$10002)+SUMIF(Einnahmen!I$7:I$10002,A666,Einnahmen!H$7:H$10002)+SUMIF(Ausgaben!E$7:E$10002,A666,Ausgaben!G$7:G$10002)+SUMIF(Ausgaben!I$7:I$10002,A666,Ausgaben!H$7:H$10002),2)</f>
        <v>0</v>
      </c>
    </row>
    <row r="667" spans="1:2" x14ac:dyDescent="0.25">
      <c r="A667">
        <v>667</v>
      </c>
      <c r="B667" s="24">
        <f>ROUND(SUMIF(Einnahmen!E$7:E$10002,A667,Einnahmen!G$7:G$10002)+SUMIF(Einnahmen!I$7:I$10002,A667,Einnahmen!H$7:H$10002)+SUMIF(Ausgaben!E$7:E$10002,A667,Ausgaben!G$7:G$10002)+SUMIF(Ausgaben!I$7:I$10002,A667,Ausgaben!H$7:H$10002),2)</f>
        <v>0</v>
      </c>
    </row>
    <row r="668" spans="1:2" x14ac:dyDescent="0.25">
      <c r="A668">
        <v>668</v>
      </c>
      <c r="B668" s="24">
        <f>ROUND(SUMIF(Einnahmen!E$7:E$10002,A668,Einnahmen!G$7:G$10002)+SUMIF(Einnahmen!I$7:I$10002,A668,Einnahmen!H$7:H$10002)+SUMIF(Ausgaben!E$7:E$10002,A668,Ausgaben!G$7:G$10002)+SUMIF(Ausgaben!I$7:I$10002,A668,Ausgaben!H$7:H$10002),2)</f>
        <v>0</v>
      </c>
    </row>
    <row r="669" spans="1:2" x14ac:dyDescent="0.25">
      <c r="A669">
        <v>669</v>
      </c>
      <c r="B669" s="24">
        <f>ROUND(SUMIF(Einnahmen!E$7:E$10002,A669,Einnahmen!G$7:G$10002)+SUMIF(Einnahmen!I$7:I$10002,A669,Einnahmen!H$7:H$10002)+SUMIF(Ausgaben!E$7:E$10002,A669,Ausgaben!G$7:G$10002)+SUMIF(Ausgaben!I$7:I$10002,A669,Ausgaben!H$7:H$10002),2)</f>
        <v>0</v>
      </c>
    </row>
    <row r="670" spans="1:2" x14ac:dyDescent="0.25">
      <c r="A670">
        <v>670</v>
      </c>
      <c r="B670" s="24">
        <f>ROUND(SUMIF(Einnahmen!E$7:E$10002,A670,Einnahmen!G$7:G$10002)+SUMIF(Einnahmen!I$7:I$10002,A670,Einnahmen!H$7:H$10002)+SUMIF(Ausgaben!E$7:E$10002,A670,Ausgaben!G$7:G$10002)+SUMIF(Ausgaben!I$7:I$10002,A670,Ausgaben!H$7:H$10002),2)</f>
        <v>0</v>
      </c>
    </row>
    <row r="671" spans="1:2" x14ac:dyDescent="0.25">
      <c r="A671">
        <v>671</v>
      </c>
      <c r="B671" s="24">
        <f>ROUND(SUMIF(Einnahmen!E$7:E$10002,A671,Einnahmen!G$7:G$10002)+SUMIF(Einnahmen!I$7:I$10002,A671,Einnahmen!H$7:H$10002)+SUMIF(Ausgaben!E$7:E$10002,A671,Ausgaben!G$7:G$10002)+SUMIF(Ausgaben!I$7:I$10002,A671,Ausgaben!H$7:H$10002),2)</f>
        <v>0</v>
      </c>
    </row>
    <row r="672" spans="1:2" x14ac:dyDescent="0.25">
      <c r="A672">
        <v>672</v>
      </c>
      <c r="B672" s="24">
        <f>ROUND(SUMIF(Einnahmen!E$7:E$10002,A672,Einnahmen!G$7:G$10002)+SUMIF(Einnahmen!I$7:I$10002,A672,Einnahmen!H$7:H$10002)+SUMIF(Ausgaben!E$7:E$10002,A672,Ausgaben!G$7:G$10002)+SUMIF(Ausgaben!I$7:I$10002,A672,Ausgaben!H$7:H$10002),2)</f>
        <v>0</v>
      </c>
    </row>
    <row r="673" spans="1:2" x14ac:dyDescent="0.25">
      <c r="A673">
        <v>673</v>
      </c>
      <c r="B673" s="24">
        <f>ROUND(SUMIF(Einnahmen!E$7:E$10002,A673,Einnahmen!G$7:G$10002)+SUMIF(Einnahmen!I$7:I$10002,A673,Einnahmen!H$7:H$10002)+SUMIF(Ausgaben!E$7:E$10002,A673,Ausgaben!G$7:G$10002)+SUMIF(Ausgaben!I$7:I$10002,A673,Ausgaben!H$7:H$10002),2)</f>
        <v>0</v>
      </c>
    </row>
    <row r="674" spans="1:2" x14ac:dyDescent="0.25">
      <c r="A674">
        <v>674</v>
      </c>
      <c r="B674" s="24">
        <f>ROUND(SUMIF(Einnahmen!E$7:E$10002,A674,Einnahmen!G$7:G$10002)+SUMIF(Einnahmen!I$7:I$10002,A674,Einnahmen!H$7:H$10002)+SUMIF(Ausgaben!E$7:E$10002,A674,Ausgaben!G$7:G$10002)+SUMIF(Ausgaben!I$7:I$10002,A674,Ausgaben!H$7:H$10002),2)</f>
        <v>0</v>
      </c>
    </row>
    <row r="675" spans="1:2" x14ac:dyDescent="0.25">
      <c r="A675">
        <v>675</v>
      </c>
      <c r="B675" s="24">
        <f>ROUND(SUMIF(Einnahmen!E$7:E$10002,A675,Einnahmen!G$7:G$10002)+SUMIF(Einnahmen!I$7:I$10002,A675,Einnahmen!H$7:H$10002)+SUMIF(Ausgaben!E$7:E$10002,A675,Ausgaben!G$7:G$10002)+SUMIF(Ausgaben!I$7:I$10002,A675,Ausgaben!H$7:H$10002),2)</f>
        <v>0</v>
      </c>
    </row>
    <row r="676" spans="1:2" x14ac:dyDescent="0.25">
      <c r="A676">
        <v>676</v>
      </c>
      <c r="B676" s="24">
        <f>ROUND(SUMIF(Einnahmen!E$7:E$10002,A676,Einnahmen!G$7:G$10002)+SUMIF(Einnahmen!I$7:I$10002,A676,Einnahmen!H$7:H$10002)+SUMIF(Ausgaben!E$7:E$10002,A676,Ausgaben!G$7:G$10002)+SUMIF(Ausgaben!I$7:I$10002,A676,Ausgaben!H$7:H$10002),2)</f>
        <v>0</v>
      </c>
    </row>
    <row r="677" spans="1:2" x14ac:dyDescent="0.25">
      <c r="A677">
        <v>677</v>
      </c>
      <c r="B677" s="24">
        <f>ROUND(SUMIF(Einnahmen!E$7:E$10002,A677,Einnahmen!G$7:G$10002)+SUMIF(Einnahmen!I$7:I$10002,A677,Einnahmen!H$7:H$10002)+SUMIF(Ausgaben!E$7:E$10002,A677,Ausgaben!G$7:G$10002)+SUMIF(Ausgaben!I$7:I$10002,A677,Ausgaben!H$7:H$10002),2)</f>
        <v>0</v>
      </c>
    </row>
    <row r="678" spans="1:2" x14ac:dyDescent="0.25">
      <c r="A678">
        <v>678</v>
      </c>
      <c r="B678" s="24">
        <f>ROUND(SUMIF(Einnahmen!E$7:E$10002,A678,Einnahmen!G$7:G$10002)+SUMIF(Einnahmen!I$7:I$10002,A678,Einnahmen!H$7:H$10002)+SUMIF(Ausgaben!E$7:E$10002,A678,Ausgaben!G$7:G$10002)+SUMIF(Ausgaben!I$7:I$10002,A678,Ausgaben!H$7:H$10002),2)</f>
        <v>0</v>
      </c>
    </row>
    <row r="679" spans="1:2" x14ac:dyDescent="0.25">
      <c r="A679">
        <v>679</v>
      </c>
      <c r="B679" s="24">
        <f>ROUND(SUMIF(Einnahmen!E$7:E$10002,A679,Einnahmen!G$7:G$10002)+SUMIF(Einnahmen!I$7:I$10002,A679,Einnahmen!H$7:H$10002)+SUMIF(Ausgaben!E$7:E$10002,A679,Ausgaben!G$7:G$10002)+SUMIF(Ausgaben!I$7:I$10002,A679,Ausgaben!H$7:H$10002),2)</f>
        <v>0</v>
      </c>
    </row>
    <row r="680" spans="1:2" x14ac:dyDescent="0.25">
      <c r="A680">
        <v>680</v>
      </c>
      <c r="B680" s="24">
        <f>ROUND(SUMIF(Einnahmen!E$7:E$10002,A680,Einnahmen!G$7:G$10002)+SUMIF(Einnahmen!I$7:I$10002,A680,Einnahmen!H$7:H$10002)+SUMIF(Ausgaben!E$7:E$10002,A680,Ausgaben!G$7:G$10002)+SUMIF(Ausgaben!I$7:I$10002,A680,Ausgaben!H$7:H$10002),2)</f>
        <v>0</v>
      </c>
    </row>
    <row r="681" spans="1:2" x14ac:dyDescent="0.25">
      <c r="A681">
        <v>681</v>
      </c>
      <c r="B681" s="24">
        <f>ROUND(SUMIF(Einnahmen!E$7:E$10002,A681,Einnahmen!G$7:G$10002)+SUMIF(Einnahmen!I$7:I$10002,A681,Einnahmen!H$7:H$10002)+SUMIF(Ausgaben!E$7:E$10002,A681,Ausgaben!G$7:G$10002)+SUMIF(Ausgaben!I$7:I$10002,A681,Ausgaben!H$7:H$10002),2)</f>
        <v>0</v>
      </c>
    </row>
    <row r="682" spans="1:2" x14ac:dyDescent="0.25">
      <c r="A682">
        <v>682</v>
      </c>
      <c r="B682" s="24">
        <f>ROUND(SUMIF(Einnahmen!E$7:E$10002,A682,Einnahmen!G$7:G$10002)+SUMIF(Einnahmen!I$7:I$10002,A682,Einnahmen!H$7:H$10002)+SUMIF(Ausgaben!E$7:E$10002,A682,Ausgaben!G$7:G$10002)+SUMIF(Ausgaben!I$7:I$10002,A682,Ausgaben!H$7:H$10002),2)</f>
        <v>0</v>
      </c>
    </row>
    <row r="683" spans="1:2" x14ac:dyDescent="0.25">
      <c r="A683">
        <v>683</v>
      </c>
      <c r="B683" s="24">
        <f>ROUND(SUMIF(Einnahmen!E$7:E$10002,A683,Einnahmen!G$7:G$10002)+SUMIF(Einnahmen!I$7:I$10002,A683,Einnahmen!H$7:H$10002)+SUMIF(Ausgaben!E$7:E$10002,A683,Ausgaben!G$7:G$10002)+SUMIF(Ausgaben!I$7:I$10002,A683,Ausgaben!H$7:H$10002),2)</f>
        <v>0</v>
      </c>
    </row>
    <row r="684" spans="1:2" x14ac:dyDescent="0.25">
      <c r="A684">
        <v>684</v>
      </c>
      <c r="B684" s="24">
        <f>ROUND(SUMIF(Einnahmen!E$7:E$10002,A684,Einnahmen!G$7:G$10002)+SUMIF(Einnahmen!I$7:I$10002,A684,Einnahmen!H$7:H$10002)+SUMIF(Ausgaben!E$7:E$10002,A684,Ausgaben!G$7:G$10002)+SUMIF(Ausgaben!I$7:I$10002,A684,Ausgaben!H$7:H$10002),2)</f>
        <v>0</v>
      </c>
    </row>
    <row r="685" spans="1:2" x14ac:dyDescent="0.25">
      <c r="A685">
        <v>685</v>
      </c>
      <c r="B685" s="24">
        <f>ROUND(SUMIF(Einnahmen!E$7:E$10002,A685,Einnahmen!G$7:G$10002)+SUMIF(Einnahmen!I$7:I$10002,A685,Einnahmen!H$7:H$10002)+SUMIF(Ausgaben!E$7:E$10002,A685,Ausgaben!G$7:G$10002)+SUMIF(Ausgaben!I$7:I$10002,A685,Ausgaben!H$7:H$10002),2)</f>
        <v>0</v>
      </c>
    </row>
    <row r="686" spans="1:2" x14ac:dyDescent="0.25">
      <c r="A686">
        <v>686</v>
      </c>
      <c r="B686" s="24">
        <f>ROUND(SUMIF(Einnahmen!E$7:E$10002,A686,Einnahmen!G$7:G$10002)+SUMIF(Einnahmen!I$7:I$10002,A686,Einnahmen!H$7:H$10002)+SUMIF(Ausgaben!E$7:E$10002,A686,Ausgaben!G$7:G$10002)+SUMIF(Ausgaben!I$7:I$10002,A686,Ausgaben!H$7:H$10002),2)</f>
        <v>0</v>
      </c>
    </row>
    <row r="687" spans="1:2" x14ac:dyDescent="0.25">
      <c r="A687">
        <v>687</v>
      </c>
      <c r="B687" s="24">
        <f>ROUND(SUMIF(Einnahmen!E$7:E$10002,A687,Einnahmen!G$7:G$10002)+SUMIF(Einnahmen!I$7:I$10002,A687,Einnahmen!H$7:H$10002)+SUMIF(Ausgaben!E$7:E$10002,A687,Ausgaben!G$7:G$10002)+SUMIF(Ausgaben!I$7:I$10002,A687,Ausgaben!H$7:H$10002),2)</f>
        <v>0</v>
      </c>
    </row>
    <row r="688" spans="1:2" x14ac:dyDescent="0.25">
      <c r="A688">
        <v>688</v>
      </c>
      <c r="B688" s="24">
        <f>ROUND(SUMIF(Einnahmen!E$7:E$10002,A688,Einnahmen!G$7:G$10002)+SUMIF(Einnahmen!I$7:I$10002,A688,Einnahmen!H$7:H$10002)+SUMIF(Ausgaben!E$7:E$10002,A688,Ausgaben!G$7:G$10002)+SUMIF(Ausgaben!I$7:I$10002,A688,Ausgaben!H$7:H$10002),2)</f>
        <v>0</v>
      </c>
    </row>
    <row r="689" spans="1:2" x14ac:dyDescent="0.25">
      <c r="A689">
        <v>689</v>
      </c>
      <c r="B689" s="24">
        <f>ROUND(SUMIF(Einnahmen!E$7:E$10002,A689,Einnahmen!G$7:G$10002)+SUMIF(Einnahmen!I$7:I$10002,A689,Einnahmen!H$7:H$10002)+SUMIF(Ausgaben!E$7:E$10002,A689,Ausgaben!G$7:G$10002)+SUMIF(Ausgaben!I$7:I$10002,A689,Ausgaben!H$7:H$10002),2)</f>
        <v>0</v>
      </c>
    </row>
    <row r="690" spans="1:2" x14ac:dyDescent="0.25">
      <c r="A690">
        <v>690</v>
      </c>
      <c r="B690" s="24">
        <f>ROUND(SUMIF(Einnahmen!E$7:E$10002,A690,Einnahmen!G$7:G$10002)+SUMIF(Einnahmen!I$7:I$10002,A690,Einnahmen!H$7:H$10002)+SUMIF(Ausgaben!E$7:E$10002,A690,Ausgaben!G$7:G$10002)+SUMIF(Ausgaben!I$7:I$10002,A690,Ausgaben!H$7:H$10002),2)</f>
        <v>0</v>
      </c>
    </row>
    <row r="691" spans="1:2" x14ac:dyDescent="0.25">
      <c r="A691">
        <v>691</v>
      </c>
      <c r="B691" s="24">
        <f>ROUND(SUMIF(Einnahmen!E$7:E$10002,A691,Einnahmen!G$7:G$10002)+SUMIF(Einnahmen!I$7:I$10002,A691,Einnahmen!H$7:H$10002)+SUMIF(Ausgaben!E$7:E$10002,A691,Ausgaben!G$7:G$10002)+SUMIF(Ausgaben!I$7:I$10002,A691,Ausgaben!H$7:H$10002),2)</f>
        <v>0</v>
      </c>
    </row>
    <row r="692" spans="1:2" x14ac:dyDescent="0.25">
      <c r="A692">
        <v>692</v>
      </c>
      <c r="B692" s="24">
        <f>ROUND(SUMIF(Einnahmen!E$7:E$10002,A692,Einnahmen!G$7:G$10002)+SUMIF(Einnahmen!I$7:I$10002,A692,Einnahmen!H$7:H$10002)+SUMIF(Ausgaben!E$7:E$10002,A692,Ausgaben!G$7:G$10002)+SUMIF(Ausgaben!I$7:I$10002,A692,Ausgaben!H$7:H$10002),2)</f>
        <v>0</v>
      </c>
    </row>
    <row r="693" spans="1:2" x14ac:dyDescent="0.25">
      <c r="A693">
        <v>693</v>
      </c>
      <c r="B693" s="24">
        <f>ROUND(SUMIF(Einnahmen!E$7:E$10002,A693,Einnahmen!G$7:G$10002)+SUMIF(Einnahmen!I$7:I$10002,A693,Einnahmen!H$7:H$10002)+SUMIF(Ausgaben!E$7:E$10002,A693,Ausgaben!G$7:G$10002)+SUMIF(Ausgaben!I$7:I$10002,A693,Ausgaben!H$7:H$10002),2)</f>
        <v>0</v>
      </c>
    </row>
    <row r="694" spans="1:2" x14ac:dyDescent="0.25">
      <c r="A694">
        <v>694</v>
      </c>
      <c r="B694" s="24">
        <f>ROUND(SUMIF(Einnahmen!E$7:E$10002,A694,Einnahmen!G$7:G$10002)+SUMIF(Einnahmen!I$7:I$10002,A694,Einnahmen!H$7:H$10002)+SUMIF(Ausgaben!E$7:E$10002,A694,Ausgaben!G$7:G$10002)+SUMIF(Ausgaben!I$7:I$10002,A694,Ausgaben!H$7:H$10002),2)</f>
        <v>0</v>
      </c>
    </row>
    <row r="695" spans="1:2" x14ac:dyDescent="0.25">
      <c r="A695">
        <v>695</v>
      </c>
      <c r="B695" s="24">
        <f>ROUND(SUMIF(Einnahmen!E$7:E$10002,A695,Einnahmen!G$7:G$10002)+SUMIF(Einnahmen!I$7:I$10002,A695,Einnahmen!H$7:H$10002)+SUMIF(Ausgaben!E$7:E$10002,A695,Ausgaben!G$7:G$10002)+SUMIF(Ausgaben!I$7:I$10002,A695,Ausgaben!H$7:H$10002),2)</f>
        <v>0</v>
      </c>
    </row>
    <row r="696" spans="1:2" x14ac:dyDescent="0.25">
      <c r="A696">
        <v>696</v>
      </c>
      <c r="B696" s="24">
        <f>ROUND(SUMIF(Einnahmen!E$7:E$10002,A696,Einnahmen!G$7:G$10002)+SUMIF(Einnahmen!I$7:I$10002,A696,Einnahmen!H$7:H$10002)+SUMIF(Ausgaben!E$7:E$10002,A696,Ausgaben!G$7:G$10002)+SUMIF(Ausgaben!I$7:I$10002,A696,Ausgaben!H$7:H$10002),2)</f>
        <v>0</v>
      </c>
    </row>
    <row r="697" spans="1:2" x14ac:dyDescent="0.25">
      <c r="A697">
        <v>697</v>
      </c>
      <c r="B697" s="24">
        <f>ROUND(SUMIF(Einnahmen!E$7:E$10002,A697,Einnahmen!G$7:G$10002)+SUMIF(Einnahmen!I$7:I$10002,A697,Einnahmen!H$7:H$10002)+SUMIF(Ausgaben!E$7:E$10002,A697,Ausgaben!G$7:G$10002)+SUMIF(Ausgaben!I$7:I$10002,A697,Ausgaben!H$7:H$10002),2)</f>
        <v>0</v>
      </c>
    </row>
    <row r="698" spans="1:2" x14ac:dyDescent="0.25">
      <c r="A698">
        <v>698</v>
      </c>
      <c r="B698" s="24">
        <f>ROUND(SUMIF(Einnahmen!E$7:E$10002,A698,Einnahmen!G$7:G$10002)+SUMIF(Einnahmen!I$7:I$10002,A698,Einnahmen!H$7:H$10002)+SUMIF(Ausgaben!E$7:E$10002,A698,Ausgaben!G$7:G$10002)+SUMIF(Ausgaben!I$7:I$10002,A698,Ausgaben!H$7:H$10002),2)</f>
        <v>0</v>
      </c>
    </row>
    <row r="699" spans="1:2" x14ac:dyDescent="0.25">
      <c r="A699">
        <v>699</v>
      </c>
      <c r="B699" s="24">
        <f>ROUND(SUMIF(Einnahmen!E$7:E$10002,A699,Einnahmen!G$7:G$10002)+SUMIF(Einnahmen!I$7:I$10002,A699,Einnahmen!H$7:H$10002)+SUMIF(Ausgaben!E$7:E$10002,A699,Ausgaben!G$7:G$10002)+SUMIF(Ausgaben!I$7:I$10002,A699,Ausgaben!H$7:H$10002),2)</f>
        <v>0</v>
      </c>
    </row>
    <row r="700" spans="1:2" x14ac:dyDescent="0.25">
      <c r="A700">
        <v>700</v>
      </c>
      <c r="B700" s="24">
        <f>ROUND(SUMIF(Einnahmen!E$7:E$10002,A700,Einnahmen!G$7:G$10002)+SUMIF(Einnahmen!I$7:I$10002,A700,Einnahmen!H$7:H$10002)+SUMIF(Ausgaben!E$7:E$10002,A700,Ausgaben!G$7:G$10002)+SUMIF(Ausgaben!I$7:I$10002,A700,Ausgaben!H$7:H$10002),2)</f>
        <v>0</v>
      </c>
    </row>
    <row r="701" spans="1:2" x14ac:dyDescent="0.25">
      <c r="A701">
        <v>701</v>
      </c>
      <c r="B701" s="24">
        <f>ROUND(SUMIF(Einnahmen!E$7:E$10002,A701,Einnahmen!G$7:G$10002)+SUMIF(Einnahmen!I$7:I$10002,A701,Einnahmen!H$7:H$10002)+SUMIF(Ausgaben!E$7:E$10002,A701,Ausgaben!G$7:G$10002)+SUMIF(Ausgaben!I$7:I$10002,A701,Ausgaben!H$7:H$10002),2)</f>
        <v>0</v>
      </c>
    </row>
    <row r="702" spans="1:2" x14ac:dyDescent="0.25">
      <c r="A702">
        <v>702</v>
      </c>
      <c r="B702" s="24">
        <f>ROUND(SUMIF(Einnahmen!E$7:E$10002,A702,Einnahmen!G$7:G$10002)+SUMIF(Einnahmen!I$7:I$10002,A702,Einnahmen!H$7:H$10002)+SUMIF(Ausgaben!E$7:E$10002,A702,Ausgaben!G$7:G$10002)+SUMIF(Ausgaben!I$7:I$10002,A702,Ausgaben!H$7:H$10002),2)</f>
        <v>0</v>
      </c>
    </row>
    <row r="703" spans="1:2" x14ac:dyDescent="0.25">
      <c r="A703">
        <v>703</v>
      </c>
      <c r="B703" s="24">
        <f>ROUND(SUMIF(Einnahmen!E$7:E$10002,A703,Einnahmen!G$7:G$10002)+SUMIF(Einnahmen!I$7:I$10002,A703,Einnahmen!H$7:H$10002)+SUMIF(Ausgaben!E$7:E$10002,A703,Ausgaben!G$7:G$10002)+SUMIF(Ausgaben!I$7:I$10002,A703,Ausgaben!H$7:H$10002),2)</f>
        <v>0</v>
      </c>
    </row>
    <row r="704" spans="1:2" x14ac:dyDescent="0.25">
      <c r="A704">
        <v>704</v>
      </c>
      <c r="B704" s="24">
        <f>ROUND(SUMIF(Einnahmen!E$7:E$10002,A704,Einnahmen!G$7:G$10002)+SUMIF(Einnahmen!I$7:I$10002,A704,Einnahmen!H$7:H$10002)+SUMIF(Ausgaben!E$7:E$10002,A704,Ausgaben!G$7:G$10002)+SUMIF(Ausgaben!I$7:I$10002,A704,Ausgaben!H$7:H$10002),2)</f>
        <v>0</v>
      </c>
    </row>
    <row r="705" spans="1:2" x14ac:dyDescent="0.25">
      <c r="A705">
        <v>705</v>
      </c>
      <c r="B705" s="24">
        <f>ROUND(SUMIF(Einnahmen!E$7:E$10002,A705,Einnahmen!G$7:G$10002)+SUMIF(Einnahmen!I$7:I$10002,A705,Einnahmen!H$7:H$10002)+SUMIF(Ausgaben!E$7:E$10002,A705,Ausgaben!G$7:G$10002)+SUMIF(Ausgaben!I$7:I$10002,A705,Ausgaben!H$7:H$10002),2)</f>
        <v>0</v>
      </c>
    </row>
    <row r="706" spans="1:2" x14ac:dyDescent="0.25">
      <c r="A706">
        <v>706</v>
      </c>
      <c r="B706" s="24">
        <f>ROUND(SUMIF(Einnahmen!E$7:E$10002,A706,Einnahmen!G$7:G$10002)+SUMIF(Einnahmen!I$7:I$10002,A706,Einnahmen!H$7:H$10002)+SUMIF(Ausgaben!E$7:E$10002,A706,Ausgaben!G$7:G$10002)+SUMIF(Ausgaben!I$7:I$10002,A706,Ausgaben!H$7:H$10002),2)</f>
        <v>0</v>
      </c>
    </row>
    <row r="707" spans="1:2" x14ac:dyDescent="0.25">
      <c r="A707">
        <v>707</v>
      </c>
      <c r="B707" s="24">
        <f>ROUND(SUMIF(Einnahmen!E$7:E$10002,A707,Einnahmen!G$7:G$10002)+SUMIF(Einnahmen!I$7:I$10002,A707,Einnahmen!H$7:H$10002)+SUMIF(Ausgaben!E$7:E$10002,A707,Ausgaben!G$7:G$10002)+SUMIF(Ausgaben!I$7:I$10002,A707,Ausgaben!H$7:H$10002),2)</f>
        <v>0</v>
      </c>
    </row>
    <row r="708" spans="1:2" x14ac:dyDescent="0.25">
      <c r="A708">
        <v>708</v>
      </c>
      <c r="B708" s="24">
        <f>ROUND(SUMIF(Einnahmen!E$7:E$10002,A708,Einnahmen!G$7:G$10002)+SUMIF(Einnahmen!I$7:I$10002,A708,Einnahmen!H$7:H$10002)+SUMIF(Ausgaben!E$7:E$10002,A708,Ausgaben!G$7:G$10002)+SUMIF(Ausgaben!I$7:I$10002,A708,Ausgaben!H$7:H$10002),2)</f>
        <v>0</v>
      </c>
    </row>
    <row r="709" spans="1:2" x14ac:dyDescent="0.25">
      <c r="A709">
        <v>709</v>
      </c>
      <c r="B709" s="24">
        <f>ROUND(SUMIF(Einnahmen!E$7:E$10002,A709,Einnahmen!G$7:G$10002)+SUMIF(Einnahmen!I$7:I$10002,A709,Einnahmen!H$7:H$10002)+SUMIF(Ausgaben!E$7:E$10002,A709,Ausgaben!G$7:G$10002)+SUMIF(Ausgaben!I$7:I$10002,A709,Ausgaben!H$7:H$10002),2)</f>
        <v>0</v>
      </c>
    </row>
    <row r="710" spans="1:2" x14ac:dyDescent="0.25">
      <c r="A710">
        <v>710</v>
      </c>
      <c r="B710" s="24">
        <f>ROUND(SUMIF(Einnahmen!E$7:E$10002,A710,Einnahmen!G$7:G$10002)+SUMIF(Einnahmen!I$7:I$10002,A710,Einnahmen!H$7:H$10002)+SUMIF(Ausgaben!E$7:E$10002,A710,Ausgaben!G$7:G$10002)+SUMIF(Ausgaben!I$7:I$10002,A710,Ausgaben!H$7:H$10002),2)</f>
        <v>0</v>
      </c>
    </row>
    <row r="711" spans="1:2" x14ac:dyDescent="0.25">
      <c r="A711">
        <v>711</v>
      </c>
      <c r="B711" s="24">
        <f>ROUND(SUMIF(Einnahmen!E$7:E$10002,A711,Einnahmen!G$7:G$10002)+SUMIF(Einnahmen!I$7:I$10002,A711,Einnahmen!H$7:H$10002)+SUMIF(Ausgaben!E$7:E$10002,A711,Ausgaben!G$7:G$10002)+SUMIF(Ausgaben!I$7:I$10002,A711,Ausgaben!H$7:H$10002),2)</f>
        <v>0</v>
      </c>
    </row>
    <row r="712" spans="1:2" x14ac:dyDescent="0.25">
      <c r="A712">
        <v>712</v>
      </c>
      <c r="B712" s="24">
        <f>ROUND(SUMIF(Einnahmen!E$7:E$10002,A712,Einnahmen!G$7:G$10002)+SUMIF(Einnahmen!I$7:I$10002,A712,Einnahmen!H$7:H$10002)+SUMIF(Ausgaben!E$7:E$10002,A712,Ausgaben!G$7:G$10002)+SUMIF(Ausgaben!I$7:I$10002,A712,Ausgaben!H$7:H$10002),2)</f>
        <v>0</v>
      </c>
    </row>
    <row r="713" spans="1:2" x14ac:dyDescent="0.25">
      <c r="A713">
        <v>713</v>
      </c>
      <c r="B713" s="24">
        <f>ROUND(SUMIF(Einnahmen!E$7:E$10002,A713,Einnahmen!G$7:G$10002)+SUMIF(Einnahmen!I$7:I$10002,A713,Einnahmen!H$7:H$10002)+SUMIF(Ausgaben!E$7:E$10002,A713,Ausgaben!G$7:G$10002)+SUMIF(Ausgaben!I$7:I$10002,A713,Ausgaben!H$7:H$10002),2)</f>
        <v>0</v>
      </c>
    </row>
    <row r="714" spans="1:2" x14ac:dyDescent="0.25">
      <c r="A714">
        <v>714</v>
      </c>
      <c r="B714" s="24">
        <f>ROUND(SUMIF(Einnahmen!E$7:E$10002,A714,Einnahmen!G$7:G$10002)+SUMIF(Einnahmen!I$7:I$10002,A714,Einnahmen!H$7:H$10002)+SUMIF(Ausgaben!E$7:E$10002,A714,Ausgaben!G$7:G$10002)+SUMIF(Ausgaben!I$7:I$10002,A714,Ausgaben!H$7:H$10002),2)</f>
        <v>0</v>
      </c>
    </row>
    <row r="715" spans="1:2" x14ac:dyDescent="0.25">
      <c r="A715">
        <v>715</v>
      </c>
      <c r="B715" s="24">
        <f>ROUND(SUMIF(Einnahmen!E$7:E$10002,A715,Einnahmen!G$7:G$10002)+SUMIF(Einnahmen!I$7:I$10002,A715,Einnahmen!H$7:H$10002)+SUMIF(Ausgaben!E$7:E$10002,A715,Ausgaben!G$7:G$10002)+SUMIF(Ausgaben!I$7:I$10002,A715,Ausgaben!H$7:H$10002),2)</f>
        <v>0</v>
      </c>
    </row>
    <row r="716" spans="1:2" x14ac:dyDescent="0.25">
      <c r="A716">
        <v>716</v>
      </c>
      <c r="B716" s="24">
        <f>ROUND(SUMIF(Einnahmen!E$7:E$10002,A716,Einnahmen!G$7:G$10002)+SUMIF(Einnahmen!I$7:I$10002,A716,Einnahmen!H$7:H$10002)+SUMIF(Ausgaben!E$7:E$10002,A716,Ausgaben!G$7:G$10002)+SUMIF(Ausgaben!I$7:I$10002,A716,Ausgaben!H$7:H$10002),2)</f>
        <v>0</v>
      </c>
    </row>
    <row r="717" spans="1:2" x14ac:dyDescent="0.25">
      <c r="A717">
        <v>717</v>
      </c>
      <c r="B717" s="24">
        <f>ROUND(SUMIF(Einnahmen!E$7:E$10002,A717,Einnahmen!G$7:G$10002)+SUMIF(Einnahmen!I$7:I$10002,A717,Einnahmen!H$7:H$10002)+SUMIF(Ausgaben!E$7:E$10002,A717,Ausgaben!G$7:G$10002)+SUMIF(Ausgaben!I$7:I$10002,A717,Ausgaben!H$7:H$10002),2)</f>
        <v>0</v>
      </c>
    </row>
    <row r="718" spans="1:2" x14ac:dyDescent="0.25">
      <c r="A718">
        <v>718</v>
      </c>
      <c r="B718" s="24">
        <f>ROUND(SUMIF(Einnahmen!E$7:E$10002,A718,Einnahmen!G$7:G$10002)+SUMIF(Einnahmen!I$7:I$10002,A718,Einnahmen!H$7:H$10002)+SUMIF(Ausgaben!E$7:E$10002,A718,Ausgaben!G$7:G$10002)+SUMIF(Ausgaben!I$7:I$10002,A718,Ausgaben!H$7:H$10002),2)</f>
        <v>0</v>
      </c>
    </row>
    <row r="719" spans="1:2" x14ac:dyDescent="0.25">
      <c r="A719">
        <v>719</v>
      </c>
      <c r="B719" s="24">
        <f>ROUND(SUMIF(Einnahmen!E$7:E$10002,A719,Einnahmen!G$7:G$10002)+SUMIF(Einnahmen!I$7:I$10002,A719,Einnahmen!H$7:H$10002)+SUMIF(Ausgaben!E$7:E$10002,A719,Ausgaben!G$7:G$10002)+SUMIF(Ausgaben!I$7:I$10002,A719,Ausgaben!H$7:H$10002),2)</f>
        <v>0</v>
      </c>
    </row>
    <row r="720" spans="1:2" x14ac:dyDescent="0.25">
      <c r="A720">
        <v>720</v>
      </c>
      <c r="B720" s="24">
        <f>ROUND(SUMIF(Einnahmen!E$7:E$10002,A720,Einnahmen!G$7:G$10002)+SUMIF(Einnahmen!I$7:I$10002,A720,Einnahmen!H$7:H$10002)+SUMIF(Ausgaben!E$7:E$10002,A720,Ausgaben!G$7:G$10002)+SUMIF(Ausgaben!I$7:I$10002,A720,Ausgaben!H$7:H$10002),2)</f>
        <v>0</v>
      </c>
    </row>
    <row r="721" spans="1:2" x14ac:dyDescent="0.25">
      <c r="A721">
        <v>721</v>
      </c>
      <c r="B721" s="24">
        <f>ROUND(SUMIF(Einnahmen!E$7:E$10002,A721,Einnahmen!G$7:G$10002)+SUMIF(Einnahmen!I$7:I$10002,A721,Einnahmen!H$7:H$10002)+SUMIF(Ausgaben!E$7:E$10002,A721,Ausgaben!G$7:G$10002)+SUMIF(Ausgaben!I$7:I$10002,A721,Ausgaben!H$7:H$10002),2)</f>
        <v>0</v>
      </c>
    </row>
    <row r="722" spans="1:2" x14ac:dyDescent="0.25">
      <c r="A722">
        <v>722</v>
      </c>
      <c r="B722" s="24">
        <f>ROUND(SUMIF(Einnahmen!E$7:E$10002,A722,Einnahmen!G$7:G$10002)+SUMIF(Einnahmen!I$7:I$10002,A722,Einnahmen!H$7:H$10002)+SUMIF(Ausgaben!E$7:E$10002,A722,Ausgaben!G$7:G$10002)+SUMIF(Ausgaben!I$7:I$10002,A722,Ausgaben!H$7:H$10002),2)</f>
        <v>0</v>
      </c>
    </row>
    <row r="723" spans="1:2" x14ac:dyDescent="0.25">
      <c r="A723">
        <v>723</v>
      </c>
      <c r="B723" s="24">
        <f>ROUND(SUMIF(Einnahmen!E$7:E$10002,A723,Einnahmen!G$7:G$10002)+SUMIF(Einnahmen!I$7:I$10002,A723,Einnahmen!H$7:H$10002)+SUMIF(Ausgaben!E$7:E$10002,A723,Ausgaben!G$7:G$10002)+SUMIF(Ausgaben!I$7:I$10002,A723,Ausgaben!H$7:H$10002),2)</f>
        <v>0</v>
      </c>
    </row>
    <row r="724" spans="1:2" x14ac:dyDescent="0.25">
      <c r="A724">
        <v>724</v>
      </c>
      <c r="B724" s="24">
        <f>ROUND(SUMIF(Einnahmen!E$7:E$10002,A724,Einnahmen!G$7:G$10002)+SUMIF(Einnahmen!I$7:I$10002,A724,Einnahmen!H$7:H$10002)+SUMIF(Ausgaben!E$7:E$10002,A724,Ausgaben!G$7:G$10002)+SUMIF(Ausgaben!I$7:I$10002,A724,Ausgaben!H$7:H$10002),2)</f>
        <v>0</v>
      </c>
    </row>
    <row r="725" spans="1:2" x14ac:dyDescent="0.25">
      <c r="A725">
        <v>725</v>
      </c>
      <c r="B725" s="24">
        <f>ROUND(SUMIF(Einnahmen!E$7:E$10002,A725,Einnahmen!G$7:G$10002)+SUMIF(Einnahmen!I$7:I$10002,A725,Einnahmen!H$7:H$10002)+SUMIF(Ausgaben!E$7:E$10002,A725,Ausgaben!G$7:G$10002)+SUMIF(Ausgaben!I$7:I$10002,A725,Ausgaben!H$7:H$10002),2)</f>
        <v>0</v>
      </c>
    </row>
    <row r="726" spans="1:2" x14ac:dyDescent="0.25">
      <c r="A726">
        <v>726</v>
      </c>
      <c r="B726" s="24">
        <f>ROUND(SUMIF(Einnahmen!E$7:E$10002,A726,Einnahmen!G$7:G$10002)+SUMIF(Einnahmen!I$7:I$10002,A726,Einnahmen!H$7:H$10002)+SUMIF(Ausgaben!E$7:E$10002,A726,Ausgaben!G$7:G$10002)+SUMIF(Ausgaben!I$7:I$10002,A726,Ausgaben!H$7:H$10002),2)</f>
        <v>0</v>
      </c>
    </row>
    <row r="727" spans="1:2" x14ac:dyDescent="0.25">
      <c r="A727">
        <v>727</v>
      </c>
      <c r="B727" s="24">
        <f>ROUND(SUMIF(Einnahmen!E$7:E$10002,A727,Einnahmen!G$7:G$10002)+SUMIF(Einnahmen!I$7:I$10002,A727,Einnahmen!H$7:H$10002)+SUMIF(Ausgaben!E$7:E$10002,A727,Ausgaben!G$7:G$10002)+SUMIF(Ausgaben!I$7:I$10002,A727,Ausgaben!H$7:H$10002),2)</f>
        <v>0</v>
      </c>
    </row>
    <row r="728" spans="1:2" x14ac:dyDescent="0.25">
      <c r="A728">
        <v>728</v>
      </c>
      <c r="B728" s="24">
        <f>ROUND(SUMIF(Einnahmen!E$7:E$10002,A728,Einnahmen!G$7:G$10002)+SUMIF(Einnahmen!I$7:I$10002,A728,Einnahmen!H$7:H$10002)+SUMIF(Ausgaben!E$7:E$10002,A728,Ausgaben!G$7:G$10002)+SUMIF(Ausgaben!I$7:I$10002,A728,Ausgaben!H$7:H$10002),2)</f>
        <v>0</v>
      </c>
    </row>
    <row r="729" spans="1:2" x14ac:dyDescent="0.25">
      <c r="A729">
        <v>729</v>
      </c>
      <c r="B729" s="24">
        <f>ROUND(SUMIF(Einnahmen!E$7:E$10002,A729,Einnahmen!G$7:G$10002)+SUMIF(Einnahmen!I$7:I$10002,A729,Einnahmen!H$7:H$10002)+SUMIF(Ausgaben!E$7:E$10002,A729,Ausgaben!G$7:G$10002)+SUMIF(Ausgaben!I$7:I$10002,A729,Ausgaben!H$7:H$10002),2)</f>
        <v>0</v>
      </c>
    </row>
    <row r="730" spans="1:2" x14ac:dyDescent="0.25">
      <c r="A730">
        <v>730</v>
      </c>
      <c r="B730" s="24">
        <f>ROUND(SUMIF(Einnahmen!E$7:E$10002,A730,Einnahmen!G$7:G$10002)+SUMIF(Einnahmen!I$7:I$10002,A730,Einnahmen!H$7:H$10002)+SUMIF(Ausgaben!E$7:E$10002,A730,Ausgaben!G$7:G$10002)+SUMIF(Ausgaben!I$7:I$10002,A730,Ausgaben!H$7:H$10002),2)</f>
        <v>0</v>
      </c>
    </row>
    <row r="731" spans="1:2" x14ac:dyDescent="0.25">
      <c r="A731">
        <v>731</v>
      </c>
      <c r="B731" s="24">
        <f>ROUND(SUMIF(Einnahmen!E$7:E$10002,A731,Einnahmen!G$7:G$10002)+SUMIF(Einnahmen!I$7:I$10002,A731,Einnahmen!H$7:H$10002)+SUMIF(Ausgaben!E$7:E$10002,A731,Ausgaben!G$7:G$10002)+SUMIF(Ausgaben!I$7:I$10002,A731,Ausgaben!H$7:H$10002),2)</f>
        <v>0</v>
      </c>
    </row>
    <row r="732" spans="1:2" x14ac:dyDescent="0.25">
      <c r="A732">
        <v>732</v>
      </c>
      <c r="B732" s="24">
        <f>ROUND(SUMIF(Einnahmen!E$7:E$10002,A732,Einnahmen!G$7:G$10002)+SUMIF(Einnahmen!I$7:I$10002,A732,Einnahmen!H$7:H$10002)+SUMIF(Ausgaben!E$7:E$10002,A732,Ausgaben!G$7:G$10002)+SUMIF(Ausgaben!I$7:I$10002,A732,Ausgaben!H$7:H$10002),2)</f>
        <v>0</v>
      </c>
    </row>
    <row r="733" spans="1:2" x14ac:dyDescent="0.25">
      <c r="A733">
        <v>733</v>
      </c>
      <c r="B733" s="24">
        <f>ROUND(SUMIF(Einnahmen!E$7:E$10002,A733,Einnahmen!G$7:G$10002)+SUMIF(Einnahmen!I$7:I$10002,A733,Einnahmen!H$7:H$10002)+SUMIF(Ausgaben!E$7:E$10002,A733,Ausgaben!G$7:G$10002)+SUMIF(Ausgaben!I$7:I$10002,A733,Ausgaben!H$7:H$10002),2)</f>
        <v>0</v>
      </c>
    </row>
    <row r="734" spans="1:2" x14ac:dyDescent="0.25">
      <c r="A734">
        <v>734</v>
      </c>
      <c r="B734" s="24">
        <f>ROUND(SUMIF(Einnahmen!E$7:E$10002,A734,Einnahmen!G$7:G$10002)+SUMIF(Einnahmen!I$7:I$10002,A734,Einnahmen!H$7:H$10002)+SUMIF(Ausgaben!E$7:E$10002,A734,Ausgaben!G$7:G$10002)+SUMIF(Ausgaben!I$7:I$10002,A734,Ausgaben!H$7:H$10002),2)</f>
        <v>0</v>
      </c>
    </row>
    <row r="735" spans="1:2" x14ac:dyDescent="0.25">
      <c r="A735">
        <v>735</v>
      </c>
      <c r="B735" s="24">
        <f>ROUND(SUMIF(Einnahmen!E$7:E$10002,A735,Einnahmen!G$7:G$10002)+SUMIF(Einnahmen!I$7:I$10002,A735,Einnahmen!H$7:H$10002)+SUMIF(Ausgaben!E$7:E$10002,A735,Ausgaben!G$7:G$10002)+SUMIF(Ausgaben!I$7:I$10002,A735,Ausgaben!H$7:H$10002),2)</f>
        <v>0</v>
      </c>
    </row>
    <row r="736" spans="1:2" x14ac:dyDescent="0.25">
      <c r="A736">
        <v>736</v>
      </c>
      <c r="B736" s="24">
        <f>ROUND(SUMIF(Einnahmen!E$7:E$10002,A736,Einnahmen!G$7:G$10002)+SUMIF(Einnahmen!I$7:I$10002,A736,Einnahmen!H$7:H$10002)+SUMIF(Ausgaben!E$7:E$10002,A736,Ausgaben!G$7:G$10002)+SUMIF(Ausgaben!I$7:I$10002,A736,Ausgaben!H$7:H$10002),2)</f>
        <v>0</v>
      </c>
    </row>
    <row r="737" spans="1:2" x14ac:dyDescent="0.25">
      <c r="A737">
        <v>737</v>
      </c>
      <c r="B737" s="24">
        <f>ROUND(SUMIF(Einnahmen!E$7:E$10002,A737,Einnahmen!G$7:G$10002)+SUMIF(Einnahmen!I$7:I$10002,A737,Einnahmen!H$7:H$10002)+SUMIF(Ausgaben!E$7:E$10002,A737,Ausgaben!G$7:G$10002)+SUMIF(Ausgaben!I$7:I$10002,A737,Ausgaben!H$7:H$10002),2)</f>
        <v>0</v>
      </c>
    </row>
    <row r="738" spans="1:2" x14ac:dyDescent="0.25">
      <c r="A738">
        <v>738</v>
      </c>
      <c r="B738" s="24">
        <f>ROUND(SUMIF(Einnahmen!E$7:E$10002,A738,Einnahmen!G$7:G$10002)+SUMIF(Einnahmen!I$7:I$10002,A738,Einnahmen!H$7:H$10002)+SUMIF(Ausgaben!E$7:E$10002,A738,Ausgaben!G$7:G$10002)+SUMIF(Ausgaben!I$7:I$10002,A738,Ausgaben!H$7:H$10002),2)</f>
        <v>0</v>
      </c>
    </row>
    <row r="739" spans="1:2" x14ac:dyDescent="0.25">
      <c r="A739">
        <v>739</v>
      </c>
      <c r="B739" s="24">
        <f>ROUND(SUMIF(Einnahmen!E$7:E$10002,A739,Einnahmen!G$7:G$10002)+SUMIF(Einnahmen!I$7:I$10002,A739,Einnahmen!H$7:H$10002)+SUMIF(Ausgaben!E$7:E$10002,A739,Ausgaben!G$7:G$10002)+SUMIF(Ausgaben!I$7:I$10002,A739,Ausgaben!H$7:H$10002),2)</f>
        <v>0</v>
      </c>
    </row>
    <row r="740" spans="1:2" x14ac:dyDescent="0.25">
      <c r="A740">
        <v>740</v>
      </c>
      <c r="B740" s="24">
        <f>ROUND(SUMIF(Einnahmen!E$7:E$10002,A740,Einnahmen!G$7:G$10002)+SUMIF(Einnahmen!I$7:I$10002,A740,Einnahmen!H$7:H$10002)+SUMIF(Ausgaben!E$7:E$10002,A740,Ausgaben!G$7:G$10002)+SUMIF(Ausgaben!I$7:I$10002,A740,Ausgaben!H$7:H$10002),2)</f>
        <v>0</v>
      </c>
    </row>
    <row r="741" spans="1:2" x14ac:dyDescent="0.25">
      <c r="A741">
        <v>741</v>
      </c>
      <c r="B741" s="24">
        <f>ROUND(SUMIF(Einnahmen!E$7:E$10002,A741,Einnahmen!G$7:G$10002)+SUMIF(Einnahmen!I$7:I$10002,A741,Einnahmen!H$7:H$10002)+SUMIF(Ausgaben!E$7:E$10002,A741,Ausgaben!G$7:G$10002)+SUMIF(Ausgaben!I$7:I$10002,A741,Ausgaben!H$7:H$10002),2)</f>
        <v>0</v>
      </c>
    </row>
    <row r="742" spans="1:2" x14ac:dyDescent="0.25">
      <c r="A742">
        <v>742</v>
      </c>
      <c r="B742" s="24">
        <f>ROUND(SUMIF(Einnahmen!E$7:E$10002,A742,Einnahmen!G$7:G$10002)+SUMIF(Einnahmen!I$7:I$10002,A742,Einnahmen!H$7:H$10002)+SUMIF(Ausgaben!E$7:E$10002,A742,Ausgaben!G$7:G$10002)+SUMIF(Ausgaben!I$7:I$10002,A742,Ausgaben!H$7:H$10002),2)</f>
        <v>0</v>
      </c>
    </row>
    <row r="743" spans="1:2" x14ac:dyDescent="0.25">
      <c r="A743">
        <v>743</v>
      </c>
      <c r="B743" s="24">
        <f>ROUND(SUMIF(Einnahmen!E$7:E$10002,A743,Einnahmen!G$7:G$10002)+SUMIF(Einnahmen!I$7:I$10002,A743,Einnahmen!H$7:H$10002)+SUMIF(Ausgaben!E$7:E$10002,A743,Ausgaben!G$7:G$10002)+SUMIF(Ausgaben!I$7:I$10002,A743,Ausgaben!H$7:H$10002),2)</f>
        <v>0</v>
      </c>
    </row>
    <row r="744" spans="1:2" x14ac:dyDescent="0.25">
      <c r="A744">
        <v>744</v>
      </c>
      <c r="B744" s="24">
        <f>ROUND(SUMIF(Einnahmen!E$7:E$10002,A744,Einnahmen!G$7:G$10002)+SUMIF(Einnahmen!I$7:I$10002,A744,Einnahmen!H$7:H$10002)+SUMIF(Ausgaben!E$7:E$10002,A744,Ausgaben!G$7:G$10002)+SUMIF(Ausgaben!I$7:I$10002,A744,Ausgaben!H$7:H$10002),2)</f>
        <v>0</v>
      </c>
    </row>
    <row r="745" spans="1:2" x14ac:dyDescent="0.25">
      <c r="A745">
        <v>745</v>
      </c>
      <c r="B745" s="24">
        <f>ROUND(SUMIF(Einnahmen!E$7:E$10002,A745,Einnahmen!G$7:G$10002)+SUMIF(Einnahmen!I$7:I$10002,A745,Einnahmen!H$7:H$10002)+SUMIF(Ausgaben!E$7:E$10002,A745,Ausgaben!G$7:G$10002)+SUMIF(Ausgaben!I$7:I$10002,A745,Ausgaben!H$7:H$10002),2)</f>
        <v>0</v>
      </c>
    </row>
    <row r="746" spans="1:2" x14ac:dyDescent="0.25">
      <c r="A746">
        <v>746</v>
      </c>
      <c r="B746" s="24">
        <f>ROUND(SUMIF(Einnahmen!E$7:E$10002,A746,Einnahmen!G$7:G$10002)+SUMIF(Einnahmen!I$7:I$10002,A746,Einnahmen!H$7:H$10002)+SUMIF(Ausgaben!E$7:E$10002,A746,Ausgaben!G$7:G$10002)+SUMIF(Ausgaben!I$7:I$10002,A746,Ausgaben!H$7:H$10002),2)</f>
        <v>0</v>
      </c>
    </row>
    <row r="747" spans="1:2" x14ac:dyDescent="0.25">
      <c r="A747">
        <v>747</v>
      </c>
      <c r="B747" s="24">
        <f>ROUND(SUMIF(Einnahmen!E$7:E$10002,A747,Einnahmen!G$7:G$10002)+SUMIF(Einnahmen!I$7:I$10002,A747,Einnahmen!H$7:H$10002)+SUMIF(Ausgaben!E$7:E$10002,A747,Ausgaben!G$7:G$10002)+SUMIF(Ausgaben!I$7:I$10002,A747,Ausgaben!H$7:H$10002),2)</f>
        <v>0</v>
      </c>
    </row>
    <row r="748" spans="1:2" x14ac:dyDescent="0.25">
      <c r="A748">
        <v>748</v>
      </c>
      <c r="B748" s="24">
        <f>ROUND(SUMIF(Einnahmen!E$7:E$10002,A748,Einnahmen!G$7:G$10002)+SUMIF(Einnahmen!I$7:I$10002,A748,Einnahmen!H$7:H$10002)+SUMIF(Ausgaben!E$7:E$10002,A748,Ausgaben!G$7:G$10002)+SUMIF(Ausgaben!I$7:I$10002,A748,Ausgaben!H$7:H$10002),2)</f>
        <v>0</v>
      </c>
    </row>
    <row r="749" spans="1:2" x14ac:dyDescent="0.25">
      <c r="A749">
        <v>749</v>
      </c>
      <c r="B749" s="24">
        <f>ROUND(SUMIF(Einnahmen!E$7:E$10002,A749,Einnahmen!G$7:G$10002)+SUMIF(Einnahmen!I$7:I$10002,A749,Einnahmen!H$7:H$10002)+SUMIF(Ausgaben!E$7:E$10002,A749,Ausgaben!G$7:G$10002)+SUMIF(Ausgaben!I$7:I$10002,A749,Ausgaben!H$7:H$10002),2)</f>
        <v>0</v>
      </c>
    </row>
    <row r="750" spans="1:2" x14ac:dyDescent="0.25">
      <c r="A750">
        <v>750</v>
      </c>
      <c r="B750" s="24">
        <f>ROUND(SUMIF(Einnahmen!E$7:E$10002,A750,Einnahmen!G$7:G$10002)+SUMIF(Einnahmen!I$7:I$10002,A750,Einnahmen!H$7:H$10002)+SUMIF(Ausgaben!E$7:E$10002,A750,Ausgaben!G$7:G$10002)+SUMIF(Ausgaben!I$7:I$10002,A750,Ausgaben!H$7:H$10002),2)</f>
        <v>0</v>
      </c>
    </row>
    <row r="751" spans="1:2" x14ac:dyDescent="0.25">
      <c r="A751">
        <v>751</v>
      </c>
      <c r="B751" s="24">
        <f>ROUND(SUMIF(Einnahmen!E$7:E$10002,A751,Einnahmen!G$7:G$10002)+SUMIF(Einnahmen!I$7:I$10002,A751,Einnahmen!H$7:H$10002)+SUMIF(Ausgaben!E$7:E$10002,A751,Ausgaben!G$7:G$10002)+SUMIF(Ausgaben!I$7:I$10002,A751,Ausgaben!H$7:H$10002),2)</f>
        <v>0</v>
      </c>
    </row>
    <row r="752" spans="1:2" x14ac:dyDescent="0.25">
      <c r="A752">
        <v>752</v>
      </c>
      <c r="B752" s="24">
        <f>ROUND(SUMIF(Einnahmen!E$7:E$10002,A752,Einnahmen!G$7:G$10002)+SUMIF(Einnahmen!I$7:I$10002,A752,Einnahmen!H$7:H$10002)+SUMIF(Ausgaben!E$7:E$10002,A752,Ausgaben!G$7:G$10002)+SUMIF(Ausgaben!I$7:I$10002,A752,Ausgaben!H$7:H$10002),2)</f>
        <v>0</v>
      </c>
    </row>
    <row r="753" spans="1:2" x14ac:dyDescent="0.25">
      <c r="A753">
        <v>753</v>
      </c>
      <c r="B753" s="24">
        <f>ROUND(SUMIF(Einnahmen!E$7:E$10002,A753,Einnahmen!G$7:G$10002)+SUMIF(Einnahmen!I$7:I$10002,A753,Einnahmen!H$7:H$10002)+SUMIF(Ausgaben!E$7:E$10002,A753,Ausgaben!G$7:G$10002)+SUMIF(Ausgaben!I$7:I$10002,A753,Ausgaben!H$7:H$10002),2)</f>
        <v>0</v>
      </c>
    </row>
    <row r="754" spans="1:2" x14ac:dyDescent="0.25">
      <c r="A754">
        <v>754</v>
      </c>
      <c r="B754" s="24">
        <f>ROUND(SUMIF(Einnahmen!E$7:E$10002,A754,Einnahmen!G$7:G$10002)+SUMIF(Einnahmen!I$7:I$10002,A754,Einnahmen!H$7:H$10002)+SUMIF(Ausgaben!E$7:E$10002,A754,Ausgaben!G$7:G$10002)+SUMIF(Ausgaben!I$7:I$10002,A754,Ausgaben!H$7:H$10002),2)</f>
        <v>0</v>
      </c>
    </row>
    <row r="755" spans="1:2" x14ac:dyDescent="0.25">
      <c r="A755">
        <v>755</v>
      </c>
      <c r="B755" s="24">
        <f>ROUND(SUMIF(Einnahmen!E$7:E$10002,A755,Einnahmen!G$7:G$10002)+SUMIF(Einnahmen!I$7:I$10002,A755,Einnahmen!H$7:H$10002)+SUMIF(Ausgaben!E$7:E$10002,A755,Ausgaben!G$7:G$10002)+SUMIF(Ausgaben!I$7:I$10002,A755,Ausgaben!H$7:H$10002),2)</f>
        <v>0</v>
      </c>
    </row>
    <row r="756" spans="1:2" x14ac:dyDescent="0.25">
      <c r="A756">
        <v>756</v>
      </c>
      <c r="B756" s="24">
        <f>ROUND(SUMIF(Einnahmen!E$7:E$10002,A756,Einnahmen!G$7:G$10002)+SUMIF(Einnahmen!I$7:I$10002,A756,Einnahmen!H$7:H$10002)+SUMIF(Ausgaben!E$7:E$10002,A756,Ausgaben!G$7:G$10002)+SUMIF(Ausgaben!I$7:I$10002,A756,Ausgaben!H$7:H$10002),2)</f>
        <v>0</v>
      </c>
    </row>
    <row r="757" spans="1:2" x14ac:dyDescent="0.25">
      <c r="A757">
        <v>757</v>
      </c>
      <c r="B757" s="24">
        <f>ROUND(SUMIF(Einnahmen!E$7:E$10002,A757,Einnahmen!G$7:G$10002)+SUMIF(Einnahmen!I$7:I$10002,A757,Einnahmen!H$7:H$10002)+SUMIF(Ausgaben!E$7:E$10002,A757,Ausgaben!G$7:G$10002)+SUMIF(Ausgaben!I$7:I$10002,A757,Ausgaben!H$7:H$10002),2)</f>
        <v>0</v>
      </c>
    </row>
    <row r="758" spans="1:2" x14ac:dyDescent="0.25">
      <c r="A758">
        <v>758</v>
      </c>
      <c r="B758" s="24">
        <f>ROUND(SUMIF(Einnahmen!E$7:E$10002,A758,Einnahmen!G$7:G$10002)+SUMIF(Einnahmen!I$7:I$10002,A758,Einnahmen!H$7:H$10002)+SUMIF(Ausgaben!E$7:E$10002,A758,Ausgaben!G$7:G$10002)+SUMIF(Ausgaben!I$7:I$10002,A758,Ausgaben!H$7:H$10002),2)</f>
        <v>0</v>
      </c>
    </row>
    <row r="759" spans="1:2" x14ac:dyDescent="0.25">
      <c r="A759">
        <v>759</v>
      </c>
      <c r="B759" s="24">
        <f>ROUND(SUMIF(Einnahmen!E$7:E$10002,A759,Einnahmen!G$7:G$10002)+SUMIF(Einnahmen!I$7:I$10002,A759,Einnahmen!H$7:H$10002)+SUMIF(Ausgaben!E$7:E$10002,A759,Ausgaben!G$7:G$10002)+SUMIF(Ausgaben!I$7:I$10002,A759,Ausgaben!H$7:H$10002),2)</f>
        <v>0</v>
      </c>
    </row>
    <row r="760" spans="1:2" x14ac:dyDescent="0.25">
      <c r="A760">
        <v>760</v>
      </c>
      <c r="B760" s="24">
        <f>ROUND(SUMIF(Einnahmen!E$7:E$10002,A760,Einnahmen!G$7:G$10002)+SUMIF(Einnahmen!I$7:I$10002,A760,Einnahmen!H$7:H$10002)+SUMIF(Ausgaben!E$7:E$10002,A760,Ausgaben!G$7:G$10002)+SUMIF(Ausgaben!I$7:I$10002,A760,Ausgaben!H$7:H$10002),2)</f>
        <v>0</v>
      </c>
    </row>
    <row r="761" spans="1:2" x14ac:dyDescent="0.25">
      <c r="A761">
        <v>761</v>
      </c>
      <c r="B761" s="24">
        <f>ROUND(SUMIF(Einnahmen!E$7:E$10002,A761,Einnahmen!G$7:G$10002)+SUMIF(Einnahmen!I$7:I$10002,A761,Einnahmen!H$7:H$10002)+SUMIF(Ausgaben!E$7:E$10002,A761,Ausgaben!G$7:G$10002)+SUMIF(Ausgaben!I$7:I$10002,A761,Ausgaben!H$7:H$10002),2)</f>
        <v>0</v>
      </c>
    </row>
    <row r="762" spans="1:2" x14ac:dyDescent="0.25">
      <c r="A762">
        <v>762</v>
      </c>
      <c r="B762" s="24">
        <f>ROUND(SUMIF(Einnahmen!E$7:E$10002,A762,Einnahmen!G$7:G$10002)+SUMIF(Einnahmen!I$7:I$10002,A762,Einnahmen!H$7:H$10002)+SUMIF(Ausgaben!E$7:E$10002,A762,Ausgaben!G$7:G$10002)+SUMIF(Ausgaben!I$7:I$10002,A762,Ausgaben!H$7:H$10002),2)</f>
        <v>0</v>
      </c>
    </row>
    <row r="763" spans="1:2" x14ac:dyDescent="0.25">
      <c r="A763">
        <v>763</v>
      </c>
      <c r="B763" s="24">
        <f>ROUND(SUMIF(Einnahmen!E$7:E$10002,A763,Einnahmen!G$7:G$10002)+SUMIF(Einnahmen!I$7:I$10002,A763,Einnahmen!H$7:H$10002)+SUMIF(Ausgaben!E$7:E$10002,A763,Ausgaben!G$7:G$10002)+SUMIF(Ausgaben!I$7:I$10002,A763,Ausgaben!H$7:H$10002),2)</f>
        <v>0</v>
      </c>
    </row>
    <row r="764" spans="1:2" x14ac:dyDescent="0.25">
      <c r="A764">
        <v>764</v>
      </c>
      <c r="B764" s="24">
        <f>ROUND(SUMIF(Einnahmen!E$7:E$10002,A764,Einnahmen!G$7:G$10002)+SUMIF(Einnahmen!I$7:I$10002,A764,Einnahmen!H$7:H$10002)+SUMIF(Ausgaben!E$7:E$10002,A764,Ausgaben!G$7:G$10002)+SUMIF(Ausgaben!I$7:I$10002,A764,Ausgaben!H$7:H$10002),2)</f>
        <v>0</v>
      </c>
    </row>
    <row r="765" spans="1:2" x14ac:dyDescent="0.25">
      <c r="A765">
        <v>765</v>
      </c>
      <c r="B765" s="24">
        <f>ROUND(SUMIF(Einnahmen!E$7:E$10002,A765,Einnahmen!G$7:G$10002)+SUMIF(Einnahmen!I$7:I$10002,A765,Einnahmen!H$7:H$10002)+SUMIF(Ausgaben!E$7:E$10002,A765,Ausgaben!G$7:G$10002)+SUMIF(Ausgaben!I$7:I$10002,A765,Ausgaben!H$7:H$10002),2)</f>
        <v>0</v>
      </c>
    </row>
    <row r="766" spans="1:2" x14ac:dyDescent="0.25">
      <c r="A766">
        <v>766</v>
      </c>
      <c r="B766" s="24">
        <f>ROUND(SUMIF(Einnahmen!E$7:E$10002,A766,Einnahmen!G$7:G$10002)+SUMIF(Einnahmen!I$7:I$10002,A766,Einnahmen!H$7:H$10002)+SUMIF(Ausgaben!E$7:E$10002,A766,Ausgaben!G$7:G$10002)+SUMIF(Ausgaben!I$7:I$10002,A766,Ausgaben!H$7:H$10002),2)</f>
        <v>0</v>
      </c>
    </row>
    <row r="767" spans="1:2" x14ac:dyDescent="0.25">
      <c r="A767">
        <v>767</v>
      </c>
      <c r="B767" s="24">
        <f>ROUND(SUMIF(Einnahmen!E$7:E$10002,A767,Einnahmen!G$7:G$10002)+SUMIF(Einnahmen!I$7:I$10002,A767,Einnahmen!H$7:H$10002)+SUMIF(Ausgaben!E$7:E$10002,A767,Ausgaben!G$7:G$10002)+SUMIF(Ausgaben!I$7:I$10002,A767,Ausgaben!H$7:H$10002),2)</f>
        <v>0</v>
      </c>
    </row>
    <row r="768" spans="1:2" x14ac:dyDescent="0.25">
      <c r="A768">
        <v>768</v>
      </c>
      <c r="B768" s="24">
        <f>ROUND(SUMIF(Einnahmen!E$7:E$10002,A768,Einnahmen!G$7:G$10002)+SUMIF(Einnahmen!I$7:I$10002,A768,Einnahmen!H$7:H$10002)+SUMIF(Ausgaben!E$7:E$10002,A768,Ausgaben!G$7:G$10002)+SUMIF(Ausgaben!I$7:I$10002,A768,Ausgaben!H$7:H$10002),2)</f>
        <v>0</v>
      </c>
    </row>
    <row r="769" spans="1:2" x14ac:dyDescent="0.25">
      <c r="A769">
        <v>769</v>
      </c>
      <c r="B769" s="24">
        <f>ROUND(SUMIF(Einnahmen!E$7:E$10002,A769,Einnahmen!G$7:G$10002)+SUMIF(Einnahmen!I$7:I$10002,A769,Einnahmen!H$7:H$10002)+SUMIF(Ausgaben!E$7:E$10002,A769,Ausgaben!G$7:G$10002)+SUMIF(Ausgaben!I$7:I$10002,A769,Ausgaben!H$7:H$10002),2)</f>
        <v>0</v>
      </c>
    </row>
    <row r="770" spans="1:2" x14ac:dyDescent="0.25">
      <c r="A770">
        <v>770</v>
      </c>
      <c r="B770" s="24">
        <f>ROUND(SUMIF(Einnahmen!E$7:E$10002,A770,Einnahmen!G$7:G$10002)+SUMIF(Einnahmen!I$7:I$10002,A770,Einnahmen!H$7:H$10002)+SUMIF(Ausgaben!E$7:E$10002,A770,Ausgaben!G$7:G$10002)+SUMIF(Ausgaben!I$7:I$10002,A770,Ausgaben!H$7:H$10002),2)</f>
        <v>0</v>
      </c>
    </row>
    <row r="771" spans="1:2" x14ac:dyDescent="0.25">
      <c r="A771">
        <v>771</v>
      </c>
      <c r="B771" s="24">
        <f>ROUND(SUMIF(Einnahmen!E$7:E$10002,A771,Einnahmen!G$7:G$10002)+SUMIF(Einnahmen!I$7:I$10002,A771,Einnahmen!H$7:H$10002)+SUMIF(Ausgaben!E$7:E$10002,A771,Ausgaben!G$7:G$10002)+SUMIF(Ausgaben!I$7:I$10002,A771,Ausgaben!H$7:H$10002),2)</f>
        <v>0</v>
      </c>
    </row>
    <row r="772" spans="1:2" x14ac:dyDescent="0.25">
      <c r="A772">
        <v>772</v>
      </c>
      <c r="B772" s="24">
        <f>ROUND(SUMIF(Einnahmen!E$7:E$10002,A772,Einnahmen!G$7:G$10002)+SUMIF(Einnahmen!I$7:I$10002,A772,Einnahmen!H$7:H$10002)+SUMIF(Ausgaben!E$7:E$10002,A772,Ausgaben!G$7:G$10002)+SUMIF(Ausgaben!I$7:I$10002,A772,Ausgaben!H$7:H$10002),2)</f>
        <v>0</v>
      </c>
    </row>
    <row r="773" spans="1:2" x14ac:dyDescent="0.25">
      <c r="A773">
        <v>773</v>
      </c>
      <c r="B773" s="24">
        <f>ROUND(SUMIF(Einnahmen!E$7:E$10002,A773,Einnahmen!G$7:G$10002)+SUMIF(Einnahmen!I$7:I$10002,A773,Einnahmen!H$7:H$10002)+SUMIF(Ausgaben!E$7:E$10002,A773,Ausgaben!G$7:G$10002)+SUMIF(Ausgaben!I$7:I$10002,A773,Ausgaben!H$7:H$10002),2)</f>
        <v>0</v>
      </c>
    </row>
    <row r="774" spans="1:2" x14ac:dyDescent="0.25">
      <c r="A774">
        <v>774</v>
      </c>
      <c r="B774" s="24">
        <f>ROUND(SUMIF(Einnahmen!E$7:E$10002,A774,Einnahmen!G$7:G$10002)+SUMIF(Einnahmen!I$7:I$10002,A774,Einnahmen!H$7:H$10002)+SUMIF(Ausgaben!E$7:E$10002,A774,Ausgaben!G$7:G$10002)+SUMIF(Ausgaben!I$7:I$10002,A774,Ausgaben!H$7:H$10002),2)</f>
        <v>0</v>
      </c>
    </row>
    <row r="775" spans="1:2" x14ac:dyDescent="0.25">
      <c r="A775">
        <v>775</v>
      </c>
      <c r="B775" s="24">
        <f>ROUND(SUMIF(Einnahmen!E$7:E$10002,A775,Einnahmen!G$7:G$10002)+SUMIF(Einnahmen!I$7:I$10002,A775,Einnahmen!H$7:H$10002)+SUMIF(Ausgaben!E$7:E$10002,A775,Ausgaben!G$7:G$10002)+SUMIF(Ausgaben!I$7:I$10002,A775,Ausgaben!H$7:H$10002),2)</f>
        <v>0</v>
      </c>
    </row>
    <row r="776" spans="1:2" x14ac:dyDescent="0.25">
      <c r="A776">
        <v>776</v>
      </c>
      <c r="B776" s="24">
        <f>ROUND(SUMIF(Einnahmen!E$7:E$10002,A776,Einnahmen!G$7:G$10002)+SUMIF(Einnahmen!I$7:I$10002,A776,Einnahmen!H$7:H$10002)+SUMIF(Ausgaben!E$7:E$10002,A776,Ausgaben!G$7:G$10002)+SUMIF(Ausgaben!I$7:I$10002,A776,Ausgaben!H$7:H$10002),2)</f>
        <v>0</v>
      </c>
    </row>
    <row r="777" spans="1:2" x14ac:dyDescent="0.25">
      <c r="A777">
        <v>777</v>
      </c>
      <c r="B777" s="24">
        <f>ROUND(SUMIF(Einnahmen!E$7:E$10002,A777,Einnahmen!G$7:G$10002)+SUMIF(Einnahmen!I$7:I$10002,A777,Einnahmen!H$7:H$10002)+SUMIF(Ausgaben!E$7:E$10002,A777,Ausgaben!G$7:G$10002)+SUMIF(Ausgaben!I$7:I$10002,A777,Ausgaben!H$7:H$10002),2)</f>
        <v>0</v>
      </c>
    </row>
    <row r="778" spans="1:2" x14ac:dyDescent="0.25">
      <c r="A778">
        <v>778</v>
      </c>
      <c r="B778" s="24">
        <f>ROUND(SUMIF(Einnahmen!E$7:E$10002,A778,Einnahmen!G$7:G$10002)+SUMIF(Einnahmen!I$7:I$10002,A778,Einnahmen!H$7:H$10002)+SUMIF(Ausgaben!E$7:E$10002,A778,Ausgaben!G$7:G$10002)+SUMIF(Ausgaben!I$7:I$10002,A778,Ausgaben!H$7:H$10002),2)</f>
        <v>0</v>
      </c>
    </row>
    <row r="779" spans="1:2" x14ac:dyDescent="0.25">
      <c r="A779">
        <v>779</v>
      </c>
      <c r="B779" s="24">
        <f>ROUND(SUMIF(Einnahmen!E$7:E$10002,A779,Einnahmen!G$7:G$10002)+SUMIF(Einnahmen!I$7:I$10002,A779,Einnahmen!H$7:H$10002)+SUMIF(Ausgaben!E$7:E$10002,A779,Ausgaben!G$7:G$10002)+SUMIF(Ausgaben!I$7:I$10002,A779,Ausgaben!H$7:H$10002),2)</f>
        <v>0</v>
      </c>
    </row>
    <row r="780" spans="1:2" x14ac:dyDescent="0.25">
      <c r="A780">
        <v>780</v>
      </c>
      <c r="B780" s="24">
        <f>ROUND(SUMIF(Einnahmen!E$7:E$10002,A780,Einnahmen!G$7:G$10002)+SUMIF(Einnahmen!I$7:I$10002,A780,Einnahmen!H$7:H$10002)+SUMIF(Ausgaben!E$7:E$10002,A780,Ausgaben!G$7:G$10002)+SUMIF(Ausgaben!I$7:I$10002,A780,Ausgaben!H$7:H$10002),2)</f>
        <v>0</v>
      </c>
    </row>
    <row r="781" spans="1:2" x14ac:dyDescent="0.25">
      <c r="A781">
        <v>781</v>
      </c>
      <c r="B781" s="24">
        <f>ROUND(SUMIF(Einnahmen!E$7:E$10002,A781,Einnahmen!G$7:G$10002)+SUMIF(Einnahmen!I$7:I$10002,A781,Einnahmen!H$7:H$10002)+SUMIF(Ausgaben!E$7:E$10002,A781,Ausgaben!G$7:G$10002)+SUMIF(Ausgaben!I$7:I$10002,A781,Ausgaben!H$7:H$10002),2)</f>
        <v>0</v>
      </c>
    </row>
    <row r="782" spans="1:2" x14ac:dyDescent="0.25">
      <c r="A782">
        <v>782</v>
      </c>
      <c r="B782" s="24">
        <f>ROUND(SUMIF(Einnahmen!E$7:E$10002,A782,Einnahmen!G$7:G$10002)+SUMIF(Einnahmen!I$7:I$10002,A782,Einnahmen!H$7:H$10002)+SUMIF(Ausgaben!E$7:E$10002,A782,Ausgaben!G$7:G$10002)+SUMIF(Ausgaben!I$7:I$10002,A782,Ausgaben!H$7:H$10002),2)</f>
        <v>0</v>
      </c>
    </row>
    <row r="783" spans="1:2" x14ac:dyDescent="0.25">
      <c r="A783">
        <v>783</v>
      </c>
      <c r="B783" s="24">
        <f>ROUND(SUMIF(Einnahmen!E$7:E$10002,A783,Einnahmen!G$7:G$10002)+SUMIF(Einnahmen!I$7:I$10002,A783,Einnahmen!H$7:H$10002)+SUMIF(Ausgaben!E$7:E$10002,A783,Ausgaben!G$7:G$10002)+SUMIF(Ausgaben!I$7:I$10002,A783,Ausgaben!H$7:H$10002),2)</f>
        <v>0</v>
      </c>
    </row>
    <row r="784" spans="1:2" x14ac:dyDescent="0.25">
      <c r="A784">
        <v>784</v>
      </c>
      <c r="B784" s="24">
        <f>ROUND(SUMIF(Einnahmen!E$7:E$10002,A784,Einnahmen!G$7:G$10002)+SUMIF(Einnahmen!I$7:I$10002,A784,Einnahmen!H$7:H$10002)+SUMIF(Ausgaben!E$7:E$10002,A784,Ausgaben!G$7:G$10002)+SUMIF(Ausgaben!I$7:I$10002,A784,Ausgaben!H$7:H$10002),2)</f>
        <v>0</v>
      </c>
    </row>
    <row r="785" spans="1:2" x14ac:dyDescent="0.25">
      <c r="A785">
        <v>785</v>
      </c>
      <c r="B785" s="24">
        <f>ROUND(SUMIF(Einnahmen!E$7:E$10002,A785,Einnahmen!G$7:G$10002)+SUMIF(Einnahmen!I$7:I$10002,A785,Einnahmen!H$7:H$10002)+SUMIF(Ausgaben!E$7:E$10002,A785,Ausgaben!G$7:G$10002)+SUMIF(Ausgaben!I$7:I$10002,A785,Ausgaben!H$7:H$10002),2)</f>
        <v>0</v>
      </c>
    </row>
    <row r="786" spans="1:2" x14ac:dyDescent="0.25">
      <c r="A786">
        <v>786</v>
      </c>
      <c r="B786" s="24">
        <f>ROUND(SUMIF(Einnahmen!E$7:E$10002,A786,Einnahmen!G$7:G$10002)+SUMIF(Einnahmen!I$7:I$10002,A786,Einnahmen!H$7:H$10002)+SUMIF(Ausgaben!E$7:E$10002,A786,Ausgaben!G$7:G$10002)+SUMIF(Ausgaben!I$7:I$10002,A786,Ausgaben!H$7:H$10002),2)</f>
        <v>0</v>
      </c>
    </row>
    <row r="787" spans="1:2" x14ac:dyDescent="0.25">
      <c r="A787">
        <v>787</v>
      </c>
      <c r="B787" s="24">
        <f>ROUND(SUMIF(Einnahmen!E$7:E$10002,A787,Einnahmen!G$7:G$10002)+SUMIF(Einnahmen!I$7:I$10002,A787,Einnahmen!H$7:H$10002)+SUMIF(Ausgaben!E$7:E$10002,A787,Ausgaben!G$7:G$10002)+SUMIF(Ausgaben!I$7:I$10002,A787,Ausgaben!H$7:H$10002),2)</f>
        <v>0</v>
      </c>
    </row>
    <row r="788" spans="1:2" x14ac:dyDescent="0.25">
      <c r="A788">
        <v>788</v>
      </c>
      <c r="B788" s="24">
        <f>ROUND(SUMIF(Einnahmen!E$7:E$10002,A788,Einnahmen!G$7:G$10002)+SUMIF(Einnahmen!I$7:I$10002,A788,Einnahmen!H$7:H$10002)+SUMIF(Ausgaben!E$7:E$10002,A788,Ausgaben!G$7:G$10002)+SUMIF(Ausgaben!I$7:I$10002,A788,Ausgaben!H$7:H$10002),2)</f>
        <v>0</v>
      </c>
    </row>
    <row r="789" spans="1:2" x14ac:dyDescent="0.25">
      <c r="A789">
        <v>789</v>
      </c>
      <c r="B789" s="24">
        <f>ROUND(SUMIF(Einnahmen!E$7:E$10002,A789,Einnahmen!G$7:G$10002)+SUMIF(Einnahmen!I$7:I$10002,A789,Einnahmen!H$7:H$10002)+SUMIF(Ausgaben!E$7:E$10002,A789,Ausgaben!G$7:G$10002)+SUMIF(Ausgaben!I$7:I$10002,A789,Ausgaben!H$7:H$10002),2)</f>
        <v>0</v>
      </c>
    </row>
    <row r="790" spans="1:2" x14ac:dyDescent="0.25">
      <c r="A790">
        <v>790</v>
      </c>
      <c r="B790" s="24">
        <f>ROUND(SUMIF(Einnahmen!E$7:E$10002,A790,Einnahmen!G$7:G$10002)+SUMIF(Einnahmen!I$7:I$10002,A790,Einnahmen!H$7:H$10002)+SUMIF(Ausgaben!E$7:E$10002,A790,Ausgaben!G$7:G$10002)+SUMIF(Ausgaben!I$7:I$10002,A790,Ausgaben!H$7:H$10002),2)</f>
        <v>0</v>
      </c>
    </row>
    <row r="791" spans="1:2" x14ac:dyDescent="0.25">
      <c r="A791">
        <v>791</v>
      </c>
      <c r="B791" s="24">
        <f>ROUND(SUMIF(Einnahmen!E$7:E$10002,A791,Einnahmen!G$7:G$10002)+SUMIF(Einnahmen!I$7:I$10002,A791,Einnahmen!H$7:H$10002)+SUMIF(Ausgaben!E$7:E$10002,A791,Ausgaben!G$7:G$10002)+SUMIF(Ausgaben!I$7:I$10002,A791,Ausgaben!H$7:H$10002),2)</f>
        <v>0</v>
      </c>
    </row>
    <row r="792" spans="1:2" x14ac:dyDescent="0.25">
      <c r="A792">
        <v>792</v>
      </c>
      <c r="B792" s="24">
        <f>ROUND(SUMIF(Einnahmen!E$7:E$10002,A792,Einnahmen!G$7:G$10002)+SUMIF(Einnahmen!I$7:I$10002,A792,Einnahmen!H$7:H$10002)+SUMIF(Ausgaben!E$7:E$10002,A792,Ausgaben!G$7:G$10002)+SUMIF(Ausgaben!I$7:I$10002,A792,Ausgaben!H$7:H$10002),2)</f>
        <v>0</v>
      </c>
    </row>
    <row r="793" spans="1:2" x14ac:dyDescent="0.25">
      <c r="A793">
        <v>793</v>
      </c>
      <c r="B793" s="24">
        <f>ROUND(SUMIF(Einnahmen!E$7:E$10002,A793,Einnahmen!G$7:G$10002)+SUMIF(Einnahmen!I$7:I$10002,A793,Einnahmen!H$7:H$10002)+SUMIF(Ausgaben!E$7:E$10002,A793,Ausgaben!G$7:G$10002)+SUMIF(Ausgaben!I$7:I$10002,A793,Ausgaben!H$7:H$10002),2)</f>
        <v>0</v>
      </c>
    </row>
    <row r="794" spans="1:2" x14ac:dyDescent="0.25">
      <c r="A794">
        <v>794</v>
      </c>
      <c r="B794" s="24">
        <f>ROUND(SUMIF(Einnahmen!E$7:E$10002,A794,Einnahmen!G$7:G$10002)+SUMIF(Einnahmen!I$7:I$10002,A794,Einnahmen!H$7:H$10002)+SUMIF(Ausgaben!E$7:E$10002,A794,Ausgaben!G$7:G$10002)+SUMIF(Ausgaben!I$7:I$10002,A794,Ausgaben!H$7:H$10002),2)</f>
        <v>0</v>
      </c>
    </row>
    <row r="795" spans="1:2" x14ac:dyDescent="0.25">
      <c r="A795">
        <v>795</v>
      </c>
      <c r="B795" s="24">
        <f>ROUND(SUMIF(Einnahmen!E$7:E$10002,A795,Einnahmen!G$7:G$10002)+SUMIF(Einnahmen!I$7:I$10002,A795,Einnahmen!H$7:H$10002)+SUMIF(Ausgaben!E$7:E$10002,A795,Ausgaben!G$7:G$10002)+SUMIF(Ausgaben!I$7:I$10002,A795,Ausgaben!H$7:H$10002),2)</f>
        <v>0</v>
      </c>
    </row>
    <row r="796" spans="1:2" x14ac:dyDescent="0.25">
      <c r="A796">
        <v>796</v>
      </c>
      <c r="B796" s="24">
        <f>ROUND(SUMIF(Einnahmen!E$7:E$10002,A796,Einnahmen!G$7:G$10002)+SUMIF(Einnahmen!I$7:I$10002,A796,Einnahmen!H$7:H$10002)+SUMIF(Ausgaben!E$7:E$10002,A796,Ausgaben!G$7:G$10002)+SUMIF(Ausgaben!I$7:I$10002,A796,Ausgaben!H$7:H$10002),2)</f>
        <v>0</v>
      </c>
    </row>
    <row r="797" spans="1:2" x14ac:dyDescent="0.25">
      <c r="A797">
        <v>797</v>
      </c>
      <c r="B797" s="24">
        <f>ROUND(SUMIF(Einnahmen!E$7:E$10002,A797,Einnahmen!G$7:G$10002)+SUMIF(Einnahmen!I$7:I$10002,A797,Einnahmen!H$7:H$10002)+SUMIF(Ausgaben!E$7:E$10002,A797,Ausgaben!G$7:G$10002)+SUMIF(Ausgaben!I$7:I$10002,A797,Ausgaben!H$7:H$10002),2)</f>
        <v>0</v>
      </c>
    </row>
    <row r="798" spans="1:2" x14ac:dyDescent="0.25">
      <c r="A798">
        <v>798</v>
      </c>
      <c r="B798" s="24">
        <f>ROUND(SUMIF(Einnahmen!E$7:E$10002,A798,Einnahmen!G$7:G$10002)+SUMIF(Einnahmen!I$7:I$10002,A798,Einnahmen!H$7:H$10002)+SUMIF(Ausgaben!E$7:E$10002,A798,Ausgaben!G$7:G$10002)+SUMIF(Ausgaben!I$7:I$10002,A798,Ausgaben!H$7:H$10002),2)</f>
        <v>0</v>
      </c>
    </row>
    <row r="799" spans="1:2" x14ac:dyDescent="0.25">
      <c r="A799">
        <v>799</v>
      </c>
      <c r="B799" s="24">
        <f>ROUND(SUMIF(Einnahmen!E$7:E$10002,A799,Einnahmen!G$7:G$10002)+SUMIF(Einnahmen!I$7:I$10002,A799,Einnahmen!H$7:H$10002)+SUMIF(Ausgaben!E$7:E$10002,A799,Ausgaben!G$7:G$10002)+SUMIF(Ausgaben!I$7:I$10002,A799,Ausgaben!H$7:H$10002),2)</f>
        <v>0</v>
      </c>
    </row>
    <row r="800" spans="1:2" x14ac:dyDescent="0.25">
      <c r="A800">
        <v>800</v>
      </c>
      <c r="B800" s="24">
        <f>ROUND(SUMIF(Einnahmen!E$7:E$10002,A800,Einnahmen!G$7:G$10002)+SUMIF(Einnahmen!I$7:I$10002,A800,Einnahmen!H$7:H$10002)+SUMIF(Ausgaben!E$7:E$10002,A800,Ausgaben!G$7:G$10002)+SUMIF(Ausgaben!I$7:I$10002,A800,Ausgaben!H$7:H$10002),2)</f>
        <v>0</v>
      </c>
    </row>
    <row r="801" spans="1:2" x14ac:dyDescent="0.25">
      <c r="A801">
        <v>801</v>
      </c>
      <c r="B801" s="24">
        <f>ROUND(SUMIF(Einnahmen!E$7:E$10002,A801,Einnahmen!G$7:G$10002)+SUMIF(Einnahmen!I$7:I$10002,A801,Einnahmen!H$7:H$10002)+SUMIF(Ausgaben!E$7:E$10002,A801,Ausgaben!G$7:G$10002)+SUMIF(Ausgaben!I$7:I$10002,A801,Ausgaben!H$7:H$10002),2)</f>
        <v>0</v>
      </c>
    </row>
    <row r="802" spans="1:2" x14ac:dyDescent="0.25">
      <c r="A802">
        <v>802</v>
      </c>
      <c r="B802" s="24">
        <f>ROUND(SUMIF(Einnahmen!E$7:E$10002,A802,Einnahmen!G$7:G$10002)+SUMIF(Einnahmen!I$7:I$10002,A802,Einnahmen!H$7:H$10002)+SUMIF(Ausgaben!E$7:E$10002,A802,Ausgaben!G$7:G$10002)+SUMIF(Ausgaben!I$7:I$10002,A802,Ausgaben!H$7:H$10002),2)</f>
        <v>0</v>
      </c>
    </row>
    <row r="803" spans="1:2" x14ac:dyDescent="0.25">
      <c r="A803">
        <v>803</v>
      </c>
      <c r="B803" s="24">
        <f>ROUND(SUMIF(Einnahmen!E$7:E$10002,A803,Einnahmen!G$7:G$10002)+SUMIF(Einnahmen!I$7:I$10002,A803,Einnahmen!H$7:H$10002)+SUMIF(Ausgaben!E$7:E$10002,A803,Ausgaben!G$7:G$10002)+SUMIF(Ausgaben!I$7:I$10002,A803,Ausgaben!H$7:H$10002),2)</f>
        <v>0</v>
      </c>
    </row>
    <row r="804" spans="1:2" x14ac:dyDescent="0.25">
      <c r="A804">
        <v>804</v>
      </c>
      <c r="B804" s="24">
        <f>ROUND(SUMIF(Einnahmen!E$7:E$10002,A804,Einnahmen!G$7:G$10002)+SUMIF(Einnahmen!I$7:I$10002,A804,Einnahmen!H$7:H$10002)+SUMIF(Ausgaben!E$7:E$10002,A804,Ausgaben!G$7:G$10002)+SUMIF(Ausgaben!I$7:I$10002,A804,Ausgaben!H$7:H$10002),2)</f>
        <v>0</v>
      </c>
    </row>
    <row r="805" spans="1:2" x14ac:dyDescent="0.25">
      <c r="A805">
        <v>805</v>
      </c>
      <c r="B805" s="24">
        <f>ROUND(SUMIF(Einnahmen!E$7:E$10002,A805,Einnahmen!G$7:G$10002)+SUMIF(Einnahmen!I$7:I$10002,A805,Einnahmen!H$7:H$10002)+SUMIF(Ausgaben!E$7:E$10002,A805,Ausgaben!G$7:G$10002)+SUMIF(Ausgaben!I$7:I$10002,A805,Ausgaben!H$7:H$10002),2)</f>
        <v>0</v>
      </c>
    </row>
    <row r="806" spans="1:2" x14ac:dyDescent="0.25">
      <c r="A806">
        <v>806</v>
      </c>
      <c r="B806" s="24">
        <f>ROUND(SUMIF(Einnahmen!E$7:E$10002,A806,Einnahmen!G$7:G$10002)+SUMIF(Einnahmen!I$7:I$10002,A806,Einnahmen!H$7:H$10002)+SUMIF(Ausgaben!E$7:E$10002,A806,Ausgaben!G$7:G$10002)+SUMIF(Ausgaben!I$7:I$10002,A806,Ausgaben!H$7:H$10002),2)</f>
        <v>0</v>
      </c>
    </row>
    <row r="807" spans="1:2" x14ac:dyDescent="0.25">
      <c r="A807">
        <v>807</v>
      </c>
      <c r="B807" s="24">
        <f>ROUND(SUMIF(Einnahmen!E$7:E$10002,A807,Einnahmen!G$7:G$10002)+SUMIF(Einnahmen!I$7:I$10002,A807,Einnahmen!H$7:H$10002)+SUMIF(Ausgaben!E$7:E$10002,A807,Ausgaben!G$7:G$10002)+SUMIF(Ausgaben!I$7:I$10002,A807,Ausgaben!H$7:H$10002),2)</f>
        <v>0</v>
      </c>
    </row>
    <row r="808" spans="1:2" x14ac:dyDescent="0.25">
      <c r="A808">
        <v>808</v>
      </c>
      <c r="B808" s="24">
        <f>ROUND(SUMIF(Einnahmen!E$7:E$10002,A808,Einnahmen!G$7:G$10002)+SUMIF(Einnahmen!I$7:I$10002,A808,Einnahmen!H$7:H$10002)+SUMIF(Ausgaben!E$7:E$10002,A808,Ausgaben!G$7:G$10002)+SUMIF(Ausgaben!I$7:I$10002,A808,Ausgaben!H$7:H$10002),2)</f>
        <v>0</v>
      </c>
    </row>
    <row r="809" spans="1:2" x14ac:dyDescent="0.25">
      <c r="A809">
        <v>809</v>
      </c>
      <c r="B809" s="24">
        <f>ROUND(SUMIF(Einnahmen!E$7:E$10002,A809,Einnahmen!G$7:G$10002)+SUMIF(Einnahmen!I$7:I$10002,A809,Einnahmen!H$7:H$10002)+SUMIF(Ausgaben!E$7:E$10002,A809,Ausgaben!G$7:G$10002)+SUMIF(Ausgaben!I$7:I$10002,A809,Ausgaben!H$7:H$10002),2)</f>
        <v>0</v>
      </c>
    </row>
    <row r="810" spans="1:2" x14ac:dyDescent="0.25">
      <c r="A810">
        <v>810</v>
      </c>
      <c r="B810" s="24">
        <f>ROUND(SUMIF(Einnahmen!E$7:E$10002,A810,Einnahmen!G$7:G$10002)+SUMIF(Einnahmen!I$7:I$10002,A810,Einnahmen!H$7:H$10002)+SUMIF(Ausgaben!E$7:E$10002,A810,Ausgaben!G$7:G$10002)+SUMIF(Ausgaben!I$7:I$10002,A810,Ausgaben!H$7:H$10002),2)</f>
        <v>0</v>
      </c>
    </row>
    <row r="811" spans="1:2" x14ac:dyDescent="0.25">
      <c r="A811">
        <v>811</v>
      </c>
      <c r="B811" s="24">
        <f>ROUND(SUMIF(Einnahmen!E$7:E$10002,A811,Einnahmen!G$7:G$10002)+SUMIF(Einnahmen!I$7:I$10002,A811,Einnahmen!H$7:H$10002)+SUMIF(Ausgaben!E$7:E$10002,A811,Ausgaben!G$7:G$10002)+SUMIF(Ausgaben!I$7:I$10002,A811,Ausgaben!H$7:H$10002),2)</f>
        <v>0</v>
      </c>
    </row>
    <row r="812" spans="1:2" x14ac:dyDescent="0.25">
      <c r="A812">
        <v>812</v>
      </c>
      <c r="B812" s="24">
        <f>ROUND(SUMIF(Einnahmen!E$7:E$10002,A812,Einnahmen!G$7:G$10002)+SUMIF(Einnahmen!I$7:I$10002,A812,Einnahmen!H$7:H$10002)+SUMIF(Ausgaben!E$7:E$10002,A812,Ausgaben!G$7:G$10002)+SUMIF(Ausgaben!I$7:I$10002,A812,Ausgaben!H$7:H$10002),2)</f>
        <v>0</v>
      </c>
    </row>
    <row r="813" spans="1:2" x14ac:dyDescent="0.25">
      <c r="A813">
        <v>813</v>
      </c>
      <c r="B813" s="24">
        <f>ROUND(SUMIF(Einnahmen!E$7:E$10002,A813,Einnahmen!G$7:G$10002)+SUMIF(Einnahmen!I$7:I$10002,A813,Einnahmen!H$7:H$10002)+SUMIF(Ausgaben!E$7:E$10002,A813,Ausgaben!G$7:G$10002)+SUMIF(Ausgaben!I$7:I$10002,A813,Ausgaben!H$7:H$10002),2)</f>
        <v>0</v>
      </c>
    </row>
    <row r="814" spans="1:2" x14ac:dyDescent="0.25">
      <c r="A814">
        <v>814</v>
      </c>
      <c r="B814" s="24">
        <f>ROUND(SUMIF(Einnahmen!E$7:E$10002,A814,Einnahmen!G$7:G$10002)+SUMIF(Einnahmen!I$7:I$10002,A814,Einnahmen!H$7:H$10002)+SUMIF(Ausgaben!E$7:E$10002,A814,Ausgaben!G$7:G$10002)+SUMIF(Ausgaben!I$7:I$10002,A814,Ausgaben!H$7:H$10002),2)</f>
        <v>0</v>
      </c>
    </row>
    <row r="815" spans="1:2" x14ac:dyDescent="0.25">
      <c r="A815">
        <v>815</v>
      </c>
      <c r="B815" s="24">
        <f>ROUND(SUMIF(Einnahmen!E$7:E$10002,A815,Einnahmen!G$7:G$10002)+SUMIF(Einnahmen!I$7:I$10002,A815,Einnahmen!H$7:H$10002)+SUMIF(Ausgaben!E$7:E$10002,A815,Ausgaben!G$7:G$10002)+SUMIF(Ausgaben!I$7:I$10002,A815,Ausgaben!H$7:H$10002),2)</f>
        <v>0</v>
      </c>
    </row>
    <row r="816" spans="1:2" x14ac:dyDescent="0.25">
      <c r="A816">
        <v>816</v>
      </c>
      <c r="B816" s="24">
        <f>ROUND(SUMIF(Einnahmen!E$7:E$10002,A816,Einnahmen!G$7:G$10002)+SUMIF(Einnahmen!I$7:I$10002,A816,Einnahmen!H$7:H$10002)+SUMIF(Ausgaben!E$7:E$10002,A816,Ausgaben!G$7:G$10002)+SUMIF(Ausgaben!I$7:I$10002,A816,Ausgaben!H$7:H$10002),2)</f>
        <v>0</v>
      </c>
    </row>
    <row r="817" spans="1:2" x14ac:dyDescent="0.25">
      <c r="A817">
        <v>817</v>
      </c>
      <c r="B817" s="24">
        <f>ROUND(SUMIF(Einnahmen!E$7:E$10002,A817,Einnahmen!G$7:G$10002)+SUMIF(Einnahmen!I$7:I$10002,A817,Einnahmen!H$7:H$10002)+SUMIF(Ausgaben!E$7:E$10002,A817,Ausgaben!G$7:G$10002)+SUMIF(Ausgaben!I$7:I$10002,A817,Ausgaben!H$7:H$10002),2)</f>
        <v>0</v>
      </c>
    </row>
    <row r="818" spans="1:2" x14ac:dyDescent="0.25">
      <c r="A818">
        <v>818</v>
      </c>
      <c r="B818" s="24">
        <f>ROUND(SUMIF(Einnahmen!E$7:E$10002,A818,Einnahmen!G$7:G$10002)+SUMIF(Einnahmen!I$7:I$10002,A818,Einnahmen!H$7:H$10002)+SUMIF(Ausgaben!E$7:E$10002,A818,Ausgaben!G$7:G$10002)+SUMIF(Ausgaben!I$7:I$10002,A818,Ausgaben!H$7:H$10002),2)</f>
        <v>0</v>
      </c>
    </row>
    <row r="819" spans="1:2" x14ac:dyDescent="0.25">
      <c r="A819">
        <v>819</v>
      </c>
      <c r="B819" s="24">
        <f>ROUND(SUMIF(Einnahmen!E$7:E$10002,A819,Einnahmen!G$7:G$10002)+SUMIF(Einnahmen!I$7:I$10002,A819,Einnahmen!H$7:H$10002)+SUMIF(Ausgaben!E$7:E$10002,A819,Ausgaben!G$7:G$10002)+SUMIF(Ausgaben!I$7:I$10002,A819,Ausgaben!H$7:H$10002),2)</f>
        <v>0</v>
      </c>
    </row>
    <row r="820" spans="1:2" x14ac:dyDescent="0.25">
      <c r="A820">
        <v>820</v>
      </c>
      <c r="B820" s="24">
        <f>ROUND(SUMIF(Einnahmen!E$7:E$10002,A820,Einnahmen!G$7:G$10002)+SUMIF(Einnahmen!I$7:I$10002,A820,Einnahmen!H$7:H$10002)+SUMIF(Ausgaben!E$7:E$10002,A820,Ausgaben!G$7:G$10002)+SUMIF(Ausgaben!I$7:I$10002,A820,Ausgaben!H$7:H$10002),2)</f>
        <v>0</v>
      </c>
    </row>
    <row r="821" spans="1:2" x14ac:dyDescent="0.25">
      <c r="A821">
        <v>821</v>
      </c>
      <c r="B821" s="24">
        <f>ROUND(SUMIF(Einnahmen!E$7:E$10002,A821,Einnahmen!G$7:G$10002)+SUMIF(Einnahmen!I$7:I$10002,A821,Einnahmen!H$7:H$10002)+SUMIF(Ausgaben!E$7:E$10002,A821,Ausgaben!G$7:G$10002)+SUMIF(Ausgaben!I$7:I$10002,A821,Ausgaben!H$7:H$10002),2)</f>
        <v>0</v>
      </c>
    </row>
    <row r="822" spans="1:2" x14ac:dyDescent="0.25">
      <c r="A822">
        <v>822</v>
      </c>
      <c r="B822" s="24">
        <f>ROUND(SUMIF(Einnahmen!E$7:E$10002,A822,Einnahmen!G$7:G$10002)+SUMIF(Einnahmen!I$7:I$10002,A822,Einnahmen!H$7:H$10002)+SUMIF(Ausgaben!E$7:E$10002,A822,Ausgaben!G$7:G$10002)+SUMIF(Ausgaben!I$7:I$10002,A822,Ausgaben!H$7:H$10002),2)</f>
        <v>0</v>
      </c>
    </row>
    <row r="823" spans="1:2" x14ac:dyDescent="0.25">
      <c r="A823">
        <v>823</v>
      </c>
      <c r="B823" s="24">
        <f>ROUND(SUMIF(Einnahmen!E$7:E$10002,A823,Einnahmen!G$7:G$10002)+SUMIF(Einnahmen!I$7:I$10002,A823,Einnahmen!H$7:H$10002)+SUMIF(Ausgaben!E$7:E$10002,A823,Ausgaben!G$7:G$10002)+SUMIF(Ausgaben!I$7:I$10002,A823,Ausgaben!H$7:H$10002),2)</f>
        <v>0</v>
      </c>
    </row>
    <row r="824" spans="1:2" x14ac:dyDescent="0.25">
      <c r="A824">
        <v>824</v>
      </c>
      <c r="B824" s="24">
        <f>ROUND(SUMIF(Einnahmen!E$7:E$10002,A824,Einnahmen!G$7:G$10002)+SUMIF(Einnahmen!I$7:I$10002,A824,Einnahmen!H$7:H$10002)+SUMIF(Ausgaben!E$7:E$10002,A824,Ausgaben!G$7:G$10002)+SUMIF(Ausgaben!I$7:I$10002,A824,Ausgaben!H$7:H$10002),2)</f>
        <v>0</v>
      </c>
    </row>
    <row r="825" spans="1:2" x14ac:dyDescent="0.25">
      <c r="A825">
        <v>825</v>
      </c>
      <c r="B825" s="24">
        <f>ROUND(SUMIF(Einnahmen!E$7:E$10002,A825,Einnahmen!G$7:G$10002)+SUMIF(Einnahmen!I$7:I$10002,A825,Einnahmen!H$7:H$10002)+SUMIF(Ausgaben!E$7:E$10002,A825,Ausgaben!G$7:G$10002)+SUMIF(Ausgaben!I$7:I$10002,A825,Ausgaben!H$7:H$10002),2)</f>
        <v>0</v>
      </c>
    </row>
    <row r="826" spans="1:2" x14ac:dyDescent="0.25">
      <c r="A826">
        <v>826</v>
      </c>
      <c r="B826" s="24">
        <f>ROUND(SUMIF(Einnahmen!E$7:E$10002,A826,Einnahmen!G$7:G$10002)+SUMIF(Einnahmen!I$7:I$10002,A826,Einnahmen!H$7:H$10002)+SUMIF(Ausgaben!E$7:E$10002,A826,Ausgaben!G$7:G$10002)+SUMIF(Ausgaben!I$7:I$10002,A826,Ausgaben!H$7:H$10002),2)</f>
        <v>0</v>
      </c>
    </row>
    <row r="827" spans="1:2" x14ac:dyDescent="0.25">
      <c r="A827">
        <v>827</v>
      </c>
      <c r="B827" s="24">
        <f>ROUND(SUMIF(Einnahmen!E$7:E$10002,A827,Einnahmen!G$7:G$10002)+SUMIF(Einnahmen!I$7:I$10002,A827,Einnahmen!H$7:H$10002)+SUMIF(Ausgaben!E$7:E$10002,A827,Ausgaben!G$7:G$10002)+SUMIF(Ausgaben!I$7:I$10002,A827,Ausgaben!H$7:H$10002),2)</f>
        <v>0</v>
      </c>
    </row>
    <row r="828" spans="1:2" x14ac:dyDescent="0.25">
      <c r="A828">
        <v>828</v>
      </c>
      <c r="B828" s="24">
        <f>ROUND(SUMIF(Einnahmen!E$7:E$10002,A828,Einnahmen!G$7:G$10002)+SUMIF(Einnahmen!I$7:I$10002,A828,Einnahmen!H$7:H$10002)+SUMIF(Ausgaben!E$7:E$10002,A828,Ausgaben!G$7:G$10002)+SUMIF(Ausgaben!I$7:I$10002,A828,Ausgaben!H$7:H$10002),2)</f>
        <v>0</v>
      </c>
    </row>
    <row r="829" spans="1:2" x14ac:dyDescent="0.25">
      <c r="A829">
        <v>829</v>
      </c>
      <c r="B829" s="24">
        <f>ROUND(SUMIF(Einnahmen!E$7:E$10002,A829,Einnahmen!G$7:G$10002)+SUMIF(Einnahmen!I$7:I$10002,A829,Einnahmen!H$7:H$10002)+SUMIF(Ausgaben!E$7:E$10002,A829,Ausgaben!G$7:G$10002)+SUMIF(Ausgaben!I$7:I$10002,A829,Ausgaben!H$7:H$10002),2)</f>
        <v>0</v>
      </c>
    </row>
    <row r="830" spans="1:2" x14ac:dyDescent="0.25">
      <c r="A830">
        <v>830</v>
      </c>
      <c r="B830" s="24">
        <f>ROUND(SUMIF(Einnahmen!E$7:E$10002,A830,Einnahmen!G$7:G$10002)+SUMIF(Einnahmen!I$7:I$10002,A830,Einnahmen!H$7:H$10002)+SUMIF(Ausgaben!E$7:E$10002,A830,Ausgaben!G$7:G$10002)+SUMIF(Ausgaben!I$7:I$10002,A830,Ausgaben!H$7:H$10002),2)</f>
        <v>0</v>
      </c>
    </row>
    <row r="831" spans="1:2" x14ac:dyDescent="0.25">
      <c r="A831">
        <v>831</v>
      </c>
      <c r="B831" s="24">
        <f>ROUND(SUMIF(Einnahmen!E$7:E$10002,A831,Einnahmen!G$7:G$10002)+SUMIF(Einnahmen!I$7:I$10002,A831,Einnahmen!H$7:H$10002)+SUMIF(Ausgaben!E$7:E$10002,A831,Ausgaben!G$7:G$10002)+SUMIF(Ausgaben!I$7:I$10002,A831,Ausgaben!H$7:H$10002),2)</f>
        <v>0</v>
      </c>
    </row>
    <row r="832" spans="1:2" x14ac:dyDescent="0.25">
      <c r="A832">
        <v>832</v>
      </c>
      <c r="B832" s="24">
        <f>ROUND(SUMIF(Einnahmen!E$7:E$10002,A832,Einnahmen!G$7:G$10002)+SUMIF(Einnahmen!I$7:I$10002,A832,Einnahmen!H$7:H$10002)+SUMIF(Ausgaben!E$7:E$10002,A832,Ausgaben!G$7:G$10002)+SUMIF(Ausgaben!I$7:I$10002,A832,Ausgaben!H$7:H$10002),2)</f>
        <v>0</v>
      </c>
    </row>
    <row r="833" spans="1:2" x14ac:dyDescent="0.25">
      <c r="A833">
        <v>833</v>
      </c>
      <c r="B833" s="24">
        <f>ROUND(SUMIF(Einnahmen!E$7:E$10002,A833,Einnahmen!G$7:G$10002)+SUMIF(Einnahmen!I$7:I$10002,A833,Einnahmen!H$7:H$10002)+SUMIF(Ausgaben!E$7:E$10002,A833,Ausgaben!G$7:G$10002)+SUMIF(Ausgaben!I$7:I$10002,A833,Ausgaben!H$7:H$10002),2)</f>
        <v>0</v>
      </c>
    </row>
    <row r="834" spans="1:2" x14ac:dyDescent="0.25">
      <c r="A834">
        <v>834</v>
      </c>
      <c r="B834" s="24">
        <f>ROUND(SUMIF(Einnahmen!E$7:E$10002,A834,Einnahmen!G$7:G$10002)+SUMIF(Einnahmen!I$7:I$10002,A834,Einnahmen!H$7:H$10002)+SUMIF(Ausgaben!E$7:E$10002,A834,Ausgaben!G$7:G$10002)+SUMIF(Ausgaben!I$7:I$10002,A834,Ausgaben!H$7:H$10002),2)</f>
        <v>0</v>
      </c>
    </row>
    <row r="835" spans="1:2" x14ac:dyDescent="0.25">
      <c r="A835">
        <v>835</v>
      </c>
      <c r="B835" s="24">
        <f>ROUND(SUMIF(Einnahmen!E$7:E$10002,A835,Einnahmen!G$7:G$10002)+SUMIF(Einnahmen!I$7:I$10002,A835,Einnahmen!H$7:H$10002)+SUMIF(Ausgaben!E$7:E$10002,A835,Ausgaben!G$7:G$10002)+SUMIF(Ausgaben!I$7:I$10002,A835,Ausgaben!H$7:H$10002),2)</f>
        <v>0</v>
      </c>
    </row>
    <row r="836" spans="1:2" x14ac:dyDescent="0.25">
      <c r="A836">
        <v>836</v>
      </c>
      <c r="B836" s="24">
        <f>ROUND(SUMIF(Einnahmen!E$7:E$10002,A836,Einnahmen!G$7:G$10002)+SUMIF(Einnahmen!I$7:I$10002,A836,Einnahmen!H$7:H$10002)+SUMIF(Ausgaben!E$7:E$10002,A836,Ausgaben!G$7:G$10002)+SUMIF(Ausgaben!I$7:I$10002,A836,Ausgaben!H$7:H$10002),2)</f>
        <v>0</v>
      </c>
    </row>
    <row r="837" spans="1:2" x14ac:dyDescent="0.25">
      <c r="A837">
        <v>837</v>
      </c>
      <c r="B837" s="24">
        <f>ROUND(SUMIF(Einnahmen!E$7:E$10002,A837,Einnahmen!G$7:G$10002)+SUMIF(Einnahmen!I$7:I$10002,A837,Einnahmen!H$7:H$10002)+SUMIF(Ausgaben!E$7:E$10002,A837,Ausgaben!G$7:G$10002)+SUMIF(Ausgaben!I$7:I$10002,A837,Ausgaben!H$7:H$10002),2)</f>
        <v>0</v>
      </c>
    </row>
    <row r="838" spans="1:2" x14ac:dyDescent="0.25">
      <c r="A838">
        <v>838</v>
      </c>
      <c r="B838" s="24">
        <f>ROUND(SUMIF(Einnahmen!E$7:E$10002,A838,Einnahmen!G$7:G$10002)+SUMIF(Einnahmen!I$7:I$10002,A838,Einnahmen!H$7:H$10002)+SUMIF(Ausgaben!E$7:E$10002,A838,Ausgaben!G$7:G$10002)+SUMIF(Ausgaben!I$7:I$10002,A838,Ausgaben!H$7:H$10002),2)</f>
        <v>0</v>
      </c>
    </row>
    <row r="839" spans="1:2" x14ac:dyDescent="0.25">
      <c r="A839">
        <v>839</v>
      </c>
      <c r="B839" s="24">
        <f>ROUND(SUMIF(Einnahmen!E$7:E$10002,A839,Einnahmen!G$7:G$10002)+SUMIF(Einnahmen!I$7:I$10002,A839,Einnahmen!H$7:H$10002)+SUMIF(Ausgaben!E$7:E$10002,A839,Ausgaben!G$7:G$10002)+SUMIF(Ausgaben!I$7:I$10002,A839,Ausgaben!H$7:H$10002),2)</f>
        <v>0</v>
      </c>
    </row>
    <row r="840" spans="1:2" x14ac:dyDescent="0.25">
      <c r="A840">
        <v>840</v>
      </c>
      <c r="B840" s="24">
        <f>ROUND(SUMIF(Einnahmen!E$7:E$10002,A840,Einnahmen!G$7:G$10002)+SUMIF(Einnahmen!I$7:I$10002,A840,Einnahmen!H$7:H$10002)+SUMIF(Ausgaben!E$7:E$10002,A840,Ausgaben!G$7:G$10002)+SUMIF(Ausgaben!I$7:I$10002,A840,Ausgaben!H$7:H$10002),2)</f>
        <v>0</v>
      </c>
    </row>
    <row r="841" spans="1:2" x14ac:dyDescent="0.25">
      <c r="A841">
        <v>841</v>
      </c>
      <c r="B841" s="24">
        <f>ROUND(SUMIF(Einnahmen!E$7:E$10002,A841,Einnahmen!G$7:G$10002)+SUMIF(Einnahmen!I$7:I$10002,A841,Einnahmen!H$7:H$10002)+SUMIF(Ausgaben!E$7:E$10002,A841,Ausgaben!G$7:G$10002)+SUMIF(Ausgaben!I$7:I$10002,A841,Ausgaben!H$7:H$10002),2)</f>
        <v>0</v>
      </c>
    </row>
    <row r="842" spans="1:2" x14ac:dyDescent="0.25">
      <c r="A842">
        <v>842</v>
      </c>
      <c r="B842" s="24">
        <f>ROUND(SUMIF(Einnahmen!E$7:E$10002,A842,Einnahmen!G$7:G$10002)+SUMIF(Einnahmen!I$7:I$10002,A842,Einnahmen!H$7:H$10002)+SUMIF(Ausgaben!E$7:E$10002,A842,Ausgaben!G$7:G$10002)+SUMIF(Ausgaben!I$7:I$10002,A842,Ausgaben!H$7:H$10002),2)</f>
        <v>0</v>
      </c>
    </row>
    <row r="843" spans="1:2" x14ac:dyDescent="0.25">
      <c r="A843">
        <v>843</v>
      </c>
      <c r="B843" s="24">
        <f>ROUND(SUMIF(Einnahmen!E$7:E$10002,A843,Einnahmen!G$7:G$10002)+SUMIF(Einnahmen!I$7:I$10002,A843,Einnahmen!H$7:H$10002)+SUMIF(Ausgaben!E$7:E$10002,A843,Ausgaben!G$7:G$10002)+SUMIF(Ausgaben!I$7:I$10002,A843,Ausgaben!H$7:H$10002),2)</f>
        <v>0</v>
      </c>
    </row>
    <row r="844" spans="1:2" x14ac:dyDescent="0.25">
      <c r="A844">
        <v>844</v>
      </c>
      <c r="B844" s="24">
        <f>ROUND(SUMIF(Einnahmen!E$7:E$10002,A844,Einnahmen!G$7:G$10002)+SUMIF(Einnahmen!I$7:I$10002,A844,Einnahmen!H$7:H$10002)+SUMIF(Ausgaben!E$7:E$10002,A844,Ausgaben!G$7:G$10002)+SUMIF(Ausgaben!I$7:I$10002,A844,Ausgaben!H$7:H$10002),2)</f>
        <v>0</v>
      </c>
    </row>
    <row r="845" spans="1:2" x14ac:dyDescent="0.25">
      <c r="A845">
        <v>845</v>
      </c>
      <c r="B845" s="24">
        <f>ROUND(SUMIF(Einnahmen!E$7:E$10002,A845,Einnahmen!G$7:G$10002)+SUMIF(Einnahmen!I$7:I$10002,A845,Einnahmen!H$7:H$10002)+SUMIF(Ausgaben!E$7:E$10002,A845,Ausgaben!G$7:G$10002)+SUMIF(Ausgaben!I$7:I$10002,A845,Ausgaben!H$7:H$10002),2)</f>
        <v>0</v>
      </c>
    </row>
    <row r="846" spans="1:2" x14ac:dyDescent="0.25">
      <c r="A846">
        <v>846</v>
      </c>
      <c r="B846" s="24">
        <f>ROUND(SUMIF(Einnahmen!E$7:E$10002,A846,Einnahmen!G$7:G$10002)+SUMIF(Einnahmen!I$7:I$10002,A846,Einnahmen!H$7:H$10002)+SUMIF(Ausgaben!E$7:E$10002,A846,Ausgaben!G$7:G$10002)+SUMIF(Ausgaben!I$7:I$10002,A846,Ausgaben!H$7:H$10002),2)</f>
        <v>0</v>
      </c>
    </row>
    <row r="847" spans="1:2" x14ac:dyDescent="0.25">
      <c r="A847">
        <v>847</v>
      </c>
      <c r="B847" s="24">
        <f>ROUND(SUMIF(Einnahmen!E$7:E$10002,A847,Einnahmen!G$7:G$10002)+SUMIF(Einnahmen!I$7:I$10002,A847,Einnahmen!H$7:H$10002)+SUMIF(Ausgaben!E$7:E$10002,A847,Ausgaben!G$7:G$10002)+SUMIF(Ausgaben!I$7:I$10002,A847,Ausgaben!H$7:H$10002),2)</f>
        <v>0</v>
      </c>
    </row>
    <row r="848" spans="1:2" x14ac:dyDescent="0.25">
      <c r="A848">
        <v>848</v>
      </c>
      <c r="B848" s="24">
        <f>ROUND(SUMIF(Einnahmen!E$7:E$10002,A848,Einnahmen!G$7:G$10002)+SUMIF(Einnahmen!I$7:I$10002,A848,Einnahmen!H$7:H$10002)+SUMIF(Ausgaben!E$7:E$10002,A848,Ausgaben!G$7:G$10002)+SUMIF(Ausgaben!I$7:I$10002,A848,Ausgaben!H$7:H$10002),2)</f>
        <v>0</v>
      </c>
    </row>
    <row r="849" spans="1:2" x14ac:dyDescent="0.25">
      <c r="A849">
        <v>849</v>
      </c>
      <c r="B849" s="24">
        <f>ROUND(SUMIF(Einnahmen!E$7:E$10002,A849,Einnahmen!G$7:G$10002)+SUMIF(Einnahmen!I$7:I$10002,A849,Einnahmen!H$7:H$10002)+SUMIF(Ausgaben!E$7:E$10002,A849,Ausgaben!G$7:G$10002)+SUMIF(Ausgaben!I$7:I$10002,A849,Ausgaben!H$7:H$10002),2)</f>
        <v>0</v>
      </c>
    </row>
    <row r="850" spans="1:2" x14ac:dyDescent="0.25">
      <c r="A850">
        <v>850</v>
      </c>
      <c r="B850" s="24">
        <f>ROUND(SUMIF(Einnahmen!E$7:E$10002,A850,Einnahmen!G$7:G$10002)+SUMIF(Einnahmen!I$7:I$10002,A850,Einnahmen!H$7:H$10002)+SUMIF(Ausgaben!E$7:E$10002,A850,Ausgaben!G$7:G$10002)+SUMIF(Ausgaben!I$7:I$10002,A850,Ausgaben!H$7:H$10002),2)</f>
        <v>0</v>
      </c>
    </row>
    <row r="851" spans="1:2" x14ac:dyDescent="0.25">
      <c r="A851">
        <v>851</v>
      </c>
      <c r="B851" s="24">
        <f>ROUND(SUMIF(Einnahmen!E$7:E$10002,A851,Einnahmen!G$7:G$10002)+SUMIF(Einnahmen!I$7:I$10002,A851,Einnahmen!H$7:H$10002)+SUMIF(Ausgaben!E$7:E$10002,A851,Ausgaben!G$7:G$10002)+SUMIF(Ausgaben!I$7:I$10002,A851,Ausgaben!H$7:H$10002),2)</f>
        <v>0</v>
      </c>
    </row>
    <row r="852" spans="1:2" x14ac:dyDescent="0.25">
      <c r="A852">
        <v>852</v>
      </c>
      <c r="B852" s="24">
        <f>ROUND(SUMIF(Einnahmen!E$7:E$10002,A852,Einnahmen!G$7:G$10002)+SUMIF(Einnahmen!I$7:I$10002,A852,Einnahmen!H$7:H$10002)+SUMIF(Ausgaben!E$7:E$10002,A852,Ausgaben!G$7:G$10002)+SUMIF(Ausgaben!I$7:I$10002,A852,Ausgaben!H$7:H$10002),2)</f>
        <v>0</v>
      </c>
    </row>
    <row r="853" spans="1:2" x14ac:dyDescent="0.25">
      <c r="A853">
        <v>853</v>
      </c>
      <c r="B853" s="24">
        <f>ROUND(SUMIF(Einnahmen!E$7:E$10002,A853,Einnahmen!G$7:G$10002)+SUMIF(Einnahmen!I$7:I$10002,A853,Einnahmen!H$7:H$10002)+SUMIF(Ausgaben!E$7:E$10002,A853,Ausgaben!G$7:G$10002)+SUMIF(Ausgaben!I$7:I$10002,A853,Ausgaben!H$7:H$10002),2)</f>
        <v>0</v>
      </c>
    </row>
    <row r="854" spans="1:2" x14ac:dyDescent="0.25">
      <c r="A854">
        <v>854</v>
      </c>
      <c r="B854" s="24">
        <f>ROUND(SUMIF(Einnahmen!E$7:E$10002,A854,Einnahmen!G$7:G$10002)+SUMIF(Einnahmen!I$7:I$10002,A854,Einnahmen!H$7:H$10002)+SUMIF(Ausgaben!E$7:E$10002,A854,Ausgaben!G$7:G$10002)+SUMIF(Ausgaben!I$7:I$10002,A854,Ausgaben!H$7:H$10002),2)</f>
        <v>0</v>
      </c>
    </row>
    <row r="855" spans="1:2" x14ac:dyDescent="0.25">
      <c r="A855">
        <v>855</v>
      </c>
      <c r="B855" s="24">
        <f>ROUND(SUMIF(Einnahmen!E$7:E$10002,A855,Einnahmen!G$7:G$10002)+SUMIF(Einnahmen!I$7:I$10002,A855,Einnahmen!H$7:H$10002)+SUMIF(Ausgaben!E$7:E$10002,A855,Ausgaben!G$7:G$10002)+SUMIF(Ausgaben!I$7:I$10002,A855,Ausgaben!H$7:H$10002),2)</f>
        <v>0</v>
      </c>
    </row>
    <row r="856" spans="1:2" x14ac:dyDescent="0.25">
      <c r="A856">
        <v>856</v>
      </c>
      <c r="B856" s="24">
        <f>ROUND(SUMIF(Einnahmen!E$7:E$10002,A856,Einnahmen!G$7:G$10002)+SUMIF(Einnahmen!I$7:I$10002,A856,Einnahmen!H$7:H$10002)+SUMIF(Ausgaben!E$7:E$10002,A856,Ausgaben!G$7:G$10002)+SUMIF(Ausgaben!I$7:I$10002,A856,Ausgaben!H$7:H$10002),2)</f>
        <v>0</v>
      </c>
    </row>
    <row r="857" spans="1:2" x14ac:dyDescent="0.25">
      <c r="A857">
        <v>857</v>
      </c>
      <c r="B857" s="24">
        <f>ROUND(SUMIF(Einnahmen!E$7:E$10002,A857,Einnahmen!G$7:G$10002)+SUMIF(Einnahmen!I$7:I$10002,A857,Einnahmen!H$7:H$10002)+SUMIF(Ausgaben!E$7:E$10002,A857,Ausgaben!G$7:G$10002)+SUMIF(Ausgaben!I$7:I$10002,A857,Ausgaben!H$7:H$10002),2)</f>
        <v>0</v>
      </c>
    </row>
    <row r="858" spans="1:2" x14ac:dyDescent="0.25">
      <c r="A858">
        <v>858</v>
      </c>
      <c r="B858" s="24">
        <f>ROUND(SUMIF(Einnahmen!E$7:E$10002,A858,Einnahmen!G$7:G$10002)+SUMIF(Einnahmen!I$7:I$10002,A858,Einnahmen!H$7:H$10002)+SUMIF(Ausgaben!E$7:E$10002,A858,Ausgaben!G$7:G$10002)+SUMIF(Ausgaben!I$7:I$10002,A858,Ausgaben!H$7:H$10002),2)</f>
        <v>0</v>
      </c>
    </row>
    <row r="859" spans="1:2" x14ac:dyDescent="0.25">
      <c r="A859">
        <v>859</v>
      </c>
      <c r="B859" s="24">
        <f>ROUND(SUMIF(Einnahmen!E$7:E$10002,A859,Einnahmen!G$7:G$10002)+SUMIF(Einnahmen!I$7:I$10002,A859,Einnahmen!H$7:H$10002)+SUMIF(Ausgaben!E$7:E$10002,A859,Ausgaben!G$7:G$10002)+SUMIF(Ausgaben!I$7:I$10002,A859,Ausgaben!H$7:H$10002),2)</f>
        <v>0</v>
      </c>
    </row>
    <row r="860" spans="1:2" x14ac:dyDescent="0.25">
      <c r="A860">
        <v>860</v>
      </c>
      <c r="B860" s="24">
        <f>ROUND(SUMIF(Einnahmen!E$7:E$10002,A860,Einnahmen!G$7:G$10002)+SUMIF(Einnahmen!I$7:I$10002,A860,Einnahmen!H$7:H$10002)+SUMIF(Ausgaben!E$7:E$10002,A860,Ausgaben!G$7:G$10002)+SUMIF(Ausgaben!I$7:I$10002,A860,Ausgaben!H$7:H$10002),2)</f>
        <v>0</v>
      </c>
    </row>
    <row r="861" spans="1:2" x14ac:dyDescent="0.25">
      <c r="A861">
        <v>861</v>
      </c>
      <c r="B861" s="24">
        <f>ROUND(SUMIF(Einnahmen!E$7:E$10002,A861,Einnahmen!G$7:G$10002)+SUMIF(Einnahmen!I$7:I$10002,A861,Einnahmen!H$7:H$10002)+SUMIF(Ausgaben!E$7:E$10002,A861,Ausgaben!G$7:G$10002)+SUMIF(Ausgaben!I$7:I$10002,A861,Ausgaben!H$7:H$10002),2)</f>
        <v>0</v>
      </c>
    </row>
    <row r="862" spans="1:2" x14ac:dyDescent="0.25">
      <c r="A862">
        <v>862</v>
      </c>
      <c r="B862" s="24">
        <f>ROUND(SUMIF(Einnahmen!E$7:E$10002,A862,Einnahmen!G$7:G$10002)+SUMIF(Einnahmen!I$7:I$10002,A862,Einnahmen!H$7:H$10002)+SUMIF(Ausgaben!E$7:E$10002,A862,Ausgaben!G$7:G$10002)+SUMIF(Ausgaben!I$7:I$10002,A862,Ausgaben!H$7:H$10002),2)</f>
        <v>0</v>
      </c>
    </row>
    <row r="863" spans="1:2" x14ac:dyDescent="0.25">
      <c r="A863">
        <v>863</v>
      </c>
      <c r="B863" s="24">
        <f>ROUND(SUMIF(Einnahmen!E$7:E$10002,A863,Einnahmen!G$7:G$10002)+SUMIF(Einnahmen!I$7:I$10002,A863,Einnahmen!H$7:H$10002)+SUMIF(Ausgaben!E$7:E$10002,A863,Ausgaben!G$7:G$10002)+SUMIF(Ausgaben!I$7:I$10002,A863,Ausgaben!H$7:H$10002),2)</f>
        <v>0</v>
      </c>
    </row>
    <row r="864" spans="1:2" x14ac:dyDescent="0.25">
      <c r="A864">
        <v>864</v>
      </c>
      <c r="B864" s="24">
        <f>ROUND(SUMIF(Einnahmen!E$7:E$10002,A864,Einnahmen!G$7:G$10002)+SUMIF(Einnahmen!I$7:I$10002,A864,Einnahmen!H$7:H$10002)+SUMIF(Ausgaben!E$7:E$10002,A864,Ausgaben!G$7:G$10002)+SUMIF(Ausgaben!I$7:I$10002,A864,Ausgaben!H$7:H$10002),2)</f>
        <v>0</v>
      </c>
    </row>
    <row r="865" spans="1:2" x14ac:dyDescent="0.25">
      <c r="A865">
        <v>865</v>
      </c>
      <c r="B865" s="24">
        <f>ROUND(SUMIF(Einnahmen!E$7:E$10002,A865,Einnahmen!G$7:G$10002)+SUMIF(Einnahmen!I$7:I$10002,A865,Einnahmen!H$7:H$10002)+SUMIF(Ausgaben!E$7:E$10002,A865,Ausgaben!G$7:G$10002)+SUMIF(Ausgaben!I$7:I$10002,A865,Ausgaben!H$7:H$10002),2)</f>
        <v>0</v>
      </c>
    </row>
    <row r="866" spans="1:2" x14ac:dyDescent="0.25">
      <c r="A866">
        <v>866</v>
      </c>
      <c r="B866" s="24">
        <f>ROUND(SUMIF(Einnahmen!E$7:E$10002,A866,Einnahmen!G$7:G$10002)+SUMIF(Einnahmen!I$7:I$10002,A866,Einnahmen!H$7:H$10002)+SUMIF(Ausgaben!E$7:E$10002,A866,Ausgaben!G$7:G$10002)+SUMIF(Ausgaben!I$7:I$10002,A866,Ausgaben!H$7:H$10002),2)</f>
        <v>0</v>
      </c>
    </row>
    <row r="867" spans="1:2" x14ac:dyDescent="0.25">
      <c r="A867">
        <v>867</v>
      </c>
      <c r="B867" s="24">
        <f>ROUND(SUMIF(Einnahmen!E$7:E$10002,A867,Einnahmen!G$7:G$10002)+SUMIF(Einnahmen!I$7:I$10002,A867,Einnahmen!H$7:H$10002)+SUMIF(Ausgaben!E$7:E$10002,A867,Ausgaben!G$7:G$10002)+SUMIF(Ausgaben!I$7:I$10002,A867,Ausgaben!H$7:H$10002),2)</f>
        <v>0</v>
      </c>
    </row>
    <row r="868" spans="1:2" x14ac:dyDescent="0.25">
      <c r="A868">
        <v>868</v>
      </c>
      <c r="B868" s="24">
        <f>ROUND(SUMIF(Einnahmen!E$7:E$10002,A868,Einnahmen!G$7:G$10002)+SUMIF(Einnahmen!I$7:I$10002,A868,Einnahmen!H$7:H$10002)+SUMIF(Ausgaben!E$7:E$10002,A868,Ausgaben!G$7:G$10002)+SUMIF(Ausgaben!I$7:I$10002,A868,Ausgaben!H$7:H$10002),2)</f>
        <v>0</v>
      </c>
    </row>
    <row r="869" spans="1:2" x14ac:dyDescent="0.25">
      <c r="A869">
        <v>869</v>
      </c>
      <c r="B869" s="24">
        <f>ROUND(SUMIF(Einnahmen!E$7:E$10002,A869,Einnahmen!G$7:G$10002)+SUMIF(Einnahmen!I$7:I$10002,A869,Einnahmen!H$7:H$10002)+SUMIF(Ausgaben!E$7:E$10002,A869,Ausgaben!G$7:G$10002)+SUMIF(Ausgaben!I$7:I$10002,A869,Ausgaben!H$7:H$10002),2)</f>
        <v>0</v>
      </c>
    </row>
    <row r="870" spans="1:2" x14ac:dyDescent="0.25">
      <c r="A870">
        <v>870</v>
      </c>
      <c r="B870" s="24">
        <f>ROUND(SUMIF(Einnahmen!E$7:E$10002,A870,Einnahmen!G$7:G$10002)+SUMIF(Einnahmen!I$7:I$10002,A870,Einnahmen!H$7:H$10002)+SUMIF(Ausgaben!E$7:E$10002,A870,Ausgaben!G$7:G$10002)+SUMIF(Ausgaben!I$7:I$10002,A870,Ausgaben!H$7:H$10002),2)</f>
        <v>0</v>
      </c>
    </row>
    <row r="871" spans="1:2" x14ac:dyDescent="0.25">
      <c r="A871">
        <v>871</v>
      </c>
      <c r="B871" s="24">
        <f>ROUND(SUMIF(Einnahmen!E$7:E$10002,A871,Einnahmen!G$7:G$10002)+SUMIF(Einnahmen!I$7:I$10002,A871,Einnahmen!H$7:H$10002)+SUMIF(Ausgaben!E$7:E$10002,A871,Ausgaben!G$7:G$10002)+SUMIF(Ausgaben!I$7:I$10002,A871,Ausgaben!H$7:H$10002),2)</f>
        <v>0</v>
      </c>
    </row>
    <row r="872" spans="1:2" x14ac:dyDescent="0.25">
      <c r="A872">
        <v>872</v>
      </c>
      <c r="B872" s="24">
        <f>ROUND(SUMIF(Einnahmen!E$7:E$10002,A872,Einnahmen!G$7:G$10002)+SUMIF(Einnahmen!I$7:I$10002,A872,Einnahmen!H$7:H$10002)+SUMIF(Ausgaben!E$7:E$10002,A872,Ausgaben!G$7:G$10002)+SUMIF(Ausgaben!I$7:I$10002,A872,Ausgaben!H$7:H$10002),2)</f>
        <v>0</v>
      </c>
    </row>
    <row r="873" spans="1:2" x14ac:dyDescent="0.25">
      <c r="A873">
        <v>873</v>
      </c>
      <c r="B873" s="24">
        <f>ROUND(SUMIF(Einnahmen!E$7:E$10002,A873,Einnahmen!G$7:G$10002)+SUMIF(Einnahmen!I$7:I$10002,A873,Einnahmen!H$7:H$10002)+SUMIF(Ausgaben!E$7:E$10002,A873,Ausgaben!G$7:G$10002)+SUMIF(Ausgaben!I$7:I$10002,A873,Ausgaben!H$7:H$10002),2)</f>
        <v>0</v>
      </c>
    </row>
    <row r="874" spans="1:2" x14ac:dyDescent="0.25">
      <c r="A874">
        <v>874</v>
      </c>
      <c r="B874" s="24">
        <f>ROUND(SUMIF(Einnahmen!E$7:E$10002,A874,Einnahmen!G$7:G$10002)+SUMIF(Einnahmen!I$7:I$10002,A874,Einnahmen!H$7:H$10002)+SUMIF(Ausgaben!E$7:E$10002,A874,Ausgaben!G$7:G$10002)+SUMIF(Ausgaben!I$7:I$10002,A874,Ausgaben!H$7:H$10002),2)</f>
        <v>0</v>
      </c>
    </row>
    <row r="875" spans="1:2" x14ac:dyDescent="0.25">
      <c r="A875">
        <v>875</v>
      </c>
      <c r="B875" s="24">
        <f>ROUND(SUMIF(Einnahmen!E$7:E$10002,A875,Einnahmen!G$7:G$10002)+SUMIF(Einnahmen!I$7:I$10002,A875,Einnahmen!H$7:H$10002)+SUMIF(Ausgaben!E$7:E$10002,A875,Ausgaben!G$7:G$10002)+SUMIF(Ausgaben!I$7:I$10002,A875,Ausgaben!H$7:H$10002),2)</f>
        <v>0</v>
      </c>
    </row>
    <row r="876" spans="1:2" x14ac:dyDescent="0.25">
      <c r="A876">
        <v>876</v>
      </c>
      <c r="B876" s="24">
        <f>ROUND(SUMIF(Einnahmen!E$7:E$10002,A876,Einnahmen!G$7:G$10002)+SUMIF(Einnahmen!I$7:I$10002,A876,Einnahmen!H$7:H$10002)+SUMIF(Ausgaben!E$7:E$10002,A876,Ausgaben!G$7:G$10002)+SUMIF(Ausgaben!I$7:I$10002,A876,Ausgaben!H$7:H$10002),2)</f>
        <v>0</v>
      </c>
    </row>
    <row r="877" spans="1:2" x14ac:dyDescent="0.25">
      <c r="A877">
        <v>877</v>
      </c>
      <c r="B877" s="24">
        <f>ROUND(SUMIF(Einnahmen!E$7:E$10002,A877,Einnahmen!G$7:G$10002)+SUMIF(Einnahmen!I$7:I$10002,A877,Einnahmen!H$7:H$10002)+SUMIF(Ausgaben!E$7:E$10002,A877,Ausgaben!G$7:G$10002)+SUMIF(Ausgaben!I$7:I$10002,A877,Ausgaben!H$7:H$10002),2)</f>
        <v>0</v>
      </c>
    </row>
    <row r="878" spans="1:2" x14ac:dyDescent="0.25">
      <c r="A878">
        <v>878</v>
      </c>
      <c r="B878" s="24">
        <f>ROUND(SUMIF(Einnahmen!E$7:E$10002,A878,Einnahmen!G$7:G$10002)+SUMIF(Einnahmen!I$7:I$10002,A878,Einnahmen!H$7:H$10002)+SUMIF(Ausgaben!E$7:E$10002,A878,Ausgaben!G$7:G$10002)+SUMIF(Ausgaben!I$7:I$10002,A878,Ausgaben!H$7:H$10002),2)</f>
        <v>0</v>
      </c>
    </row>
    <row r="879" spans="1:2" x14ac:dyDescent="0.25">
      <c r="A879">
        <v>879</v>
      </c>
      <c r="B879" s="24">
        <f>ROUND(SUMIF(Einnahmen!E$7:E$10002,A879,Einnahmen!G$7:G$10002)+SUMIF(Einnahmen!I$7:I$10002,A879,Einnahmen!H$7:H$10002)+SUMIF(Ausgaben!E$7:E$10002,A879,Ausgaben!G$7:G$10002)+SUMIF(Ausgaben!I$7:I$10002,A879,Ausgaben!H$7:H$10002),2)</f>
        <v>0</v>
      </c>
    </row>
    <row r="880" spans="1:2" x14ac:dyDescent="0.25">
      <c r="A880">
        <v>880</v>
      </c>
      <c r="B880" s="24">
        <f>ROUND(SUMIF(Einnahmen!E$7:E$10002,A880,Einnahmen!G$7:G$10002)+SUMIF(Einnahmen!I$7:I$10002,A880,Einnahmen!H$7:H$10002)+SUMIF(Ausgaben!E$7:E$10002,A880,Ausgaben!G$7:G$10002)+SUMIF(Ausgaben!I$7:I$10002,A880,Ausgaben!H$7:H$10002),2)</f>
        <v>0</v>
      </c>
    </row>
    <row r="881" spans="1:2" x14ac:dyDescent="0.25">
      <c r="A881">
        <v>881</v>
      </c>
      <c r="B881" s="24">
        <f>ROUND(SUMIF(Einnahmen!E$7:E$10002,A881,Einnahmen!G$7:G$10002)+SUMIF(Einnahmen!I$7:I$10002,A881,Einnahmen!H$7:H$10002)+SUMIF(Ausgaben!E$7:E$10002,A881,Ausgaben!G$7:G$10002)+SUMIF(Ausgaben!I$7:I$10002,A881,Ausgaben!H$7:H$10002),2)</f>
        <v>0</v>
      </c>
    </row>
    <row r="882" spans="1:2" x14ac:dyDescent="0.25">
      <c r="A882">
        <v>882</v>
      </c>
      <c r="B882" s="24">
        <f>ROUND(SUMIF(Einnahmen!E$7:E$10002,A882,Einnahmen!G$7:G$10002)+SUMIF(Einnahmen!I$7:I$10002,A882,Einnahmen!H$7:H$10002)+SUMIF(Ausgaben!E$7:E$10002,A882,Ausgaben!G$7:G$10002)+SUMIF(Ausgaben!I$7:I$10002,A882,Ausgaben!H$7:H$10002),2)</f>
        <v>0</v>
      </c>
    </row>
    <row r="883" spans="1:2" x14ac:dyDescent="0.25">
      <c r="A883">
        <v>883</v>
      </c>
      <c r="B883" s="24">
        <f>ROUND(SUMIF(Einnahmen!E$7:E$10002,A883,Einnahmen!G$7:G$10002)+SUMIF(Einnahmen!I$7:I$10002,A883,Einnahmen!H$7:H$10002)+SUMIF(Ausgaben!E$7:E$10002,A883,Ausgaben!G$7:G$10002)+SUMIF(Ausgaben!I$7:I$10002,A883,Ausgaben!H$7:H$10002),2)</f>
        <v>0</v>
      </c>
    </row>
    <row r="884" spans="1:2" x14ac:dyDescent="0.25">
      <c r="A884">
        <v>884</v>
      </c>
      <c r="B884" s="24">
        <f>ROUND(SUMIF(Einnahmen!E$7:E$10002,A884,Einnahmen!G$7:G$10002)+SUMIF(Einnahmen!I$7:I$10002,A884,Einnahmen!H$7:H$10002)+SUMIF(Ausgaben!E$7:E$10002,A884,Ausgaben!G$7:G$10002)+SUMIF(Ausgaben!I$7:I$10002,A884,Ausgaben!H$7:H$10002),2)</f>
        <v>0</v>
      </c>
    </row>
    <row r="885" spans="1:2" x14ac:dyDescent="0.25">
      <c r="A885">
        <v>885</v>
      </c>
      <c r="B885" s="24">
        <f>ROUND(SUMIF(Einnahmen!E$7:E$10002,A885,Einnahmen!G$7:G$10002)+SUMIF(Einnahmen!I$7:I$10002,A885,Einnahmen!H$7:H$10002)+SUMIF(Ausgaben!E$7:E$10002,A885,Ausgaben!G$7:G$10002)+SUMIF(Ausgaben!I$7:I$10002,A885,Ausgaben!H$7:H$10002),2)</f>
        <v>0</v>
      </c>
    </row>
    <row r="886" spans="1:2" x14ac:dyDescent="0.25">
      <c r="A886">
        <v>886</v>
      </c>
      <c r="B886" s="24">
        <f>ROUND(SUMIF(Einnahmen!E$7:E$10002,A886,Einnahmen!G$7:G$10002)+SUMIF(Einnahmen!I$7:I$10002,A886,Einnahmen!H$7:H$10002)+SUMIF(Ausgaben!E$7:E$10002,A886,Ausgaben!G$7:G$10002)+SUMIF(Ausgaben!I$7:I$10002,A886,Ausgaben!H$7:H$10002),2)</f>
        <v>0</v>
      </c>
    </row>
    <row r="887" spans="1:2" x14ac:dyDescent="0.25">
      <c r="A887">
        <v>887</v>
      </c>
      <c r="B887" s="24">
        <f>ROUND(SUMIF(Einnahmen!E$7:E$10002,A887,Einnahmen!G$7:G$10002)+SUMIF(Einnahmen!I$7:I$10002,A887,Einnahmen!H$7:H$10002)+SUMIF(Ausgaben!E$7:E$10002,A887,Ausgaben!G$7:G$10002)+SUMIF(Ausgaben!I$7:I$10002,A887,Ausgaben!H$7:H$10002),2)</f>
        <v>0</v>
      </c>
    </row>
    <row r="888" spans="1:2" x14ac:dyDescent="0.25">
      <c r="A888">
        <v>888</v>
      </c>
      <c r="B888" s="24">
        <f>ROUND(SUMIF(Einnahmen!E$7:E$10002,A888,Einnahmen!G$7:G$10002)+SUMIF(Einnahmen!I$7:I$10002,A888,Einnahmen!H$7:H$10002)+SUMIF(Ausgaben!E$7:E$10002,A888,Ausgaben!G$7:G$10002)+SUMIF(Ausgaben!I$7:I$10002,A888,Ausgaben!H$7:H$10002),2)</f>
        <v>0</v>
      </c>
    </row>
    <row r="889" spans="1:2" x14ac:dyDescent="0.25">
      <c r="A889">
        <v>889</v>
      </c>
      <c r="B889" s="24">
        <f>ROUND(SUMIF(Einnahmen!E$7:E$10002,A889,Einnahmen!G$7:G$10002)+SUMIF(Einnahmen!I$7:I$10002,A889,Einnahmen!H$7:H$10002)+SUMIF(Ausgaben!E$7:E$10002,A889,Ausgaben!G$7:G$10002)+SUMIF(Ausgaben!I$7:I$10002,A889,Ausgaben!H$7:H$10002),2)</f>
        <v>0</v>
      </c>
    </row>
    <row r="890" spans="1:2" x14ac:dyDescent="0.25">
      <c r="A890">
        <v>890</v>
      </c>
      <c r="B890" s="24">
        <f>ROUND(SUMIF(Einnahmen!E$7:E$10002,A890,Einnahmen!G$7:G$10002)+SUMIF(Einnahmen!I$7:I$10002,A890,Einnahmen!H$7:H$10002)+SUMIF(Ausgaben!E$7:E$10002,A890,Ausgaben!G$7:G$10002)+SUMIF(Ausgaben!I$7:I$10002,A890,Ausgaben!H$7:H$10002),2)</f>
        <v>0</v>
      </c>
    </row>
    <row r="891" spans="1:2" x14ac:dyDescent="0.25">
      <c r="A891">
        <v>891</v>
      </c>
      <c r="B891" s="24">
        <f>ROUND(SUMIF(Einnahmen!E$7:E$10002,A891,Einnahmen!G$7:G$10002)+SUMIF(Einnahmen!I$7:I$10002,A891,Einnahmen!H$7:H$10002)+SUMIF(Ausgaben!E$7:E$10002,A891,Ausgaben!G$7:G$10002)+SUMIF(Ausgaben!I$7:I$10002,A891,Ausgaben!H$7:H$10002),2)</f>
        <v>0</v>
      </c>
    </row>
    <row r="892" spans="1:2" x14ac:dyDescent="0.25">
      <c r="A892">
        <v>892</v>
      </c>
      <c r="B892" s="24">
        <f>ROUND(SUMIF(Einnahmen!E$7:E$10002,A892,Einnahmen!G$7:G$10002)+SUMIF(Einnahmen!I$7:I$10002,A892,Einnahmen!H$7:H$10002)+SUMIF(Ausgaben!E$7:E$10002,A892,Ausgaben!G$7:G$10002)+SUMIF(Ausgaben!I$7:I$10002,A892,Ausgaben!H$7:H$10002),2)</f>
        <v>0</v>
      </c>
    </row>
    <row r="893" spans="1:2" x14ac:dyDescent="0.25">
      <c r="A893">
        <v>893</v>
      </c>
      <c r="B893" s="24">
        <f>ROUND(SUMIF(Einnahmen!E$7:E$10002,A893,Einnahmen!G$7:G$10002)+SUMIF(Einnahmen!I$7:I$10002,A893,Einnahmen!H$7:H$10002)+SUMIF(Ausgaben!E$7:E$10002,A893,Ausgaben!G$7:G$10002)+SUMIF(Ausgaben!I$7:I$10002,A893,Ausgaben!H$7:H$10002),2)</f>
        <v>0</v>
      </c>
    </row>
    <row r="894" spans="1:2" x14ac:dyDescent="0.25">
      <c r="A894">
        <v>894</v>
      </c>
      <c r="B894" s="24">
        <f>ROUND(SUMIF(Einnahmen!E$7:E$10002,A894,Einnahmen!G$7:G$10002)+SUMIF(Einnahmen!I$7:I$10002,A894,Einnahmen!H$7:H$10002)+SUMIF(Ausgaben!E$7:E$10002,A894,Ausgaben!G$7:G$10002)+SUMIF(Ausgaben!I$7:I$10002,A894,Ausgaben!H$7:H$10002),2)</f>
        <v>0</v>
      </c>
    </row>
    <row r="895" spans="1:2" x14ac:dyDescent="0.25">
      <c r="A895">
        <v>895</v>
      </c>
      <c r="B895" s="24">
        <f>ROUND(SUMIF(Einnahmen!E$7:E$10002,A895,Einnahmen!G$7:G$10002)+SUMIF(Einnahmen!I$7:I$10002,A895,Einnahmen!H$7:H$10002)+SUMIF(Ausgaben!E$7:E$10002,A895,Ausgaben!G$7:G$10002)+SUMIF(Ausgaben!I$7:I$10002,A895,Ausgaben!H$7:H$10002),2)</f>
        <v>0</v>
      </c>
    </row>
    <row r="896" spans="1:2" x14ac:dyDescent="0.25">
      <c r="A896">
        <v>896</v>
      </c>
      <c r="B896" s="24">
        <f>ROUND(SUMIF(Einnahmen!E$7:E$10002,A896,Einnahmen!G$7:G$10002)+SUMIF(Einnahmen!I$7:I$10002,A896,Einnahmen!H$7:H$10002)+SUMIF(Ausgaben!E$7:E$10002,A896,Ausgaben!G$7:G$10002)+SUMIF(Ausgaben!I$7:I$10002,A896,Ausgaben!H$7:H$10002),2)</f>
        <v>0</v>
      </c>
    </row>
    <row r="897" spans="1:2" x14ac:dyDescent="0.25">
      <c r="A897">
        <v>897</v>
      </c>
      <c r="B897" s="24">
        <f>ROUND(SUMIF(Einnahmen!E$7:E$10002,A897,Einnahmen!G$7:G$10002)+SUMIF(Einnahmen!I$7:I$10002,A897,Einnahmen!H$7:H$10002)+SUMIF(Ausgaben!E$7:E$10002,A897,Ausgaben!G$7:G$10002)+SUMIF(Ausgaben!I$7:I$10002,A897,Ausgaben!H$7:H$10002),2)</f>
        <v>0</v>
      </c>
    </row>
    <row r="898" spans="1:2" x14ac:dyDescent="0.25">
      <c r="A898">
        <v>898</v>
      </c>
      <c r="B898" s="24">
        <f>ROUND(SUMIF(Einnahmen!E$7:E$10002,A898,Einnahmen!G$7:G$10002)+SUMIF(Einnahmen!I$7:I$10002,A898,Einnahmen!H$7:H$10002)+SUMIF(Ausgaben!E$7:E$10002,A898,Ausgaben!G$7:G$10002)+SUMIF(Ausgaben!I$7:I$10002,A898,Ausgaben!H$7:H$10002),2)</f>
        <v>0</v>
      </c>
    </row>
    <row r="899" spans="1:2" x14ac:dyDescent="0.25">
      <c r="A899">
        <v>899</v>
      </c>
      <c r="B899" s="24">
        <f>ROUND(SUMIF(Einnahmen!E$7:E$10002,A899,Einnahmen!G$7:G$10002)+SUMIF(Einnahmen!I$7:I$10002,A899,Einnahmen!H$7:H$10002)+SUMIF(Ausgaben!E$7:E$10002,A899,Ausgaben!G$7:G$10002)+SUMIF(Ausgaben!I$7:I$10002,A899,Ausgaben!H$7:H$10002),2)</f>
        <v>0</v>
      </c>
    </row>
    <row r="900" spans="1:2" x14ac:dyDescent="0.25">
      <c r="A900">
        <v>900</v>
      </c>
      <c r="B900" s="24">
        <f>ROUND(SUMIF(Einnahmen!E$7:E$10002,A900,Einnahmen!G$7:G$10002)+SUMIF(Einnahmen!I$7:I$10002,A900,Einnahmen!H$7:H$10002)+SUMIF(Ausgaben!E$7:E$10002,A900,Ausgaben!G$7:G$10002)+SUMIF(Ausgaben!I$7:I$10002,A900,Ausgaben!H$7:H$10002),2)</f>
        <v>0</v>
      </c>
    </row>
    <row r="901" spans="1:2" x14ac:dyDescent="0.25">
      <c r="A901">
        <v>901</v>
      </c>
      <c r="B901" s="24">
        <f>ROUND(SUMIF(Einnahmen!E$7:E$10002,A901,Einnahmen!G$7:G$10002)+SUMIF(Einnahmen!I$7:I$10002,A901,Einnahmen!H$7:H$10002)+SUMIF(Ausgaben!E$7:E$10002,A901,Ausgaben!G$7:G$10002)+SUMIF(Ausgaben!I$7:I$10002,A901,Ausgaben!H$7:H$10002),2)</f>
        <v>0</v>
      </c>
    </row>
    <row r="902" spans="1:2" x14ac:dyDescent="0.25">
      <c r="A902">
        <v>902</v>
      </c>
      <c r="B902" s="24">
        <f>ROUND(SUMIF(Einnahmen!E$7:E$10002,A902,Einnahmen!G$7:G$10002)+SUMIF(Einnahmen!I$7:I$10002,A902,Einnahmen!H$7:H$10002)+SUMIF(Ausgaben!E$7:E$10002,A902,Ausgaben!G$7:G$10002)+SUMIF(Ausgaben!I$7:I$10002,A902,Ausgaben!H$7:H$10002),2)</f>
        <v>0</v>
      </c>
    </row>
    <row r="903" spans="1:2" x14ac:dyDescent="0.25">
      <c r="A903">
        <v>903</v>
      </c>
      <c r="B903" s="24">
        <f>ROUND(SUMIF(Einnahmen!E$7:E$10002,A903,Einnahmen!G$7:G$10002)+SUMIF(Einnahmen!I$7:I$10002,A903,Einnahmen!H$7:H$10002)+SUMIF(Ausgaben!E$7:E$10002,A903,Ausgaben!G$7:G$10002)+SUMIF(Ausgaben!I$7:I$10002,A903,Ausgaben!H$7:H$10002),2)</f>
        <v>0</v>
      </c>
    </row>
    <row r="904" spans="1:2" x14ac:dyDescent="0.25">
      <c r="A904">
        <v>904</v>
      </c>
      <c r="B904" s="24">
        <f>ROUND(SUMIF(Einnahmen!E$7:E$10002,A904,Einnahmen!G$7:G$10002)+SUMIF(Einnahmen!I$7:I$10002,A904,Einnahmen!H$7:H$10002)+SUMIF(Ausgaben!E$7:E$10002,A904,Ausgaben!G$7:G$10002)+SUMIF(Ausgaben!I$7:I$10002,A904,Ausgaben!H$7:H$10002),2)</f>
        <v>0</v>
      </c>
    </row>
    <row r="905" spans="1:2" x14ac:dyDescent="0.25">
      <c r="A905">
        <v>905</v>
      </c>
      <c r="B905" s="24">
        <f>ROUND(SUMIF(Einnahmen!E$7:E$10002,A905,Einnahmen!G$7:G$10002)+SUMIF(Einnahmen!I$7:I$10002,A905,Einnahmen!H$7:H$10002)+SUMIF(Ausgaben!E$7:E$10002,A905,Ausgaben!G$7:G$10002)+SUMIF(Ausgaben!I$7:I$10002,A905,Ausgaben!H$7:H$10002),2)</f>
        <v>0</v>
      </c>
    </row>
    <row r="906" spans="1:2" x14ac:dyDescent="0.25">
      <c r="A906">
        <v>906</v>
      </c>
      <c r="B906" s="24">
        <f>ROUND(SUMIF(Einnahmen!E$7:E$10002,A906,Einnahmen!G$7:G$10002)+SUMIF(Einnahmen!I$7:I$10002,A906,Einnahmen!H$7:H$10002)+SUMIF(Ausgaben!E$7:E$10002,A906,Ausgaben!G$7:G$10002)+SUMIF(Ausgaben!I$7:I$10002,A906,Ausgaben!H$7:H$10002),2)</f>
        <v>0</v>
      </c>
    </row>
    <row r="907" spans="1:2" x14ac:dyDescent="0.25">
      <c r="A907">
        <v>907</v>
      </c>
      <c r="B907" s="24">
        <f>ROUND(SUMIF(Einnahmen!E$7:E$10002,A907,Einnahmen!G$7:G$10002)+SUMIF(Einnahmen!I$7:I$10002,A907,Einnahmen!H$7:H$10002)+SUMIF(Ausgaben!E$7:E$10002,A907,Ausgaben!G$7:G$10002)+SUMIF(Ausgaben!I$7:I$10002,A907,Ausgaben!H$7:H$10002),2)</f>
        <v>0</v>
      </c>
    </row>
    <row r="908" spans="1:2" x14ac:dyDescent="0.25">
      <c r="A908">
        <v>908</v>
      </c>
      <c r="B908" s="24">
        <f>ROUND(SUMIF(Einnahmen!E$7:E$10002,A908,Einnahmen!G$7:G$10002)+SUMIF(Einnahmen!I$7:I$10002,A908,Einnahmen!H$7:H$10002)+SUMIF(Ausgaben!E$7:E$10002,A908,Ausgaben!G$7:G$10002)+SUMIF(Ausgaben!I$7:I$10002,A908,Ausgaben!H$7:H$10002),2)</f>
        <v>0</v>
      </c>
    </row>
    <row r="909" spans="1:2" x14ac:dyDescent="0.25">
      <c r="A909">
        <v>909</v>
      </c>
      <c r="B909" s="24">
        <f>ROUND(SUMIF(Einnahmen!E$7:E$10002,A909,Einnahmen!G$7:G$10002)+SUMIF(Einnahmen!I$7:I$10002,A909,Einnahmen!H$7:H$10002)+SUMIF(Ausgaben!E$7:E$10002,A909,Ausgaben!G$7:G$10002)+SUMIF(Ausgaben!I$7:I$10002,A909,Ausgaben!H$7:H$10002),2)</f>
        <v>0</v>
      </c>
    </row>
    <row r="910" spans="1:2" x14ac:dyDescent="0.25">
      <c r="A910">
        <v>910</v>
      </c>
      <c r="B910" s="24">
        <f>ROUND(SUMIF(Einnahmen!E$7:E$10002,A910,Einnahmen!G$7:G$10002)+SUMIF(Einnahmen!I$7:I$10002,A910,Einnahmen!H$7:H$10002)+SUMIF(Ausgaben!E$7:E$10002,A910,Ausgaben!G$7:G$10002)+SUMIF(Ausgaben!I$7:I$10002,A910,Ausgaben!H$7:H$10002),2)</f>
        <v>0</v>
      </c>
    </row>
    <row r="911" spans="1:2" x14ac:dyDescent="0.25">
      <c r="A911">
        <v>911</v>
      </c>
      <c r="B911" s="24">
        <f>ROUND(SUMIF(Einnahmen!E$7:E$10002,A911,Einnahmen!G$7:G$10002)+SUMIF(Einnahmen!I$7:I$10002,A911,Einnahmen!H$7:H$10002)+SUMIF(Ausgaben!E$7:E$10002,A911,Ausgaben!G$7:G$10002)+SUMIF(Ausgaben!I$7:I$10002,A911,Ausgaben!H$7:H$10002),2)</f>
        <v>0</v>
      </c>
    </row>
    <row r="912" spans="1:2" x14ac:dyDescent="0.25">
      <c r="A912">
        <v>912</v>
      </c>
      <c r="B912" s="24">
        <f>ROUND(SUMIF(Einnahmen!E$7:E$10002,A912,Einnahmen!G$7:G$10002)+SUMIF(Einnahmen!I$7:I$10002,A912,Einnahmen!H$7:H$10002)+SUMIF(Ausgaben!E$7:E$10002,A912,Ausgaben!G$7:G$10002)+SUMIF(Ausgaben!I$7:I$10002,A912,Ausgaben!H$7:H$10002),2)</f>
        <v>0</v>
      </c>
    </row>
    <row r="913" spans="1:2" x14ac:dyDescent="0.25">
      <c r="A913">
        <v>913</v>
      </c>
      <c r="B913" s="24">
        <f>ROUND(SUMIF(Einnahmen!E$7:E$10002,A913,Einnahmen!G$7:G$10002)+SUMIF(Einnahmen!I$7:I$10002,A913,Einnahmen!H$7:H$10002)+SUMIF(Ausgaben!E$7:E$10002,A913,Ausgaben!G$7:G$10002)+SUMIF(Ausgaben!I$7:I$10002,A913,Ausgaben!H$7:H$10002),2)</f>
        <v>0</v>
      </c>
    </row>
    <row r="914" spans="1:2" x14ac:dyDescent="0.25">
      <c r="A914">
        <v>914</v>
      </c>
      <c r="B914" s="24">
        <f>ROUND(SUMIF(Einnahmen!E$7:E$10002,A914,Einnahmen!G$7:G$10002)+SUMIF(Einnahmen!I$7:I$10002,A914,Einnahmen!H$7:H$10002)+SUMIF(Ausgaben!E$7:E$10002,A914,Ausgaben!G$7:G$10002)+SUMIF(Ausgaben!I$7:I$10002,A914,Ausgaben!H$7:H$10002),2)</f>
        <v>0</v>
      </c>
    </row>
    <row r="915" spans="1:2" x14ac:dyDescent="0.25">
      <c r="A915">
        <v>915</v>
      </c>
      <c r="B915" s="24">
        <f>ROUND(SUMIF(Einnahmen!E$7:E$10002,A915,Einnahmen!G$7:G$10002)+SUMIF(Einnahmen!I$7:I$10002,A915,Einnahmen!H$7:H$10002)+SUMIF(Ausgaben!E$7:E$10002,A915,Ausgaben!G$7:G$10002)+SUMIF(Ausgaben!I$7:I$10002,A915,Ausgaben!H$7:H$10002),2)</f>
        <v>0</v>
      </c>
    </row>
    <row r="916" spans="1:2" x14ac:dyDescent="0.25">
      <c r="A916">
        <v>916</v>
      </c>
      <c r="B916" s="24">
        <f>ROUND(SUMIF(Einnahmen!E$7:E$10002,A916,Einnahmen!G$7:G$10002)+SUMIF(Einnahmen!I$7:I$10002,A916,Einnahmen!H$7:H$10002)+SUMIF(Ausgaben!E$7:E$10002,A916,Ausgaben!G$7:G$10002)+SUMIF(Ausgaben!I$7:I$10002,A916,Ausgaben!H$7:H$10002),2)</f>
        <v>0</v>
      </c>
    </row>
    <row r="917" spans="1:2" x14ac:dyDescent="0.25">
      <c r="A917">
        <v>917</v>
      </c>
      <c r="B917" s="24">
        <f>ROUND(SUMIF(Einnahmen!E$7:E$10002,A917,Einnahmen!G$7:G$10002)+SUMIF(Einnahmen!I$7:I$10002,A917,Einnahmen!H$7:H$10002)+SUMIF(Ausgaben!E$7:E$10002,A917,Ausgaben!G$7:G$10002)+SUMIF(Ausgaben!I$7:I$10002,A917,Ausgaben!H$7:H$10002),2)</f>
        <v>0</v>
      </c>
    </row>
    <row r="918" spans="1:2" x14ac:dyDescent="0.25">
      <c r="A918">
        <v>918</v>
      </c>
      <c r="B918" s="24">
        <f>ROUND(SUMIF(Einnahmen!E$7:E$10002,A918,Einnahmen!G$7:G$10002)+SUMIF(Einnahmen!I$7:I$10002,A918,Einnahmen!H$7:H$10002)+SUMIF(Ausgaben!E$7:E$10002,A918,Ausgaben!G$7:G$10002)+SUMIF(Ausgaben!I$7:I$10002,A918,Ausgaben!H$7:H$10002),2)</f>
        <v>0</v>
      </c>
    </row>
    <row r="919" spans="1:2" x14ac:dyDescent="0.25">
      <c r="A919">
        <v>919</v>
      </c>
      <c r="B919" s="24">
        <f>ROUND(SUMIF(Einnahmen!E$7:E$10002,A919,Einnahmen!G$7:G$10002)+SUMIF(Einnahmen!I$7:I$10002,A919,Einnahmen!H$7:H$10002)+SUMIF(Ausgaben!E$7:E$10002,A919,Ausgaben!G$7:G$10002)+SUMIF(Ausgaben!I$7:I$10002,A919,Ausgaben!H$7:H$10002),2)</f>
        <v>0</v>
      </c>
    </row>
    <row r="920" spans="1:2" x14ac:dyDescent="0.25">
      <c r="A920">
        <v>920</v>
      </c>
      <c r="B920" s="24">
        <f>ROUND(SUMIF(Einnahmen!E$7:E$10002,A920,Einnahmen!G$7:G$10002)+SUMIF(Einnahmen!I$7:I$10002,A920,Einnahmen!H$7:H$10002)+SUMIF(Ausgaben!E$7:E$10002,A920,Ausgaben!G$7:G$10002)+SUMIF(Ausgaben!I$7:I$10002,A920,Ausgaben!H$7:H$10002),2)</f>
        <v>0</v>
      </c>
    </row>
    <row r="921" spans="1:2" x14ac:dyDescent="0.25">
      <c r="A921">
        <v>921</v>
      </c>
      <c r="B921" s="24">
        <f>ROUND(SUMIF(Einnahmen!E$7:E$10002,A921,Einnahmen!G$7:G$10002)+SUMIF(Einnahmen!I$7:I$10002,A921,Einnahmen!H$7:H$10002)+SUMIF(Ausgaben!E$7:E$10002,A921,Ausgaben!G$7:G$10002)+SUMIF(Ausgaben!I$7:I$10002,A921,Ausgaben!H$7:H$10002),2)</f>
        <v>0</v>
      </c>
    </row>
    <row r="922" spans="1:2" x14ac:dyDescent="0.25">
      <c r="A922">
        <v>922</v>
      </c>
      <c r="B922" s="24">
        <f>ROUND(SUMIF(Einnahmen!E$7:E$10002,A922,Einnahmen!G$7:G$10002)+SUMIF(Einnahmen!I$7:I$10002,A922,Einnahmen!H$7:H$10002)+SUMIF(Ausgaben!E$7:E$10002,A922,Ausgaben!G$7:G$10002)+SUMIF(Ausgaben!I$7:I$10002,A922,Ausgaben!H$7:H$10002),2)</f>
        <v>0</v>
      </c>
    </row>
    <row r="923" spans="1:2" x14ac:dyDescent="0.25">
      <c r="A923">
        <v>923</v>
      </c>
      <c r="B923" s="24">
        <f>ROUND(SUMIF(Einnahmen!E$7:E$10002,A923,Einnahmen!G$7:G$10002)+SUMIF(Einnahmen!I$7:I$10002,A923,Einnahmen!H$7:H$10002)+SUMIF(Ausgaben!E$7:E$10002,A923,Ausgaben!G$7:G$10002)+SUMIF(Ausgaben!I$7:I$10002,A923,Ausgaben!H$7:H$10002),2)</f>
        <v>0</v>
      </c>
    </row>
    <row r="924" spans="1:2" x14ac:dyDescent="0.25">
      <c r="A924">
        <v>924</v>
      </c>
      <c r="B924" s="24">
        <f>ROUND(SUMIF(Einnahmen!E$7:E$10002,A924,Einnahmen!G$7:G$10002)+SUMIF(Einnahmen!I$7:I$10002,A924,Einnahmen!H$7:H$10002)+SUMIF(Ausgaben!E$7:E$10002,A924,Ausgaben!G$7:G$10002)+SUMIF(Ausgaben!I$7:I$10002,A924,Ausgaben!H$7:H$10002),2)</f>
        <v>0</v>
      </c>
    </row>
    <row r="925" spans="1:2" x14ac:dyDescent="0.25">
      <c r="A925">
        <v>925</v>
      </c>
      <c r="B925" s="24">
        <f>ROUND(SUMIF(Einnahmen!E$7:E$10002,A925,Einnahmen!G$7:G$10002)+SUMIF(Einnahmen!I$7:I$10002,A925,Einnahmen!H$7:H$10002)+SUMIF(Ausgaben!E$7:E$10002,A925,Ausgaben!G$7:G$10002)+SUMIF(Ausgaben!I$7:I$10002,A925,Ausgaben!H$7:H$10002),2)</f>
        <v>0</v>
      </c>
    </row>
    <row r="926" spans="1:2" x14ac:dyDescent="0.25">
      <c r="A926">
        <v>926</v>
      </c>
      <c r="B926" s="24">
        <f>ROUND(SUMIF(Einnahmen!E$7:E$10002,A926,Einnahmen!G$7:G$10002)+SUMIF(Einnahmen!I$7:I$10002,A926,Einnahmen!H$7:H$10002)+SUMIF(Ausgaben!E$7:E$10002,A926,Ausgaben!G$7:G$10002)+SUMIF(Ausgaben!I$7:I$10002,A926,Ausgaben!H$7:H$10002),2)</f>
        <v>0</v>
      </c>
    </row>
    <row r="927" spans="1:2" x14ac:dyDescent="0.25">
      <c r="A927">
        <v>927</v>
      </c>
      <c r="B927" s="24">
        <f>ROUND(SUMIF(Einnahmen!E$7:E$10002,A927,Einnahmen!G$7:G$10002)+SUMIF(Einnahmen!I$7:I$10002,A927,Einnahmen!H$7:H$10002)+SUMIF(Ausgaben!E$7:E$10002,A927,Ausgaben!G$7:G$10002)+SUMIF(Ausgaben!I$7:I$10002,A927,Ausgaben!H$7:H$10002),2)</f>
        <v>0</v>
      </c>
    </row>
    <row r="928" spans="1:2" x14ac:dyDescent="0.25">
      <c r="A928">
        <v>928</v>
      </c>
      <c r="B928" s="24">
        <f>ROUND(SUMIF(Einnahmen!E$7:E$10002,A928,Einnahmen!G$7:G$10002)+SUMIF(Einnahmen!I$7:I$10002,A928,Einnahmen!H$7:H$10002)+SUMIF(Ausgaben!E$7:E$10002,A928,Ausgaben!G$7:G$10002)+SUMIF(Ausgaben!I$7:I$10002,A928,Ausgaben!H$7:H$10002),2)</f>
        <v>0</v>
      </c>
    </row>
    <row r="929" spans="1:2" x14ac:dyDescent="0.25">
      <c r="A929">
        <v>929</v>
      </c>
      <c r="B929" s="24">
        <f>ROUND(SUMIF(Einnahmen!E$7:E$10002,A929,Einnahmen!G$7:G$10002)+SUMIF(Einnahmen!I$7:I$10002,A929,Einnahmen!H$7:H$10002)+SUMIF(Ausgaben!E$7:E$10002,A929,Ausgaben!G$7:G$10002)+SUMIF(Ausgaben!I$7:I$10002,A929,Ausgaben!H$7:H$10002),2)</f>
        <v>0</v>
      </c>
    </row>
    <row r="930" spans="1:2" x14ac:dyDescent="0.25">
      <c r="A930">
        <v>930</v>
      </c>
      <c r="B930" s="24">
        <f>ROUND(SUMIF(Einnahmen!E$7:E$10002,A930,Einnahmen!G$7:G$10002)+SUMIF(Einnahmen!I$7:I$10002,A930,Einnahmen!H$7:H$10002)+SUMIF(Ausgaben!E$7:E$10002,A930,Ausgaben!G$7:G$10002)+SUMIF(Ausgaben!I$7:I$10002,A930,Ausgaben!H$7:H$10002),2)</f>
        <v>0</v>
      </c>
    </row>
    <row r="931" spans="1:2" x14ac:dyDescent="0.25">
      <c r="A931">
        <v>931</v>
      </c>
      <c r="B931" s="24">
        <f>ROUND(SUMIF(Einnahmen!E$7:E$10002,A931,Einnahmen!G$7:G$10002)+SUMIF(Einnahmen!I$7:I$10002,A931,Einnahmen!H$7:H$10002)+SUMIF(Ausgaben!E$7:E$10002,A931,Ausgaben!G$7:G$10002)+SUMIF(Ausgaben!I$7:I$10002,A931,Ausgaben!H$7:H$10002),2)</f>
        <v>0</v>
      </c>
    </row>
    <row r="932" spans="1:2" x14ac:dyDescent="0.25">
      <c r="A932">
        <v>932</v>
      </c>
      <c r="B932" s="24">
        <f>ROUND(SUMIF(Einnahmen!E$7:E$10002,A932,Einnahmen!G$7:G$10002)+SUMIF(Einnahmen!I$7:I$10002,A932,Einnahmen!H$7:H$10002)+SUMIF(Ausgaben!E$7:E$10002,A932,Ausgaben!G$7:G$10002)+SUMIF(Ausgaben!I$7:I$10002,A932,Ausgaben!H$7:H$10002),2)</f>
        <v>0</v>
      </c>
    </row>
    <row r="933" spans="1:2" x14ac:dyDescent="0.25">
      <c r="A933">
        <v>933</v>
      </c>
      <c r="B933" s="24">
        <f>ROUND(SUMIF(Einnahmen!E$7:E$10002,A933,Einnahmen!G$7:G$10002)+SUMIF(Einnahmen!I$7:I$10002,A933,Einnahmen!H$7:H$10002)+SUMIF(Ausgaben!E$7:E$10002,A933,Ausgaben!G$7:G$10002)+SUMIF(Ausgaben!I$7:I$10002,A933,Ausgaben!H$7:H$10002),2)</f>
        <v>0</v>
      </c>
    </row>
    <row r="934" spans="1:2" x14ac:dyDescent="0.25">
      <c r="A934">
        <v>934</v>
      </c>
      <c r="B934" s="24">
        <f>ROUND(SUMIF(Einnahmen!E$7:E$10002,A934,Einnahmen!G$7:G$10002)+SUMIF(Einnahmen!I$7:I$10002,A934,Einnahmen!H$7:H$10002)+SUMIF(Ausgaben!E$7:E$10002,A934,Ausgaben!G$7:G$10002)+SUMIF(Ausgaben!I$7:I$10002,A934,Ausgaben!H$7:H$10002),2)</f>
        <v>0</v>
      </c>
    </row>
    <row r="935" spans="1:2" x14ac:dyDescent="0.25">
      <c r="A935">
        <v>935</v>
      </c>
      <c r="B935" s="24">
        <f>ROUND(SUMIF(Einnahmen!E$7:E$10002,A935,Einnahmen!G$7:G$10002)+SUMIF(Einnahmen!I$7:I$10002,A935,Einnahmen!H$7:H$10002)+SUMIF(Ausgaben!E$7:E$10002,A935,Ausgaben!G$7:G$10002)+SUMIF(Ausgaben!I$7:I$10002,A935,Ausgaben!H$7:H$10002),2)</f>
        <v>0</v>
      </c>
    </row>
    <row r="936" spans="1:2" x14ac:dyDescent="0.25">
      <c r="A936">
        <v>936</v>
      </c>
      <c r="B936" s="24">
        <f>ROUND(SUMIF(Einnahmen!E$7:E$10002,A936,Einnahmen!G$7:G$10002)+SUMIF(Einnahmen!I$7:I$10002,A936,Einnahmen!H$7:H$10002)+SUMIF(Ausgaben!E$7:E$10002,A936,Ausgaben!G$7:G$10002)+SUMIF(Ausgaben!I$7:I$10002,A936,Ausgaben!H$7:H$10002),2)</f>
        <v>0</v>
      </c>
    </row>
    <row r="937" spans="1:2" x14ac:dyDescent="0.25">
      <c r="A937">
        <v>937</v>
      </c>
      <c r="B937" s="24">
        <f>ROUND(SUMIF(Einnahmen!E$7:E$10002,A937,Einnahmen!G$7:G$10002)+SUMIF(Einnahmen!I$7:I$10002,A937,Einnahmen!H$7:H$10002)+SUMIF(Ausgaben!E$7:E$10002,A937,Ausgaben!G$7:G$10002)+SUMIF(Ausgaben!I$7:I$10002,A937,Ausgaben!H$7:H$10002),2)</f>
        <v>0</v>
      </c>
    </row>
    <row r="938" spans="1:2" x14ac:dyDescent="0.25">
      <c r="A938">
        <v>938</v>
      </c>
      <c r="B938" s="24">
        <f>ROUND(SUMIF(Einnahmen!E$7:E$10002,A938,Einnahmen!G$7:G$10002)+SUMIF(Einnahmen!I$7:I$10002,A938,Einnahmen!H$7:H$10002)+SUMIF(Ausgaben!E$7:E$10002,A938,Ausgaben!G$7:G$10002)+SUMIF(Ausgaben!I$7:I$10002,A938,Ausgaben!H$7:H$10002),2)</f>
        <v>0</v>
      </c>
    </row>
    <row r="939" spans="1:2" x14ac:dyDescent="0.25">
      <c r="A939">
        <v>939</v>
      </c>
      <c r="B939" s="24">
        <f>ROUND(SUMIF(Einnahmen!E$7:E$10002,A939,Einnahmen!G$7:G$10002)+SUMIF(Einnahmen!I$7:I$10002,A939,Einnahmen!H$7:H$10002)+SUMIF(Ausgaben!E$7:E$10002,A939,Ausgaben!G$7:G$10002)+SUMIF(Ausgaben!I$7:I$10002,A939,Ausgaben!H$7:H$10002),2)</f>
        <v>0</v>
      </c>
    </row>
    <row r="940" spans="1:2" x14ac:dyDescent="0.25">
      <c r="A940">
        <v>940</v>
      </c>
      <c r="B940" s="24">
        <f>ROUND(SUMIF(Einnahmen!E$7:E$10002,A940,Einnahmen!G$7:G$10002)+SUMIF(Einnahmen!I$7:I$10002,A940,Einnahmen!H$7:H$10002)+SUMIF(Ausgaben!E$7:E$10002,A940,Ausgaben!G$7:G$10002)+SUMIF(Ausgaben!I$7:I$10002,A940,Ausgaben!H$7:H$10002),2)</f>
        <v>0</v>
      </c>
    </row>
    <row r="941" spans="1:2" x14ac:dyDescent="0.25">
      <c r="A941">
        <v>941</v>
      </c>
      <c r="B941" s="24">
        <f>ROUND(SUMIF(Einnahmen!E$7:E$10002,A941,Einnahmen!G$7:G$10002)+SUMIF(Einnahmen!I$7:I$10002,A941,Einnahmen!H$7:H$10002)+SUMIF(Ausgaben!E$7:E$10002,A941,Ausgaben!G$7:G$10002)+SUMIF(Ausgaben!I$7:I$10002,A941,Ausgaben!H$7:H$10002),2)</f>
        <v>0</v>
      </c>
    </row>
    <row r="942" spans="1:2" x14ac:dyDescent="0.25">
      <c r="A942">
        <v>942</v>
      </c>
      <c r="B942" s="24">
        <f>ROUND(SUMIF(Einnahmen!E$7:E$10002,A942,Einnahmen!G$7:G$10002)+SUMIF(Einnahmen!I$7:I$10002,A942,Einnahmen!H$7:H$10002)+SUMIF(Ausgaben!E$7:E$10002,A942,Ausgaben!G$7:G$10002)+SUMIF(Ausgaben!I$7:I$10002,A942,Ausgaben!H$7:H$10002),2)</f>
        <v>0</v>
      </c>
    </row>
    <row r="943" spans="1:2" x14ac:dyDescent="0.25">
      <c r="A943">
        <v>943</v>
      </c>
      <c r="B943" s="24">
        <f>ROUND(SUMIF(Einnahmen!E$7:E$10002,A943,Einnahmen!G$7:G$10002)+SUMIF(Einnahmen!I$7:I$10002,A943,Einnahmen!H$7:H$10002)+SUMIF(Ausgaben!E$7:E$10002,A943,Ausgaben!G$7:G$10002)+SUMIF(Ausgaben!I$7:I$10002,A943,Ausgaben!H$7:H$10002),2)</f>
        <v>0</v>
      </c>
    </row>
    <row r="944" spans="1:2" x14ac:dyDescent="0.25">
      <c r="A944">
        <v>944</v>
      </c>
      <c r="B944" s="24">
        <f>ROUND(SUMIF(Einnahmen!E$7:E$10002,A944,Einnahmen!G$7:G$10002)+SUMIF(Einnahmen!I$7:I$10002,A944,Einnahmen!H$7:H$10002)+SUMIF(Ausgaben!E$7:E$10002,A944,Ausgaben!G$7:G$10002)+SUMIF(Ausgaben!I$7:I$10002,A944,Ausgaben!H$7:H$10002),2)</f>
        <v>0</v>
      </c>
    </row>
    <row r="945" spans="1:2" x14ac:dyDescent="0.25">
      <c r="A945">
        <v>945</v>
      </c>
      <c r="B945" s="24">
        <f>ROUND(SUMIF(Einnahmen!E$7:E$10002,A945,Einnahmen!G$7:G$10002)+SUMIF(Einnahmen!I$7:I$10002,A945,Einnahmen!H$7:H$10002)+SUMIF(Ausgaben!E$7:E$10002,A945,Ausgaben!G$7:G$10002)+SUMIF(Ausgaben!I$7:I$10002,A945,Ausgaben!H$7:H$10002),2)</f>
        <v>0</v>
      </c>
    </row>
    <row r="946" spans="1:2" x14ac:dyDescent="0.25">
      <c r="A946">
        <v>946</v>
      </c>
      <c r="B946" s="24">
        <f>ROUND(SUMIF(Einnahmen!E$7:E$10002,A946,Einnahmen!G$7:G$10002)+SUMIF(Einnahmen!I$7:I$10002,A946,Einnahmen!H$7:H$10002)+SUMIF(Ausgaben!E$7:E$10002,A946,Ausgaben!G$7:G$10002)+SUMIF(Ausgaben!I$7:I$10002,A946,Ausgaben!H$7:H$10002),2)</f>
        <v>0</v>
      </c>
    </row>
    <row r="947" spans="1:2" x14ac:dyDescent="0.25">
      <c r="A947">
        <v>947</v>
      </c>
      <c r="B947" s="24">
        <f>ROUND(SUMIF(Einnahmen!E$7:E$10002,A947,Einnahmen!G$7:G$10002)+SUMIF(Einnahmen!I$7:I$10002,A947,Einnahmen!H$7:H$10002)+SUMIF(Ausgaben!E$7:E$10002,A947,Ausgaben!G$7:G$10002)+SUMIF(Ausgaben!I$7:I$10002,A947,Ausgaben!H$7:H$10002),2)</f>
        <v>0</v>
      </c>
    </row>
    <row r="948" spans="1:2" x14ac:dyDescent="0.25">
      <c r="A948">
        <v>948</v>
      </c>
      <c r="B948" s="24">
        <f>ROUND(SUMIF(Einnahmen!E$7:E$10002,A948,Einnahmen!G$7:G$10002)+SUMIF(Einnahmen!I$7:I$10002,A948,Einnahmen!H$7:H$10002)+SUMIF(Ausgaben!E$7:E$10002,A948,Ausgaben!G$7:G$10002)+SUMIF(Ausgaben!I$7:I$10002,A948,Ausgaben!H$7:H$10002),2)</f>
        <v>0</v>
      </c>
    </row>
    <row r="949" spans="1:2" x14ac:dyDescent="0.25">
      <c r="A949">
        <v>949</v>
      </c>
      <c r="B949" s="24">
        <f>ROUND(SUMIF(Einnahmen!E$7:E$10002,A949,Einnahmen!G$7:G$10002)+SUMIF(Einnahmen!I$7:I$10002,A949,Einnahmen!H$7:H$10002)+SUMIF(Ausgaben!E$7:E$10002,A949,Ausgaben!G$7:G$10002)+SUMIF(Ausgaben!I$7:I$10002,A949,Ausgaben!H$7:H$10002),2)</f>
        <v>0</v>
      </c>
    </row>
    <row r="950" spans="1:2" x14ac:dyDescent="0.25">
      <c r="A950">
        <v>950</v>
      </c>
      <c r="B950" s="24">
        <f>ROUND(SUMIF(Einnahmen!E$7:E$10002,A950,Einnahmen!G$7:G$10002)+SUMIF(Einnahmen!I$7:I$10002,A950,Einnahmen!H$7:H$10002)+SUMIF(Ausgaben!E$7:E$10002,A950,Ausgaben!G$7:G$10002)+SUMIF(Ausgaben!I$7:I$10002,A950,Ausgaben!H$7:H$10002),2)</f>
        <v>0</v>
      </c>
    </row>
    <row r="951" spans="1:2" x14ac:dyDescent="0.25">
      <c r="A951">
        <v>951</v>
      </c>
      <c r="B951" s="24">
        <f>ROUND(SUMIF(Einnahmen!E$7:E$10002,A951,Einnahmen!G$7:G$10002)+SUMIF(Einnahmen!I$7:I$10002,A951,Einnahmen!H$7:H$10002)+SUMIF(Ausgaben!E$7:E$10002,A951,Ausgaben!G$7:G$10002)+SUMIF(Ausgaben!I$7:I$10002,A951,Ausgaben!H$7:H$10002),2)</f>
        <v>0</v>
      </c>
    </row>
    <row r="952" spans="1:2" x14ac:dyDescent="0.25">
      <c r="A952">
        <v>952</v>
      </c>
      <c r="B952" s="24">
        <f>ROUND(SUMIF(Einnahmen!E$7:E$10002,A952,Einnahmen!G$7:G$10002)+SUMIF(Einnahmen!I$7:I$10002,A952,Einnahmen!H$7:H$10002)+SUMIF(Ausgaben!E$7:E$10002,A952,Ausgaben!G$7:G$10002)+SUMIF(Ausgaben!I$7:I$10002,A952,Ausgaben!H$7:H$10002),2)</f>
        <v>0</v>
      </c>
    </row>
    <row r="953" spans="1:2" x14ac:dyDescent="0.25">
      <c r="A953">
        <v>953</v>
      </c>
      <c r="B953" s="24">
        <f>ROUND(SUMIF(Einnahmen!E$7:E$10002,A953,Einnahmen!G$7:G$10002)+SUMIF(Einnahmen!I$7:I$10002,A953,Einnahmen!H$7:H$10002)+SUMIF(Ausgaben!E$7:E$10002,A953,Ausgaben!G$7:G$10002)+SUMIF(Ausgaben!I$7:I$10002,A953,Ausgaben!H$7:H$10002),2)</f>
        <v>0</v>
      </c>
    </row>
    <row r="954" spans="1:2" x14ac:dyDescent="0.25">
      <c r="A954">
        <v>954</v>
      </c>
      <c r="B954" s="24">
        <f>ROUND(SUMIF(Einnahmen!E$7:E$10002,A954,Einnahmen!G$7:G$10002)+SUMIF(Einnahmen!I$7:I$10002,A954,Einnahmen!H$7:H$10002)+SUMIF(Ausgaben!E$7:E$10002,A954,Ausgaben!G$7:G$10002)+SUMIF(Ausgaben!I$7:I$10002,A954,Ausgaben!H$7:H$10002),2)</f>
        <v>0</v>
      </c>
    </row>
    <row r="955" spans="1:2" x14ac:dyDescent="0.25">
      <c r="A955">
        <v>955</v>
      </c>
      <c r="B955" s="24">
        <f>ROUND(SUMIF(Einnahmen!E$7:E$10002,A955,Einnahmen!G$7:G$10002)+SUMIF(Einnahmen!I$7:I$10002,A955,Einnahmen!H$7:H$10002)+SUMIF(Ausgaben!E$7:E$10002,A955,Ausgaben!G$7:G$10002)+SUMIF(Ausgaben!I$7:I$10002,A955,Ausgaben!H$7:H$10002),2)</f>
        <v>0</v>
      </c>
    </row>
    <row r="956" spans="1:2" x14ac:dyDescent="0.25">
      <c r="A956">
        <v>956</v>
      </c>
      <c r="B956" s="24">
        <f>ROUND(SUMIF(Einnahmen!E$7:E$10002,A956,Einnahmen!G$7:G$10002)+SUMIF(Einnahmen!I$7:I$10002,A956,Einnahmen!H$7:H$10002)+SUMIF(Ausgaben!E$7:E$10002,A956,Ausgaben!G$7:G$10002)+SUMIF(Ausgaben!I$7:I$10002,A956,Ausgaben!H$7:H$10002),2)</f>
        <v>0</v>
      </c>
    </row>
    <row r="957" spans="1:2" x14ac:dyDescent="0.25">
      <c r="A957">
        <v>957</v>
      </c>
      <c r="B957" s="24">
        <f>ROUND(SUMIF(Einnahmen!E$7:E$10002,A957,Einnahmen!G$7:G$10002)+SUMIF(Einnahmen!I$7:I$10002,A957,Einnahmen!H$7:H$10002)+SUMIF(Ausgaben!E$7:E$10002,A957,Ausgaben!G$7:G$10002)+SUMIF(Ausgaben!I$7:I$10002,A957,Ausgaben!H$7:H$10002),2)</f>
        <v>0</v>
      </c>
    </row>
    <row r="958" spans="1:2" x14ac:dyDescent="0.25">
      <c r="A958">
        <v>958</v>
      </c>
      <c r="B958" s="24">
        <f>ROUND(SUMIF(Einnahmen!E$7:E$10002,A958,Einnahmen!G$7:G$10002)+SUMIF(Einnahmen!I$7:I$10002,A958,Einnahmen!H$7:H$10002)+SUMIF(Ausgaben!E$7:E$10002,A958,Ausgaben!G$7:G$10002)+SUMIF(Ausgaben!I$7:I$10002,A958,Ausgaben!H$7:H$10002),2)</f>
        <v>0</v>
      </c>
    </row>
    <row r="959" spans="1:2" x14ac:dyDescent="0.25">
      <c r="A959">
        <v>959</v>
      </c>
      <c r="B959" s="24">
        <f>ROUND(SUMIF(Einnahmen!E$7:E$10002,A959,Einnahmen!G$7:G$10002)+SUMIF(Einnahmen!I$7:I$10002,A959,Einnahmen!H$7:H$10002)+SUMIF(Ausgaben!E$7:E$10002,A959,Ausgaben!G$7:G$10002)+SUMIF(Ausgaben!I$7:I$10002,A959,Ausgaben!H$7:H$10002),2)</f>
        <v>0</v>
      </c>
    </row>
    <row r="960" spans="1:2" x14ac:dyDescent="0.25">
      <c r="A960">
        <v>960</v>
      </c>
      <c r="B960" s="24">
        <f>ROUND(SUMIF(Einnahmen!E$7:E$10002,A960,Einnahmen!G$7:G$10002)+SUMIF(Einnahmen!I$7:I$10002,A960,Einnahmen!H$7:H$10002)+SUMIF(Ausgaben!E$7:E$10002,A960,Ausgaben!G$7:G$10002)+SUMIF(Ausgaben!I$7:I$10002,A960,Ausgaben!H$7:H$10002),2)</f>
        <v>0</v>
      </c>
    </row>
    <row r="961" spans="1:2" x14ac:dyDescent="0.25">
      <c r="A961">
        <v>961</v>
      </c>
      <c r="B961" s="24">
        <f>ROUND(SUMIF(Einnahmen!E$7:E$10002,A961,Einnahmen!G$7:G$10002)+SUMIF(Einnahmen!I$7:I$10002,A961,Einnahmen!H$7:H$10002)+SUMIF(Ausgaben!E$7:E$10002,A961,Ausgaben!G$7:G$10002)+SUMIF(Ausgaben!I$7:I$10002,A961,Ausgaben!H$7:H$10002),2)</f>
        <v>0</v>
      </c>
    </row>
    <row r="962" spans="1:2" x14ac:dyDescent="0.25">
      <c r="A962">
        <v>962</v>
      </c>
      <c r="B962" s="24">
        <f>ROUND(SUMIF(Einnahmen!E$7:E$10002,A962,Einnahmen!G$7:G$10002)+SUMIF(Einnahmen!I$7:I$10002,A962,Einnahmen!H$7:H$10002)+SUMIF(Ausgaben!E$7:E$10002,A962,Ausgaben!G$7:G$10002)+SUMIF(Ausgaben!I$7:I$10002,A962,Ausgaben!H$7:H$10002),2)</f>
        <v>0</v>
      </c>
    </row>
    <row r="963" spans="1:2" x14ac:dyDescent="0.25">
      <c r="A963">
        <v>963</v>
      </c>
      <c r="B963" s="24">
        <f>ROUND(SUMIF(Einnahmen!E$7:E$10002,A963,Einnahmen!G$7:G$10002)+SUMIF(Einnahmen!I$7:I$10002,A963,Einnahmen!H$7:H$10002)+SUMIF(Ausgaben!E$7:E$10002,A963,Ausgaben!G$7:G$10002)+SUMIF(Ausgaben!I$7:I$10002,A963,Ausgaben!H$7:H$10002),2)</f>
        <v>0</v>
      </c>
    </row>
    <row r="964" spans="1:2" x14ac:dyDescent="0.25">
      <c r="A964">
        <v>964</v>
      </c>
      <c r="B964" s="24">
        <f>ROUND(SUMIF(Einnahmen!E$7:E$10002,A964,Einnahmen!G$7:G$10002)+SUMIF(Einnahmen!I$7:I$10002,A964,Einnahmen!H$7:H$10002)+SUMIF(Ausgaben!E$7:E$10002,A964,Ausgaben!G$7:G$10002)+SUMIF(Ausgaben!I$7:I$10002,A964,Ausgaben!H$7:H$10002),2)</f>
        <v>0</v>
      </c>
    </row>
    <row r="965" spans="1:2" x14ac:dyDescent="0.25">
      <c r="A965">
        <v>965</v>
      </c>
      <c r="B965" s="24">
        <f>ROUND(SUMIF(Einnahmen!E$7:E$10002,A965,Einnahmen!G$7:G$10002)+SUMIF(Einnahmen!I$7:I$10002,A965,Einnahmen!H$7:H$10002)+SUMIF(Ausgaben!E$7:E$10002,A965,Ausgaben!G$7:G$10002)+SUMIF(Ausgaben!I$7:I$10002,A965,Ausgaben!H$7:H$10002),2)</f>
        <v>0</v>
      </c>
    </row>
    <row r="966" spans="1:2" x14ac:dyDescent="0.25">
      <c r="A966">
        <v>966</v>
      </c>
      <c r="B966" s="24">
        <f>ROUND(SUMIF(Einnahmen!E$7:E$10002,A966,Einnahmen!G$7:G$10002)+SUMIF(Einnahmen!I$7:I$10002,A966,Einnahmen!H$7:H$10002)+SUMIF(Ausgaben!E$7:E$10002,A966,Ausgaben!G$7:G$10002)+SUMIF(Ausgaben!I$7:I$10002,A966,Ausgaben!H$7:H$10002),2)</f>
        <v>0</v>
      </c>
    </row>
    <row r="967" spans="1:2" x14ac:dyDescent="0.25">
      <c r="A967">
        <v>967</v>
      </c>
      <c r="B967" s="24">
        <f>ROUND(SUMIF(Einnahmen!E$7:E$10002,A967,Einnahmen!G$7:G$10002)+SUMIF(Einnahmen!I$7:I$10002,A967,Einnahmen!H$7:H$10002)+SUMIF(Ausgaben!E$7:E$10002,A967,Ausgaben!G$7:G$10002)+SUMIF(Ausgaben!I$7:I$10002,A967,Ausgaben!H$7:H$10002),2)</f>
        <v>0</v>
      </c>
    </row>
    <row r="968" spans="1:2" x14ac:dyDescent="0.25">
      <c r="A968">
        <v>968</v>
      </c>
      <c r="B968" s="24">
        <f>ROUND(SUMIF(Einnahmen!E$7:E$10002,A968,Einnahmen!G$7:G$10002)+SUMIF(Einnahmen!I$7:I$10002,A968,Einnahmen!H$7:H$10002)+SUMIF(Ausgaben!E$7:E$10002,A968,Ausgaben!G$7:G$10002)+SUMIF(Ausgaben!I$7:I$10002,A968,Ausgaben!H$7:H$10002),2)</f>
        <v>0</v>
      </c>
    </row>
    <row r="969" spans="1:2" x14ac:dyDescent="0.25">
      <c r="A969">
        <v>969</v>
      </c>
      <c r="B969" s="24">
        <f>ROUND(SUMIF(Einnahmen!E$7:E$10002,A969,Einnahmen!G$7:G$10002)+SUMIF(Einnahmen!I$7:I$10002,A969,Einnahmen!H$7:H$10002)+SUMIF(Ausgaben!E$7:E$10002,A969,Ausgaben!G$7:G$10002)+SUMIF(Ausgaben!I$7:I$10002,A969,Ausgaben!H$7:H$10002),2)</f>
        <v>0</v>
      </c>
    </row>
    <row r="970" spans="1:2" x14ac:dyDescent="0.25">
      <c r="A970">
        <v>970</v>
      </c>
      <c r="B970" s="24">
        <f>ROUND(SUMIF(Einnahmen!E$7:E$10002,A970,Einnahmen!G$7:G$10002)+SUMIF(Einnahmen!I$7:I$10002,A970,Einnahmen!H$7:H$10002)+SUMIF(Ausgaben!E$7:E$10002,A970,Ausgaben!G$7:G$10002)+SUMIF(Ausgaben!I$7:I$10002,A970,Ausgaben!H$7:H$10002),2)</f>
        <v>0</v>
      </c>
    </row>
    <row r="971" spans="1:2" x14ac:dyDescent="0.25">
      <c r="A971">
        <v>971</v>
      </c>
      <c r="B971" s="24">
        <f>ROUND(SUMIF(Einnahmen!E$7:E$10002,A971,Einnahmen!G$7:G$10002)+SUMIF(Einnahmen!I$7:I$10002,A971,Einnahmen!H$7:H$10002)+SUMIF(Ausgaben!E$7:E$10002,A971,Ausgaben!G$7:G$10002)+SUMIF(Ausgaben!I$7:I$10002,A971,Ausgaben!H$7:H$10002),2)</f>
        <v>0</v>
      </c>
    </row>
    <row r="972" spans="1:2" x14ac:dyDescent="0.25">
      <c r="A972">
        <v>972</v>
      </c>
      <c r="B972" s="24">
        <f>ROUND(SUMIF(Einnahmen!E$7:E$10002,A972,Einnahmen!G$7:G$10002)+SUMIF(Einnahmen!I$7:I$10002,A972,Einnahmen!H$7:H$10002)+SUMIF(Ausgaben!E$7:E$10002,A972,Ausgaben!G$7:G$10002)+SUMIF(Ausgaben!I$7:I$10002,A972,Ausgaben!H$7:H$10002),2)</f>
        <v>0</v>
      </c>
    </row>
    <row r="973" spans="1:2" x14ac:dyDescent="0.25">
      <c r="A973">
        <v>973</v>
      </c>
      <c r="B973" s="24">
        <f>ROUND(SUMIF(Einnahmen!E$7:E$10002,A973,Einnahmen!G$7:G$10002)+SUMIF(Einnahmen!I$7:I$10002,A973,Einnahmen!H$7:H$10002)+SUMIF(Ausgaben!E$7:E$10002,A973,Ausgaben!G$7:G$10002)+SUMIF(Ausgaben!I$7:I$10002,A973,Ausgaben!H$7:H$10002),2)</f>
        <v>0</v>
      </c>
    </row>
    <row r="974" spans="1:2" x14ac:dyDescent="0.25">
      <c r="A974">
        <v>974</v>
      </c>
      <c r="B974" s="24">
        <f>ROUND(SUMIF(Einnahmen!E$7:E$10002,A974,Einnahmen!G$7:G$10002)+SUMIF(Einnahmen!I$7:I$10002,A974,Einnahmen!H$7:H$10002)+SUMIF(Ausgaben!E$7:E$10002,A974,Ausgaben!G$7:G$10002)+SUMIF(Ausgaben!I$7:I$10002,A974,Ausgaben!H$7:H$10002),2)</f>
        <v>0</v>
      </c>
    </row>
    <row r="975" spans="1:2" x14ac:dyDescent="0.25">
      <c r="A975">
        <v>975</v>
      </c>
      <c r="B975" s="24">
        <f>ROUND(SUMIF(Einnahmen!E$7:E$10002,A975,Einnahmen!G$7:G$10002)+SUMIF(Einnahmen!I$7:I$10002,A975,Einnahmen!H$7:H$10002)+SUMIF(Ausgaben!E$7:E$10002,A975,Ausgaben!G$7:G$10002)+SUMIF(Ausgaben!I$7:I$10002,A975,Ausgaben!H$7:H$10002),2)</f>
        <v>0</v>
      </c>
    </row>
    <row r="976" spans="1:2" x14ac:dyDescent="0.25">
      <c r="A976">
        <v>976</v>
      </c>
      <c r="B976" s="24">
        <f>ROUND(SUMIF(Einnahmen!E$7:E$10002,A976,Einnahmen!G$7:G$10002)+SUMIF(Einnahmen!I$7:I$10002,A976,Einnahmen!H$7:H$10002)+SUMIF(Ausgaben!E$7:E$10002,A976,Ausgaben!G$7:G$10002)+SUMIF(Ausgaben!I$7:I$10002,A976,Ausgaben!H$7:H$10002),2)</f>
        <v>0</v>
      </c>
    </row>
    <row r="977" spans="1:2" x14ac:dyDescent="0.25">
      <c r="A977">
        <v>977</v>
      </c>
      <c r="B977" s="24">
        <f>ROUND(SUMIF(Einnahmen!E$7:E$10002,A977,Einnahmen!G$7:G$10002)+SUMIF(Einnahmen!I$7:I$10002,A977,Einnahmen!H$7:H$10002)+SUMIF(Ausgaben!E$7:E$10002,A977,Ausgaben!G$7:G$10002)+SUMIF(Ausgaben!I$7:I$10002,A977,Ausgaben!H$7:H$10002),2)</f>
        <v>0</v>
      </c>
    </row>
    <row r="978" spans="1:2" x14ac:dyDescent="0.25">
      <c r="A978">
        <v>978</v>
      </c>
      <c r="B978" s="24">
        <f>ROUND(SUMIF(Einnahmen!E$7:E$10002,A978,Einnahmen!G$7:G$10002)+SUMIF(Einnahmen!I$7:I$10002,A978,Einnahmen!H$7:H$10002)+SUMIF(Ausgaben!E$7:E$10002,A978,Ausgaben!G$7:G$10002)+SUMIF(Ausgaben!I$7:I$10002,A978,Ausgaben!H$7:H$10002),2)</f>
        <v>0</v>
      </c>
    </row>
    <row r="979" spans="1:2" x14ac:dyDescent="0.25">
      <c r="A979">
        <v>979</v>
      </c>
      <c r="B979" s="24">
        <f>ROUND(SUMIF(Einnahmen!E$7:E$10002,A979,Einnahmen!G$7:G$10002)+SUMIF(Einnahmen!I$7:I$10002,A979,Einnahmen!H$7:H$10002)+SUMIF(Ausgaben!E$7:E$10002,A979,Ausgaben!G$7:G$10002)+SUMIF(Ausgaben!I$7:I$10002,A979,Ausgaben!H$7:H$10002),2)</f>
        <v>0</v>
      </c>
    </row>
    <row r="980" spans="1:2" x14ac:dyDescent="0.25">
      <c r="A980">
        <v>980</v>
      </c>
      <c r="B980" s="24">
        <f>ROUND(SUMIF(Einnahmen!E$7:E$10002,A980,Einnahmen!G$7:G$10002)+SUMIF(Einnahmen!I$7:I$10002,A980,Einnahmen!H$7:H$10002)+SUMIF(Ausgaben!E$7:E$10002,A980,Ausgaben!G$7:G$10002)+SUMIF(Ausgaben!I$7:I$10002,A980,Ausgaben!H$7:H$10002),2)</f>
        <v>0</v>
      </c>
    </row>
    <row r="981" spans="1:2" x14ac:dyDescent="0.25">
      <c r="A981">
        <v>981</v>
      </c>
      <c r="B981" s="24">
        <f>ROUND(SUMIF(Einnahmen!E$7:E$10002,A981,Einnahmen!G$7:G$10002)+SUMIF(Einnahmen!I$7:I$10002,A981,Einnahmen!H$7:H$10002)+SUMIF(Ausgaben!E$7:E$10002,A981,Ausgaben!G$7:G$10002)+SUMIF(Ausgaben!I$7:I$10002,A981,Ausgaben!H$7:H$10002),2)</f>
        <v>0</v>
      </c>
    </row>
    <row r="982" spans="1:2" x14ac:dyDescent="0.25">
      <c r="A982">
        <v>982</v>
      </c>
      <c r="B982" s="24">
        <f>ROUND(SUMIF(Einnahmen!E$7:E$10002,A982,Einnahmen!G$7:G$10002)+SUMIF(Einnahmen!I$7:I$10002,A982,Einnahmen!H$7:H$10002)+SUMIF(Ausgaben!E$7:E$10002,A982,Ausgaben!G$7:G$10002)+SUMIF(Ausgaben!I$7:I$10002,A982,Ausgaben!H$7:H$10002),2)</f>
        <v>0</v>
      </c>
    </row>
    <row r="983" spans="1:2" x14ac:dyDescent="0.25">
      <c r="A983">
        <v>983</v>
      </c>
      <c r="B983" s="24">
        <f>ROUND(SUMIF(Einnahmen!E$7:E$10002,A983,Einnahmen!G$7:G$10002)+SUMIF(Einnahmen!I$7:I$10002,A983,Einnahmen!H$7:H$10002)+SUMIF(Ausgaben!E$7:E$10002,A983,Ausgaben!G$7:G$10002)+SUMIF(Ausgaben!I$7:I$10002,A983,Ausgaben!H$7:H$10002),2)</f>
        <v>0</v>
      </c>
    </row>
    <row r="984" spans="1:2" x14ac:dyDescent="0.25">
      <c r="A984">
        <v>984</v>
      </c>
      <c r="B984" s="24">
        <f>ROUND(SUMIF(Einnahmen!E$7:E$10002,A984,Einnahmen!G$7:G$10002)+SUMIF(Einnahmen!I$7:I$10002,A984,Einnahmen!H$7:H$10002)+SUMIF(Ausgaben!E$7:E$10002,A984,Ausgaben!G$7:G$10002)+SUMIF(Ausgaben!I$7:I$10002,A984,Ausgaben!H$7:H$10002),2)</f>
        <v>0</v>
      </c>
    </row>
    <row r="985" spans="1:2" x14ac:dyDescent="0.25">
      <c r="A985">
        <v>985</v>
      </c>
      <c r="B985" s="24">
        <f>ROUND(SUMIF(Einnahmen!E$7:E$10002,A985,Einnahmen!G$7:G$10002)+SUMIF(Einnahmen!I$7:I$10002,A985,Einnahmen!H$7:H$10002)+SUMIF(Ausgaben!E$7:E$10002,A985,Ausgaben!G$7:G$10002)+SUMIF(Ausgaben!I$7:I$10002,A985,Ausgaben!H$7:H$10002),2)</f>
        <v>0</v>
      </c>
    </row>
    <row r="986" spans="1:2" x14ac:dyDescent="0.25">
      <c r="A986">
        <v>986</v>
      </c>
      <c r="B986" s="24">
        <f>ROUND(SUMIF(Einnahmen!E$7:E$10002,A986,Einnahmen!G$7:G$10002)+SUMIF(Einnahmen!I$7:I$10002,A986,Einnahmen!H$7:H$10002)+SUMIF(Ausgaben!E$7:E$10002,A986,Ausgaben!G$7:G$10002)+SUMIF(Ausgaben!I$7:I$10002,A986,Ausgaben!H$7:H$10002),2)</f>
        <v>0</v>
      </c>
    </row>
    <row r="987" spans="1:2" x14ac:dyDescent="0.25">
      <c r="A987">
        <v>987</v>
      </c>
      <c r="B987" s="24">
        <f>ROUND(SUMIF(Einnahmen!E$7:E$10002,A987,Einnahmen!G$7:G$10002)+SUMIF(Einnahmen!I$7:I$10002,A987,Einnahmen!H$7:H$10002)+SUMIF(Ausgaben!E$7:E$10002,A987,Ausgaben!G$7:G$10002)+SUMIF(Ausgaben!I$7:I$10002,A987,Ausgaben!H$7:H$10002),2)</f>
        <v>0</v>
      </c>
    </row>
    <row r="988" spans="1:2" x14ac:dyDescent="0.25">
      <c r="A988">
        <v>988</v>
      </c>
      <c r="B988" s="24">
        <f>ROUND(SUMIF(Einnahmen!E$7:E$10002,A988,Einnahmen!G$7:G$10002)+SUMIF(Einnahmen!I$7:I$10002,A988,Einnahmen!H$7:H$10002)+SUMIF(Ausgaben!E$7:E$10002,A988,Ausgaben!G$7:G$10002)+SUMIF(Ausgaben!I$7:I$10002,A988,Ausgaben!H$7:H$10002),2)</f>
        <v>0</v>
      </c>
    </row>
    <row r="989" spans="1:2" x14ac:dyDescent="0.25">
      <c r="A989">
        <v>989</v>
      </c>
      <c r="B989" s="24">
        <f>ROUND(SUMIF(Einnahmen!E$7:E$10002,A989,Einnahmen!G$7:G$10002)+SUMIF(Einnahmen!I$7:I$10002,A989,Einnahmen!H$7:H$10002)+SUMIF(Ausgaben!E$7:E$10002,A989,Ausgaben!G$7:G$10002)+SUMIF(Ausgaben!I$7:I$10002,A989,Ausgaben!H$7:H$10002),2)</f>
        <v>0</v>
      </c>
    </row>
    <row r="990" spans="1:2" x14ac:dyDescent="0.25">
      <c r="A990">
        <v>990</v>
      </c>
      <c r="B990" s="24">
        <f>ROUND(SUMIF(Einnahmen!E$7:E$10002,A990,Einnahmen!G$7:G$10002)+SUMIF(Einnahmen!I$7:I$10002,A990,Einnahmen!H$7:H$10002)+SUMIF(Ausgaben!E$7:E$10002,A990,Ausgaben!G$7:G$10002)+SUMIF(Ausgaben!I$7:I$10002,A990,Ausgaben!H$7:H$10002),2)</f>
        <v>0</v>
      </c>
    </row>
    <row r="991" spans="1:2" x14ac:dyDescent="0.25">
      <c r="A991">
        <v>991</v>
      </c>
      <c r="B991" s="24">
        <f>ROUND(SUMIF(Einnahmen!E$7:E$10002,A991,Einnahmen!G$7:G$10002)+SUMIF(Einnahmen!I$7:I$10002,A991,Einnahmen!H$7:H$10002)+SUMIF(Ausgaben!E$7:E$10002,A991,Ausgaben!G$7:G$10002)+SUMIF(Ausgaben!I$7:I$10002,A991,Ausgaben!H$7:H$10002),2)</f>
        <v>0</v>
      </c>
    </row>
    <row r="992" spans="1:2" x14ac:dyDescent="0.25">
      <c r="A992">
        <v>992</v>
      </c>
      <c r="B992" s="24">
        <f>ROUND(SUMIF(Einnahmen!E$7:E$10002,A992,Einnahmen!G$7:G$10002)+SUMIF(Einnahmen!I$7:I$10002,A992,Einnahmen!H$7:H$10002)+SUMIF(Ausgaben!E$7:E$10002,A992,Ausgaben!G$7:G$10002)+SUMIF(Ausgaben!I$7:I$10002,A992,Ausgaben!H$7:H$10002),2)</f>
        <v>0</v>
      </c>
    </row>
    <row r="993" spans="1:2" x14ac:dyDescent="0.25">
      <c r="A993">
        <v>993</v>
      </c>
      <c r="B993" s="24">
        <f>ROUND(SUMIF(Einnahmen!E$7:E$10002,A993,Einnahmen!G$7:G$10002)+SUMIF(Einnahmen!I$7:I$10002,A993,Einnahmen!H$7:H$10002)+SUMIF(Ausgaben!E$7:E$10002,A993,Ausgaben!G$7:G$10002)+SUMIF(Ausgaben!I$7:I$10002,A993,Ausgaben!H$7:H$10002),2)</f>
        <v>0</v>
      </c>
    </row>
    <row r="994" spans="1:2" x14ac:dyDescent="0.25">
      <c r="A994">
        <v>994</v>
      </c>
      <c r="B994" s="24">
        <f>ROUND(SUMIF(Einnahmen!E$7:E$10002,A994,Einnahmen!G$7:G$10002)+SUMIF(Einnahmen!I$7:I$10002,A994,Einnahmen!H$7:H$10002)+SUMIF(Ausgaben!E$7:E$10002,A994,Ausgaben!G$7:G$10002)+SUMIF(Ausgaben!I$7:I$10002,A994,Ausgaben!H$7:H$10002),2)</f>
        <v>0</v>
      </c>
    </row>
    <row r="995" spans="1:2" x14ac:dyDescent="0.25">
      <c r="A995">
        <v>995</v>
      </c>
      <c r="B995" s="24">
        <f>ROUND(SUMIF(Einnahmen!E$7:E$10002,A995,Einnahmen!G$7:G$10002)+SUMIF(Einnahmen!I$7:I$10002,A995,Einnahmen!H$7:H$10002)+SUMIF(Ausgaben!E$7:E$10002,A995,Ausgaben!G$7:G$10002)+SUMIF(Ausgaben!I$7:I$10002,A995,Ausgaben!H$7:H$10002),2)</f>
        <v>0</v>
      </c>
    </row>
    <row r="996" spans="1:2" x14ac:dyDescent="0.25">
      <c r="A996">
        <v>996</v>
      </c>
      <c r="B996" s="24">
        <f>ROUND(SUMIF(Einnahmen!E$7:E$10002,A996,Einnahmen!G$7:G$10002)+SUMIF(Einnahmen!I$7:I$10002,A996,Einnahmen!H$7:H$10002)+SUMIF(Ausgaben!E$7:E$10002,A996,Ausgaben!G$7:G$10002)+SUMIF(Ausgaben!I$7:I$10002,A996,Ausgaben!H$7:H$10002),2)</f>
        <v>0</v>
      </c>
    </row>
    <row r="997" spans="1:2" x14ac:dyDescent="0.25">
      <c r="A997">
        <v>997</v>
      </c>
      <c r="B997" s="24">
        <f>ROUND(SUMIF(Einnahmen!E$7:E$10002,A997,Einnahmen!G$7:G$10002)+SUMIF(Einnahmen!I$7:I$10002,A997,Einnahmen!H$7:H$10002)+SUMIF(Ausgaben!E$7:E$10002,A997,Ausgaben!G$7:G$10002)+SUMIF(Ausgaben!I$7:I$10002,A997,Ausgaben!H$7:H$10002),2)</f>
        <v>0</v>
      </c>
    </row>
    <row r="998" spans="1:2" x14ac:dyDescent="0.25">
      <c r="A998">
        <v>998</v>
      </c>
      <c r="B998" s="24">
        <f>ROUND(SUMIF(Einnahmen!E$7:E$10002,A998,Einnahmen!G$7:G$10002)+SUMIF(Einnahmen!I$7:I$10002,A998,Einnahmen!H$7:H$10002)+SUMIF(Ausgaben!E$7:E$10002,A998,Ausgaben!G$7:G$10002)+SUMIF(Ausgaben!I$7:I$10002,A998,Ausgaben!H$7:H$10002),2)</f>
        <v>0</v>
      </c>
    </row>
    <row r="999" spans="1:2" x14ac:dyDescent="0.25">
      <c r="A999">
        <v>999</v>
      </c>
      <c r="B999" s="24">
        <f>ROUND(SUMIF(Einnahmen!E$7:E$10002,A999,Einnahmen!G$7:G$10002)+SUMIF(Einnahmen!I$7:I$10002,A999,Einnahmen!H$7:H$10002)+SUMIF(Ausgaben!E$7:E$10002,A999,Ausgaben!G$7:G$10002)+SUMIF(Ausgaben!I$7:I$10002,A999,Ausgaben!H$7:H$10002),2)</f>
        <v>0</v>
      </c>
    </row>
    <row r="1000" spans="1:2" x14ac:dyDescent="0.25">
      <c r="A1000">
        <v>1000</v>
      </c>
      <c r="B1000" s="24">
        <f>ROUND(SUMIF(Einnahmen!E$7:E$10002,A1000,Einnahmen!G$7:G$10002)+SUMIF(Einnahmen!I$7:I$10002,A1000,Einnahmen!H$7:H$10002)+SUMIF(Ausgaben!E$7:E$10002,A1000,Ausgaben!G$7:G$10002)+SUMIF(Ausgaben!I$7:I$10002,A1000,Ausgaben!H$7:H$10002),2)</f>
        <v>0</v>
      </c>
    </row>
    <row r="1001" spans="1:2" x14ac:dyDescent="0.25">
      <c r="A1001">
        <v>1001</v>
      </c>
      <c r="B1001" s="24">
        <f>ROUND(SUMIF(Einnahmen!E$7:E$10002,A1001,Einnahmen!G$7:G$10002)+SUMIF(Einnahmen!I$7:I$10002,A1001,Einnahmen!H$7:H$10002)+SUMIF(Ausgaben!E$7:E$10002,A1001,Ausgaben!G$7:G$10002)+SUMIF(Ausgaben!I$7:I$10002,A1001,Ausgaben!H$7:H$10002),2)</f>
        <v>0</v>
      </c>
    </row>
    <row r="1002" spans="1:2" x14ac:dyDescent="0.25">
      <c r="A1002">
        <v>1002</v>
      </c>
      <c r="B1002" s="24">
        <f>ROUND(SUMIF(Einnahmen!E$7:E$10002,A1002,Einnahmen!G$7:G$10002)+SUMIF(Einnahmen!I$7:I$10002,A1002,Einnahmen!H$7:H$10002)+SUMIF(Ausgaben!E$7:E$10002,A1002,Ausgaben!G$7:G$10002)+SUMIF(Ausgaben!I$7:I$10002,A1002,Ausgaben!H$7:H$10002),2)</f>
        <v>0</v>
      </c>
    </row>
    <row r="1003" spans="1:2" x14ac:dyDescent="0.25">
      <c r="A1003">
        <v>1003</v>
      </c>
      <c r="B1003" s="24">
        <f>ROUND(SUMIF(Einnahmen!E$7:E$10002,A1003,Einnahmen!G$7:G$10002)+SUMIF(Einnahmen!I$7:I$10002,A1003,Einnahmen!H$7:H$10002)+SUMIF(Ausgaben!E$7:E$10002,A1003,Ausgaben!G$7:G$10002)+SUMIF(Ausgaben!I$7:I$10002,A1003,Ausgaben!H$7:H$10002),2)</f>
        <v>0</v>
      </c>
    </row>
    <row r="1004" spans="1:2" x14ac:dyDescent="0.25">
      <c r="A1004">
        <v>1004</v>
      </c>
      <c r="B1004" s="24">
        <f>ROUND(SUMIF(Einnahmen!E$7:E$10002,A1004,Einnahmen!G$7:G$10002)+SUMIF(Einnahmen!I$7:I$10002,A1004,Einnahmen!H$7:H$10002)+SUMIF(Ausgaben!E$7:E$10002,A1004,Ausgaben!G$7:G$10002)+SUMIF(Ausgaben!I$7:I$10002,A1004,Ausgaben!H$7:H$10002),2)</f>
        <v>0</v>
      </c>
    </row>
    <row r="1005" spans="1:2" x14ac:dyDescent="0.25">
      <c r="A1005">
        <v>1005</v>
      </c>
      <c r="B1005" s="24">
        <f>ROUND(SUMIF(Einnahmen!E$7:E$10002,A1005,Einnahmen!G$7:G$10002)+SUMIF(Einnahmen!I$7:I$10002,A1005,Einnahmen!H$7:H$10002)+SUMIF(Ausgaben!E$7:E$10002,A1005,Ausgaben!G$7:G$10002)+SUMIF(Ausgaben!I$7:I$10002,A1005,Ausgaben!H$7:H$10002),2)</f>
        <v>0</v>
      </c>
    </row>
    <row r="1006" spans="1:2" x14ac:dyDescent="0.25">
      <c r="A1006">
        <v>1006</v>
      </c>
      <c r="B1006" s="24">
        <f>ROUND(SUMIF(Einnahmen!E$7:E$10002,A1006,Einnahmen!G$7:G$10002)+SUMIF(Einnahmen!I$7:I$10002,A1006,Einnahmen!H$7:H$10002)+SUMIF(Ausgaben!E$7:E$10002,A1006,Ausgaben!G$7:G$10002)+SUMIF(Ausgaben!I$7:I$10002,A1006,Ausgaben!H$7:H$10002),2)</f>
        <v>0</v>
      </c>
    </row>
    <row r="1007" spans="1:2" x14ac:dyDescent="0.25">
      <c r="A1007">
        <v>1007</v>
      </c>
      <c r="B1007" s="24">
        <f>ROUND(SUMIF(Einnahmen!E$7:E$10002,A1007,Einnahmen!G$7:G$10002)+SUMIF(Einnahmen!I$7:I$10002,A1007,Einnahmen!H$7:H$10002)+SUMIF(Ausgaben!E$7:E$10002,A1007,Ausgaben!G$7:G$10002)+SUMIF(Ausgaben!I$7:I$10002,A1007,Ausgaben!H$7:H$10002),2)</f>
        <v>0</v>
      </c>
    </row>
    <row r="1008" spans="1:2" x14ac:dyDescent="0.25">
      <c r="A1008">
        <v>1008</v>
      </c>
      <c r="B1008" s="24">
        <f>ROUND(SUMIF(Einnahmen!E$7:E$10002,A1008,Einnahmen!G$7:G$10002)+SUMIF(Einnahmen!I$7:I$10002,A1008,Einnahmen!H$7:H$10002)+SUMIF(Ausgaben!E$7:E$10002,A1008,Ausgaben!G$7:G$10002)+SUMIF(Ausgaben!I$7:I$10002,A1008,Ausgaben!H$7:H$10002),2)</f>
        <v>0</v>
      </c>
    </row>
    <row r="1009" spans="1:2" x14ac:dyDescent="0.25">
      <c r="A1009">
        <v>1009</v>
      </c>
      <c r="B1009" s="24">
        <f>ROUND(SUMIF(Einnahmen!E$7:E$10002,A1009,Einnahmen!G$7:G$10002)+SUMIF(Einnahmen!I$7:I$10002,A1009,Einnahmen!H$7:H$10002)+SUMIF(Ausgaben!E$7:E$10002,A1009,Ausgaben!G$7:G$10002)+SUMIF(Ausgaben!I$7:I$10002,A1009,Ausgaben!H$7:H$10002),2)</f>
        <v>0</v>
      </c>
    </row>
    <row r="1010" spans="1:2" x14ac:dyDescent="0.25">
      <c r="A1010">
        <v>1010</v>
      </c>
      <c r="B1010" s="24">
        <f>ROUND(SUMIF(Einnahmen!E$7:E$10002,A1010,Einnahmen!G$7:G$10002)+SUMIF(Einnahmen!I$7:I$10002,A1010,Einnahmen!H$7:H$10002)+SUMIF(Ausgaben!E$7:E$10002,A1010,Ausgaben!G$7:G$10002)+SUMIF(Ausgaben!I$7:I$10002,A1010,Ausgaben!H$7:H$10002),2)</f>
        <v>0</v>
      </c>
    </row>
    <row r="1011" spans="1:2" x14ac:dyDescent="0.25">
      <c r="A1011">
        <v>1011</v>
      </c>
      <c r="B1011" s="24">
        <f>ROUND(SUMIF(Einnahmen!E$7:E$10002,A1011,Einnahmen!G$7:G$10002)+SUMIF(Einnahmen!I$7:I$10002,A1011,Einnahmen!H$7:H$10002)+SUMIF(Ausgaben!E$7:E$10002,A1011,Ausgaben!G$7:G$10002)+SUMIF(Ausgaben!I$7:I$10002,A1011,Ausgaben!H$7:H$10002),2)</f>
        <v>0</v>
      </c>
    </row>
    <row r="1012" spans="1:2" x14ac:dyDescent="0.25">
      <c r="A1012">
        <v>1012</v>
      </c>
      <c r="B1012" s="24">
        <f>ROUND(SUMIF(Einnahmen!E$7:E$10002,A1012,Einnahmen!G$7:G$10002)+SUMIF(Einnahmen!I$7:I$10002,A1012,Einnahmen!H$7:H$10002)+SUMIF(Ausgaben!E$7:E$10002,A1012,Ausgaben!G$7:G$10002)+SUMIF(Ausgaben!I$7:I$10002,A1012,Ausgaben!H$7:H$10002),2)</f>
        <v>0</v>
      </c>
    </row>
    <row r="1013" spans="1:2" x14ac:dyDescent="0.25">
      <c r="A1013">
        <v>1013</v>
      </c>
      <c r="B1013" s="24">
        <f>ROUND(SUMIF(Einnahmen!E$7:E$10002,A1013,Einnahmen!G$7:G$10002)+SUMIF(Einnahmen!I$7:I$10002,A1013,Einnahmen!H$7:H$10002)+SUMIF(Ausgaben!E$7:E$10002,A1013,Ausgaben!G$7:G$10002)+SUMIF(Ausgaben!I$7:I$10002,A1013,Ausgaben!H$7:H$10002),2)</f>
        <v>0</v>
      </c>
    </row>
    <row r="1014" spans="1:2" x14ac:dyDescent="0.25">
      <c r="A1014">
        <v>1014</v>
      </c>
      <c r="B1014" s="24">
        <f>ROUND(SUMIF(Einnahmen!E$7:E$10002,A1014,Einnahmen!G$7:G$10002)+SUMIF(Einnahmen!I$7:I$10002,A1014,Einnahmen!H$7:H$10002)+SUMIF(Ausgaben!E$7:E$10002,A1014,Ausgaben!G$7:G$10002)+SUMIF(Ausgaben!I$7:I$10002,A1014,Ausgaben!H$7:H$10002),2)</f>
        <v>0</v>
      </c>
    </row>
    <row r="1015" spans="1:2" x14ac:dyDescent="0.25">
      <c r="A1015">
        <v>1015</v>
      </c>
      <c r="B1015" s="24">
        <f>ROUND(SUMIF(Einnahmen!E$7:E$10002,A1015,Einnahmen!G$7:G$10002)+SUMIF(Einnahmen!I$7:I$10002,A1015,Einnahmen!H$7:H$10002)+SUMIF(Ausgaben!E$7:E$10002,A1015,Ausgaben!G$7:G$10002)+SUMIF(Ausgaben!I$7:I$10002,A1015,Ausgaben!H$7:H$10002),2)</f>
        <v>0</v>
      </c>
    </row>
    <row r="1016" spans="1:2" x14ac:dyDescent="0.25">
      <c r="A1016">
        <v>1016</v>
      </c>
      <c r="B1016" s="24">
        <f>ROUND(SUMIF(Einnahmen!E$7:E$10002,A1016,Einnahmen!G$7:G$10002)+SUMIF(Einnahmen!I$7:I$10002,A1016,Einnahmen!H$7:H$10002)+SUMIF(Ausgaben!E$7:E$10002,A1016,Ausgaben!G$7:G$10002)+SUMIF(Ausgaben!I$7:I$10002,A1016,Ausgaben!H$7:H$10002),2)</f>
        <v>0</v>
      </c>
    </row>
    <row r="1017" spans="1:2" x14ac:dyDescent="0.25">
      <c r="A1017">
        <v>1017</v>
      </c>
      <c r="B1017" s="24">
        <f>ROUND(SUMIF(Einnahmen!E$7:E$10002,A1017,Einnahmen!G$7:G$10002)+SUMIF(Einnahmen!I$7:I$10002,A1017,Einnahmen!H$7:H$10002)+SUMIF(Ausgaben!E$7:E$10002,A1017,Ausgaben!G$7:G$10002)+SUMIF(Ausgaben!I$7:I$10002,A1017,Ausgaben!H$7:H$10002),2)</f>
        <v>0</v>
      </c>
    </row>
    <row r="1018" spans="1:2" x14ac:dyDescent="0.25">
      <c r="A1018">
        <v>1018</v>
      </c>
      <c r="B1018" s="24">
        <f>ROUND(SUMIF(Einnahmen!E$7:E$10002,A1018,Einnahmen!G$7:G$10002)+SUMIF(Einnahmen!I$7:I$10002,A1018,Einnahmen!H$7:H$10002)+SUMIF(Ausgaben!E$7:E$10002,A1018,Ausgaben!G$7:G$10002)+SUMIF(Ausgaben!I$7:I$10002,A1018,Ausgaben!H$7:H$10002),2)</f>
        <v>0</v>
      </c>
    </row>
    <row r="1019" spans="1:2" x14ac:dyDescent="0.25">
      <c r="A1019">
        <v>1019</v>
      </c>
      <c r="B1019" s="24">
        <f>ROUND(SUMIF(Einnahmen!E$7:E$10002,A1019,Einnahmen!G$7:G$10002)+SUMIF(Einnahmen!I$7:I$10002,A1019,Einnahmen!H$7:H$10002)+SUMIF(Ausgaben!E$7:E$10002,A1019,Ausgaben!G$7:G$10002)+SUMIF(Ausgaben!I$7:I$10002,A1019,Ausgaben!H$7:H$10002),2)</f>
        <v>0</v>
      </c>
    </row>
    <row r="1020" spans="1:2" x14ac:dyDescent="0.25">
      <c r="A1020">
        <v>1020</v>
      </c>
      <c r="B1020" s="24">
        <f>ROUND(SUMIF(Einnahmen!E$7:E$10002,A1020,Einnahmen!G$7:G$10002)+SUMIF(Einnahmen!I$7:I$10002,A1020,Einnahmen!H$7:H$10002)+SUMIF(Ausgaben!E$7:E$10002,A1020,Ausgaben!G$7:G$10002)+SUMIF(Ausgaben!I$7:I$10002,A1020,Ausgaben!H$7:H$10002),2)</f>
        <v>0</v>
      </c>
    </row>
    <row r="1021" spans="1:2" x14ac:dyDescent="0.25">
      <c r="A1021">
        <v>1021</v>
      </c>
      <c r="B1021" s="24">
        <f>ROUND(SUMIF(Einnahmen!E$7:E$10002,A1021,Einnahmen!G$7:G$10002)+SUMIF(Einnahmen!I$7:I$10002,A1021,Einnahmen!H$7:H$10002)+SUMIF(Ausgaben!E$7:E$10002,A1021,Ausgaben!G$7:G$10002)+SUMIF(Ausgaben!I$7:I$10002,A1021,Ausgaben!H$7:H$10002),2)</f>
        <v>0</v>
      </c>
    </row>
    <row r="1022" spans="1:2" x14ac:dyDescent="0.25">
      <c r="A1022">
        <v>1022</v>
      </c>
      <c r="B1022" s="24">
        <f>ROUND(SUMIF(Einnahmen!E$7:E$10002,A1022,Einnahmen!G$7:G$10002)+SUMIF(Einnahmen!I$7:I$10002,A1022,Einnahmen!H$7:H$10002)+SUMIF(Ausgaben!E$7:E$10002,A1022,Ausgaben!G$7:G$10002)+SUMIF(Ausgaben!I$7:I$10002,A1022,Ausgaben!H$7:H$10002),2)</f>
        <v>0</v>
      </c>
    </row>
    <row r="1023" spans="1:2" x14ac:dyDescent="0.25">
      <c r="A1023">
        <v>1023</v>
      </c>
      <c r="B1023" s="24">
        <f>ROUND(SUMIF(Einnahmen!E$7:E$10002,A1023,Einnahmen!G$7:G$10002)+SUMIF(Einnahmen!I$7:I$10002,A1023,Einnahmen!H$7:H$10002)+SUMIF(Ausgaben!E$7:E$10002,A1023,Ausgaben!G$7:G$10002)+SUMIF(Ausgaben!I$7:I$10002,A1023,Ausgaben!H$7:H$10002),2)</f>
        <v>0</v>
      </c>
    </row>
    <row r="1024" spans="1:2" x14ac:dyDescent="0.25">
      <c r="A1024">
        <v>1024</v>
      </c>
      <c r="B1024" s="24">
        <f>ROUND(SUMIF(Einnahmen!E$7:E$10002,A1024,Einnahmen!G$7:G$10002)+SUMIF(Einnahmen!I$7:I$10002,A1024,Einnahmen!H$7:H$10002)+SUMIF(Ausgaben!E$7:E$10002,A1024,Ausgaben!G$7:G$10002)+SUMIF(Ausgaben!I$7:I$10002,A1024,Ausgaben!H$7:H$10002),2)</f>
        <v>0</v>
      </c>
    </row>
    <row r="1025" spans="1:2" x14ac:dyDescent="0.25">
      <c r="A1025">
        <v>1025</v>
      </c>
      <c r="B1025" s="24">
        <f>ROUND(SUMIF(Einnahmen!E$7:E$10002,A1025,Einnahmen!G$7:G$10002)+SUMIF(Einnahmen!I$7:I$10002,A1025,Einnahmen!H$7:H$10002)+SUMIF(Ausgaben!E$7:E$10002,A1025,Ausgaben!G$7:G$10002)+SUMIF(Ausgaben!I$7:I$10002,A1025,Ausgaben!H$7:H$10002),2)</f>
        <v>0</v>
      </c>
    </row>
    <row r="1026" spans="1:2" x14ac:dyDescent="0.25">
      <c r="A1026">
        <v>1026</v>
      </c>
      <c r="B1026" s="24">
        <f>ROUND(SUMIF(Einnahmen!E$7:E$10002,A1026,Einnahmen!G$7:G$10002)+SUMIF(Einnahmen!I$7:I$10002,A1026,Einnahmen!H$7:H$10002)+SUMIF(Ausgaben!E$7:E$10002,A1026,Ausgaben!G$7:G$10002)+SUMIF(Ausgaben!I$7:I$10002,A1026,Ausgaben!H$7:H$10002),2)</f>
        <v>0</v>
      </c>
    </row>
    <row r="1027" spans="1:2" x14ac:dyDescent="0.25">
      <c r="A1027">
        <v>1027</v>
      </c>
      <c r="B1027" s="24">
        <f>ROUND(SUMIF(Einnahmen!E$7:E$10002,A1027,Einnahmen!G$7:G$10002)+SUMIF(Einnahmen!I$7:I$10002,A1027,Einnahmen!H$7:H$10002)+SUMIF(Ausgaben!E$7:E$10002,A1027,Ausgaben!G$7:G$10002)+SUMIF(Ausgaben!I$7:I$10002,A1027,Ausgaben!H$7:H$10002),2)</f>
        <v>0</v>
      </c>
    </row>
    <row r="1028" spans="1:2" x14ac:dyDescent="0.25">
      <c r="A1028">
        <v>1028</v>
      </c>
      <c r="B1028" s="24">
        <f>ROUND(SUMIF(Einnahmen!E$7:E$10002,A1028,Einnahmen!G$7:G$10002)+SUMIF(Einnahmen!I$7:I$10002,A1028,Einnahmen!H$7:H$10002)+SUMIF(Ausgaben!E$7:E$10002,A1028,Ausgaben!G$7:G$10002)+SUMIF(Ausgaben!I$7:I$10002,A1028,Ausgaben!H$7:H$10002),2)</f>
        <v>0</v>
      </c>
    </row>
    <row r="1029" spans="1:2" x14ac:dyDescent="0.25">
      <c r="A1029">
        <v>1029</v>
      </c>
      <c r="B1029" s="24">
        <f>ROUND(SUMIF(Einnahmen!E$7:E$10002,A1029,Einnahmen!G$7:G$10002)+SUMIF(Einnahmen!I$7:I$10002,A1029,Einnahmen!H$7:H$10002)+SUMIF(Ausgaben!E$7:E$10002,A1029,Ausgaben!G$7:G$10002)+SUMIF(Ausgaben!I$7:I$10002,A1029,Ausgaben!H$7:H$10002),2)</f>
        <v>0</v>
      </c>
    </row>
    <row r="1030" spans="1:2" x14ac:dyDescent="0.25">
      <c r="A1030">
        <v>1030</v>
      </c>
      <c r="B1030" s="24">
        <f>ROUND(SUMIF(Einnahmen!E$7:E$10002,A1030,Einnahmen!G$7:G$10002)+SUMIF(Einnahmen!I$7:I$10002,A1030,Einnahmen!H$7:H$10002)+SUMIF(Ausgaben!E$7:E$10002,A1030,Ausgaben!G$7:G$10002)+SUMIF(Ausgaben!I$7:I$10002,A1030,Ausgaben!H$7:H$10002),2)</f>
        <v>0</v>
      </c>
    </row>
    <row r="1031" spans="1:2" x14ac:dyDescent="0.25">
      <c r="A1031">
        <v>1031</v>
      </c>
      <c r="B1031" s="24">
        <f>ROUND(SUMIF(Einnahmen!E$7:E$10002,A1031,Einnahmen!G$7:G$10002)+SUMIF(Einnahmen!I$7:I$10002,A1031,Einnahmen!H$7:H$10002)+SUMIF(Ausgaben!E$7:E$10002,A1031,Ausgaben!G$7:G$10002)+SUMIF(Ausgaben!I$7:I$10002,A1031,Ausgaben!H$7:H$10002),2)</f>
        <v>0</v>
      </c>
    </row>
    <row r="1032" spans="1:2" x14ac:dyDescent="0.25">
      <c r="A1032">
        <v>1032</v>
      </c>
      <c r="B1032" s="24">
        <f>ROUND(SUMIF(Einnahmen!E$7:E$10002,A1032,Einnahmen!G$7:G$10002)+SUMIF(Einnahmen!I$7:I$10002,A1032,Einnahmen!H$7:H$10002)+SUMIF(Ausgaben!E$7:E$10002,A1032,Ausgaben!G$7:G$10002)+SUMIF(Ausgaben!I$7:I$10002,A1032,Ausgaben!H$7:H$10002),2)</f>
        <v>0</v>
      </c>
    </row>
    <row r="1033" spans="1:2" x14ac:dyDescent="0.25">
      <c r="A1033">
        <v>1033</v>
      </c>
      <c r="B1033" s="24">
        <f>ROUND(SUMIF(Einnahmen!E$7:E$10002,A1033,Einnahmen!G$7:G$10002)+SUMIF(Einnahmen!I$7:I$10002,A1033,Einnahmen!H$7:H$10002)+SUMIF(Ausgaben!E$7:E$10002,A1033,Ausgaben!G$7:G$10002)+SUMIF(Ausgaben!I$7:I$10002,A1033,Ausgaben!H$7:H$10002),2)</f>
        <v>0</v>
      </c>
    </row>
    <row r="1034" spans="1:2" x14ac:dyDescent="0.25">
      <c r="A1034">
        <v>1034</v>
      </c>
      <c r="B1034" s="24">
        <f>ROUND(SUMIF(Einnahmen!E$7:E$10002,A1034,Einnahmen!G$7:G$10002)+SUMIF(Einnahmen!I$7:I$10002,A1034,Einnahmen!H$7:H$10002)+SUMIF(Ausgaben!E$7:E$10002,A1034,Ausgaben!G$7:G$10002)+SUMIF(Ausgaben!I$7:I$10002,A1034,Ausgaben!H$7:H$10002),2)</f>
        <v>0</v>
      </c>
    </row>
    <row r="1035" spans="1:2" x14ac:dyDescent="0.25">
      <c r="A1035">
        <v>1035</v>
      </c>
      <c r="B1035" s="24">
        <f>ROUND(SUMIF(Einnahmen!E$7:E$10002,A1035,Einnahmen!G$7:G$10002)+SUMIF(Einnahmen!I$7:I$10002,A1035,Einnahmen!H$7:H$10002)+SUMIF(Ausgaben!E$7:E$10002,A1035,Ausgaben!G$7:G$10002)+SUMIF(Ausgaben!I$7:I$10002,A1035,Ausgaben!H$7:H$10002),2)</f>
        <v>0</v>
      </c>
    </row>
    <row r="1036" spans="1:2" x14ac:dyDescent="0.25">
      <c r="A1036">
        <v>1036</v>
      </c>
      <c r="B1036" s="24">
        <f>ROUND(SUMIF(Einnahmen!E$7:E$10002,A1036,Einnahmen!G$7:G$10002)+SUMIF(Einnahmen!I$7:I$10002,A1036,Einnahmen!H$7:H$10002)+SUMIF(Ausgaben!E$7:E$10002,A1036,Ausgaben!G$7:G$10002)+SUMIF(Ausgaben!I$7:I$10002,A1036,Ausgaben!H$7:H$10002),2)</f>
        <v>0</v>
      </c>
    </row>
    <row r="1037" spans="1:2" x14ac:dyDescent="0.25">
      <c r="A1037">
        <v>1037</v>
      </c>
      <c r="B1037" s="24">
        <f>ROUND(SUMIF(Einnahmen!E$7:E$10002,A1037,Einnahmen!G$7:G$10002)+SUMIF(Einnahmen!I$7:I$10002,A1037,Einnahmen!H$7:H$10002)+SUMIF(Ausgaben!E$7:E$10002,A1037,Ausgaben!G$7:G$10002)+SUMIF(Ausgaben!I$7:I$10002,A1037,Ausgaben!H$7:H$10002),2)</f>
        <v>0</v>
      </c>
    </row>
    <row r="1038" spans="1:2" x14ac:dyDescent="0.25">
      <c r="A1038">
        <v>1038</v>
      </c>
      <c r="B1038" s="24">
        <f>ROUND(SUMIF(Einnahmen!E$7:E$10002,A1038,Einnahmen!G$7:G$10002)+SUMIF(Einnahmen!I$7:I$10002,A1038,Einnahmen!H$7:H$10002)+SUMIF(Ausgaben!E$7:E$10002,A1038,Ausgaben!G$7:G$10002)+SUMIF(Ausgaben!I$7:I$10002,A1038,Ausgaben!H$7:H$10002),2)</f>
        <v>0</v>
      </c>
    </row>
    <row r="1039" spans="1:2" x14ac:dyDescent="0.25">
      <c r="A1039">
        <v>1039</v>
      </c>
      <c r="B1039" s="24">
        <f>ROUND(SUMIF(Einnahmen!E$7:E$10002,A1039,Einnahmen!G$7:G$10002)+SUMIF(Einnahmen!I$7:I$10002,A1039,Einnahmen!H$7:H$10002)+SUMIF(Ausgaben!E$7:E$10002,A1039,Ausgaben!G$7:G$10002)+SUMIF(Ausgaben!I$7:I$10002,A1039,Ausgaben!H$7:H$10002),2)</f>
        <v>0</v>
      </c>
    </row>
    <row r="1040" spans="1:2" x14ac:dyDescent="0.25">
      <c r="A1040">
        <v>1040</v>
      </c>
      <c r="B1040" s="24">
        <f>ROUND(SUMIF(Einnahmen!E$7:E$10002,A1040,Einnahmen!G$7:G$10002)+SUMIF(Einnahmen!I$7:I$10002,A1040,Einnahmen!H$7:H$10002)+SUMIF(Ausgaben!E$7:E$10002,A1040,Ausgaben!G$7:G$10002)+SUMIF(Ausgaben!I$7:I$10002,A1040,Ausgaben!H$7:H$10002),2)</f>
        <v>0</v>
      </c>
    </row>
    <row r="1041" spans="1:2" x14ac:dyDescent="0.25">
      <c r="A1041">
        <v>1041</v>
      </c>
      <c r="B1041" s="24">
        <f>ROUND(SUMIF(Einnahmen!E$7:E$10002,A1041,Einnahmen!G$7:G$10002)+SUMIF(Einnahmen!I$7:I$10002,A1041,Einnahmen!H$7:H$10002)+SUMIF(Ausgaben!E$7:E$10002,A1041,Ausgaben!G$7:G$10002)+SUMIF(Ausgaben!I$7:I$10002,A1041,Ausgaben!H$7:H$10002),2)</f>
        <v>0</v>
      </c>
    </row>
    <row r="1042" spans="1:2" x14ac:dyDescent="0.25">
      <c r="A1042">
        <v>1042</v>
      </c>
      <c r="B1042" s="24">
        <f>ROUND(SUMIF(Einnahmen!E$7:E$10002,A1042,Einnahmen!G$7:G$10002)+SUMIF(Einnahmen!I$7:I$10002,A1042,Einnahmen!H$7:H$10002)+SUMIF(Ausgaben!E$7:E$10002,A1042,Ausgaben!G$7:G$10002)+SUMIF(Ausgaben!I$7:I$10002,A1042,Ausgaben!H$7:H$10002),2)</f>
        <v>0</v>
      </c>
    </row>
    <row r="1043" spans="1:2" x14ac:dyDescent="0.25">
      <c r="A1043">
        <v>1043</v>
      </c>
      <c r="B1043" s="24">
        <f>ROUND(SUMIF(Einnahmen!E$7:E$10002,A1043,Einnahmen!G$7:G$10002)+SUMIF(Einnahmen!I$7:I$10002,A1043,Einnahmen!H$7:H$10002)+SUMIF(Ausgaben!E$7:E$10002,A1043,Ausgaben!G$7:G$10002)+SUMIF(Ausgaben!I$7:I$10002,A1043,Ausgaben!H$7:H$10002),2)</f>
        <v>0</v>
      </c>
    </row>
    <row r="1044" spans="1:2" x14ac:dyDescent="0.25">
      <c r="A1044">
        <v>1044</v>
      </c>
      <c r="B1044" s="24">
        <f>ROUND(SUMIF(Einnahmen!E$7:E$10002,A1044,Einnahmen!G$7:G$10002)+SUMIF(Einnahmen!I$7:I$10002,A1044,Einnahmen!H$7:H$10002)+SUMIF(Ausgaben!E$7:E$10002,A1044,Ausgaben!G$7:G$10002)+SUMIF(Ausgaben!I$7:I$10002,A1044,Ausgaben!H$7:H$10002),2)</f>
        <v>0</v>
      </c>
    </row>
    <row r="1045" spans="1:2" x14ac:dyDescent="0.25">
      <c r="A1045">
        <v>1045</v>
      </c>
      <c r="B1045" s="24">
        <f>ROUND(SUMIF(Einnahmen!E$7:E$10002,A1045,Einnahmen!G$7:G$10002)+SUMIF(Einnahmen!I$7:I$10002,A1045,Einnahmen!H$7:H$10002)+SUMIF(Ausgaben!E$7:E$10002,A1045,Ausgaben!G$7:G$10002)+SUMIF(Ausgaben!I$7:I$10002,A1045,Ausgaben!H$7:H$10002),2)</f>
        <v>0</v>
      </c>
    </row>
    <row r="1046" spans="1:2" x14ac:dyDescent="0.25">
      <c r="A1046">
        <v>1046</v>
      </c>
      <c r="B1046" s="24">
        <f>ROUND(SUMIF(Einnahmen!E$7:E$10002,A1046,Einnahmen!G$7:G$10002)+SUMIF(Einnahmen!I$7:I$10002,A1046,Einnahmen!H$7:H$10002)+SUMIF(Ausgaben!E$7:E$10002,A1046,Ausgaben!G$7:G$10002)+SUMIF(Ausgaben!I$7:I$10002,A1046,Ausgaben!H$7:H$10002),2)</f>
        <v>0</v>
      </c>
    </row>
    <row r="1047" spans="1:2" x14ac:dyDescent="0.25">
      <c r="A1047">
        <v>1047</v>
      </c>
      <c r="B1047" s="24">
        <f>ROUND(SUMIF(Einnahmen!E$7:E$10002,A1047,Einnahmen!G$7:G$10002)+SUMIF(Einnahmen!I$7:I$10002,A1047,Einnahmen!H$7:H$10002)+SUMIF(Ausgaben!E$7:E$10002,A1047,Ausgaben!G$7:G$10002)+SUMIF(Ausgaben!I$7:I$10002,A1047,Ausgaben!H$7:H$10002),2)</f>
        <v>0</v>
      </c>
    </row>
    <row r="1048" spans="1:2" x14ac:dyDescent="0.25">
      <c r="A1048">
        <v>1048</v>
      </c>
      <c r="B1048" s="24">
        <f>ROUND(SUMIF(Einnahmen!E$7:E$10002,A1048,Einnahmen!G$7:G$10002)+SUMIF(Einnahmen!I$7:I$10002,A1048,Einnahmen!H$7:H$10002)+SUMIF(Ausgaben!E$7:E$10002,A1048,Ausgaben!G$7:G$10002)+SUMIF(Ausgaben!I$7:I$10002,A1048,Ausgaben!H$7:H$10002),2)</f>
        <v>0</v>
      </c>
    </row>
    <row r="1049" spans="1:2" x14ac:dyDescent="0.25">
      <c r="A1049">
        <v>1049</v>
      </c>
      <c r="B1049" s="24">
        <f>ROUND(SUMIF(Einnahmen!E$7:E$10002,A1049,Einnahmen!G$7:G$10002)+SUMIF(Einnahmen!I$7:I$10002,A1049,Einnahmen!H$7:H$10002)+SUMIF(Ausgaben!E$7:E$10002,A1049,Ausgaben!G$7:G$10002)+SUMIF(Ausgaben!I$7:I$10002,A1049,Ausgaben!H$7:H$10002),2)</f>
        <v>0</v>
      </c>
    </row>
    <row r="1050" spans="1:2" x14ac:dyDescent="0.25">
      <c r="A1050">
        <v>1050</v>
      </c>
      <c r="B1050" s="24">
        <f>ROUND(SUMIF(Einnahmen!E$7:E$10002,A1050,Einnahmen!G$7:G$10002)+SUMIF(Einnahmen!I$7:I$10002,A1050,Einnahmen!H$7:H$10002)+SUMIF(Ausgaben!E$7:E$10002,A1050,Ausgaben!G$7:G$10002)+SUMIF(Ausgaben!I$7:I$10002,A1050,Ausgaben!H$7:H$10002),2)</f>
        <v>0</v>
      </c>
    </row>
    <row r="1051" spans="1:2" x14ac:dyDescent="0.25">
      <c r="A1051">
        <v>1051</v>
      </c>
      <c r="B1051" s="24">
        <f>ROUND(SUMIF(Einnahmen!E$7:E$10002,A1051,Einnahmen!G$7:G$10002)+SUMIF(Einnahmen!I$7:I$10002,A1051,Einnahmen!H$7:H$10002)+SUMIF(Ausgaben!E$7:E$10002,A1051,Ausgaben!G$7:G$10002)+SUMIF(Ausgaben!I$7:I$10002,A1051,Ausgaben!H$7:H$10002),2)</f>
        <v>0</v>
      </c>
    </row>
    <row r="1052" spans="1:2" x14ac:dyDescent="0.25">
      <c r="A1052">
        <v>1052</v>
      </c>
      <c r="B1052" s="24">
        <f>ROUND(SUMIF(Einnahmen!E$7:E$10002,A1052,Einnahmen!G$7:G$10002)+SUMIF(Einnahmen!I$7:I$10002,A1052,Einnahmen!H$7:H$10002)+SUMIF(Ausgaben!E$7:E$10002,A1052,Ausgaben!G$7:G$10002)+SUMIF(Ausgaben!I$7:I$10002,A1052,Ausgaben!H$7:H$10002),2)</f>
        <v>0</v>
      </c>
    </row>
    <row r="1053" spans="1:2" x14ac:dyDescent="0.25">
      <c r="A1053">
        <v>1053</v>
      </c>
      <c r="B1053" s="24">
        <f>ROUND(SUMIF(Einnahmen!E$7:E$10002,A1053,Einnahmen!G$7:G$10002)+SUMIF(Einnahmen!I$7:I$10002,A1053,Einnahmen!H$7:H$10002)+SUMIF(Ausgaben!E$7:E$10002,A1053,Ausgaben!G$7:G$10002)+SUMIF(Ausgaben!I$7:I$10002,A1053,Ausgaben!H$7:H$10002),2)</f>
        <v>0</v>
      </c>
    </row>
    <row r="1054" spans="1:2" x14ac:dyDescent="0.25">
      <c r="A1054">
        <v>1054</v>
      </c>
      <c r="B1054" s="24">
        <f>ROUND(SUMIF(Einnahmen!E$7:E$10002,A1054,Einnahmen!G$7:G$10002)+SUMIF(Einnahmen!I$7:I$10002,A1054,Einnahmen!H$7:H$10002)+SUMIF(Ausgaben!E$7:E$10002,A1054,Ausgaben!G$7:G$10002)+SUMIF(Ausgaben!I$7:I$10002,A1054,Ausgaben!H$7:H$10002),2)</f>
        <v>0</v>
      </c>
    </row>
    <row r="1055" spans="1:2" x14ac:dyDescent="0.25">
      <c r="A1055">
        <v>1055</v>
      </c>
      <c r="B1055" s="24">
        <f>ROUND(SUMIF(Einnahmen!E$7:E$10002,A1055,Einnahmen!G$7:G$10002)+SUMIF(Einnahmen!I$7:I$10002,A1055,Einnahmen!H$7:H$10002)+SUMIF(Ausgaben!E$7:E$10002,A1055,Ausgaben!G$7:G$10002)+SUMIF(Ausgaben!I$7:I$10002,A1055,Ausgaben!H$7:H$10002),2)</f>
        <v>0</v>
      </c>
    </row>
    <row r="1056" spans="1:2" x14ac:dyDescent="0.25">
      <c r="A1056">
        <v>1056</v>
      </c>
      <c r="B1056" s="24">
        <f>ROUND(SUMIF(Einnahmen!E$7:E$10002,A1056,Einnahmen!G$7:G$10002)+SUMIF(Einnahmen!I$7:I$10002,A1056,Einnahmen!H$7:H$10002)+SUMIF(Ausgaben!E$7:E$10002,A1056,Ausgaben!G$7:G$10002)+SUMIF(Ausgaben!I$7:I$10002,A1056,Ausgaben!H$7:H$10002),2)</f>
        <v>0</v>
      </c>
    </row>
    <row r="1057" spans="1:2" x14ac:dyDescent="0.25">
      <c r="A1057">
        <v>1057</v>
      </c>
      <c r="B1057" s="24">
        <f>ROUND(SUMIF(Einnahmen!E$7:E$10002,A1057,Einnahmen!G$7:G$10002)+SUMIF(Einnahmen!I$7:I$10002,A1057,Einnahmen!H$7:H$10002)+SUMIF(Ausgaben!E$7:E$10002,A1057,Ausgaben!G$7:G$10002)+SUMIF(Ausgaben!I$7:I$10002,A1057,Ausgaben!H$7:H$10002),2)</f>
        <v>0</v>
      </c>
    </row>
    <row r="1058" spans="1:2" x14ac:dyDescent="0.25">
      <c r="A1058">
        <v>1058</v>
      </c>
      <c r="B1058" s="24">
        <f>ROUND(SUMIF(Einnahmen!E$7:E$10002,A1058,Einnahmen!G$7:G$10002)+SUMIF(Einnahmen!I$7:I$10002,A1058,Einnahmen!H$7:H$10002)+SUMIF(Ausgaben!E$7:E$10002,A1058,Ausgaben!G$7:G$10002)+SUMIF(Ausgaben!I$7:I$10002,A1058,Ausgaben!H$7:H$10002),2)</f>
        <v>0</v>
      </c>
    </row>
    <row r="1059" spans="1:2" x14ac:dyDescent="0.25">
      <c r="A1059">
        <v>1059</v>
      </c>
      <c r="B1059" s="24">
        <f>ROUND(SUMIF(Einnahmen!E$7:E$10002,A1059,Einnahmen!G$7:G$10002)+SUMIF(Einnahmen!I$7:I$10002,A1059,Einnahmen!H$7:H$10002)+SUMIF(Ausgaben!E$7:E$10002,A1059,Ausgaben!G$7:G$10002)+SUMIF(Ausgaben!I$7:I$10002,A1059,Ausgaben!H$7:H$10002),2)</f>
        <v>0</v>
      </c>
    </row>
    <row r="1060" spans="1:2" x14ac:dyDescent="0.25">
      <c r="A1060">
        <v>1060</v>
      </c>
      <c r="B1060" s="24">
        <f>ROUND(SUMIF(Einnahmen!E$7:E$10002,A1060,Einnahmen!G$7:G$10002)+SUMIF(Einnahmen!I$7:I$10002,A1060,Einnahmen!H$7:H$10002)+SUMIF(Ausgaben!E$7:E$10002,A1060,Ausgaben!G$7:G$10002)+SUMIF(Ausgaben!I$7:I$10002,A1060,Ausgaben!H$7:H$10002),2)</f>
        <v>0</v>
      </c>
    </row>
    <row r="1061" spans="1:2" x14ac:dyDescent="0.25">
      <c r="A1061">
        <v>1061</v>
      </c>
      <c r="B1061" s="24">
        <f>ROUND(SUMIF(Einnahmen!E$7:E$10002,A1061,Einnahmen!G$7:G$10002)+SUMIF(Einnahmen!I$7:I$10002,A1061,Einnahmen!H$7:H$10002)+SUMIF(Ausgaben!E$7:E$10002,A1061,Ausgaben!G$7:G$10002)+SUMIF(Ausgaben!I$7:I$10002,A1061,Ausgaben!H$7:H$10002),2)</f>
        <v>0</v>
      </c>
    </row>
    <row r="1062" spans="1:2" x14ac:dyDescent="0.25">
      <c r="A1062">
        <v>1062</v>
      </c>
      <c r="B1062" s="24">
        <f>ROUND(SUMIF(Einnahmen!E$7:E$10002,A1062,Einnahmen!G$7:G$10002)+SUMIF(Einnahmen!I$7:I$10002,A1062,Einnahmen!H$7:H$10002)+SUMIF(Ausgaben!E$7:E$10002,A1062,Ausgaben!G$7:G$10002)+SUMIF(Ausgaben!I$7:I$10002,A1062,Ausgaben!H$7:H$10002),2)</f>
        <v>0</v>
      </c>
    </row>
    <row r="1063" spans="1:2" x14ac:dyDescent="0.25">
      <c r="A1063">
        <v>1063</v>
      </c>
      <c r="B1063" s="24">
        <f>ROUND(SUMIF(Einnahmen!E$7:E$10002,A1063,Einnahmen!G$7:G$10002)+SUMIF(Einnahmen!I$7:I$10002,A1063,Einnahmen!H$7:H$10002)+SUMIF(Ausgaben!E$7:E$10002,A1063,Ausgaben!G$7:G$10002)+SUMIF(Ausgaben!I$7:I$10002,A1063,Ausgaben!H$7:H$10002),2)</f>
        <v>0</v>
      </c>
    </row>
    <row r="1064" spans="1:2" x14ac:dyDescent="0.25">
      <c r="A1064">
        <v>1064</v>
      </c>
      <c r="B1064" s="24">
        <f>ROUND(SUMIF(Einnahmen!E$7:E$10002,A1064,Einnahmen!G$7:G$10002)+SUMIF(Einnahmen!I$7:I$10002,A1064,Einnahmen!H$7:H$10002)+SUMIF(Ausgaben!E$7:E$10002,A1064,Ausgaben!G$7:G$10002)+SUMIF(Ausgaben!I$7:I$10002,A1064,Ausgaben!H$7:H$10002),2)</f>
        <v>0</v>
      </c>
    </row>
    <row r="1065" spans="1:2" x14ac:dyDescent="0.25">
      <c r="A1065">
        <v>1065</v>
      </c>
      <c r="B1065" s="24">
        <f>ROUND(SUMIF(Einnahmen!E$7:E$10002,A1065,Einnahmen!G$7:G$10002)+SUMIF(Einnahmen!I$7:I$10002,A1065,Einnahmen!H$7:H$10002)+SUMIF(Ausgaben!E$7:E$10002,A1065,Ausgaben!G$7:G$10002)+SUMIF(Ausgaben!I$7:I$10002,A1065,Ausgaben!H$7:H$10002),2)</f>
        <v>0</v>
      </c>
    </row>
    <row r="1066" spans="1:2" x14ac:dyDescent="0.25">
      <c r="A1066">
        <v>1066</v>
      </c>
      <c r="B1066" s="24">
        <f>ROUND(SUMIF(Einnahmen!E$7:E$10002,A1066,Einnahmen!G$7:G$10002)+SUMIF(Einnahmen!I$7:I$10002,A1066,Einnahmen!H$7:H$10002)+SUMIF(Ausgaben!E$7:E$10002,A1066,Ausgaben!G$7:G$10002)+SUMIF(Ausgaben!I$7:I$10002,A1066,Ausgaben!H$7:H$10002),2)</f>
        <v>0</v>
      </c>
    </row>
    <row r="1067" spans="1:2" x14ac:dyDescent="0.25">
      <c r="A1067">
        <v>1067</v>
      </c>
      <c r="B1067" s="24">
        <f>ROUND(SUMIF(Einnahmen!E$7:E$10002,A1067,Einnahmen!G$7:G$10002)+SUMIF(Einnahmen!I$7:I$10002,A1067,Einnahmen!H$7:H$10002)+SUMIF(Ausgaben!E$7:E$10002,A1067,Ausgaben!G$7:G$10002)+SUMIF(Ausgaben!I$7:I$10002,A1067,Ausgaben!H$7:H$10002),2)</f>
        <v>0</v>
      </c>
    </row>
    <row r="1068" spans="1:2" x14ac:dyDescent="0.25">
      <c r="A1068">
        <v>1068</v>
      </c>
      <c r="B1068" s="24">
        <f>ROUND(SUMIF(Einnahmen!E$7:E$10002,A1068,Einnahmen!G$7:G$10002)+SUMIF(Einnahmen!I$7:I$10002,A1068,Einnahmen!H$7:H$10002)+SUMIF(Ausgaben!E$7:E$10002,A1068,Ausgaben!G$7:G$10002)+SUMIF(Ausgaben!I$7:I$10002,A1068,Ausgaben!H$7:H$10002),2)</f>
        <v>0</v>
      </c>
    </row>
    <row r="1069" spans="1:2" x14ac:dyDescent="0.25">
      <c r="A1069">
        <v>1069</v>
      </c>
      <c r="B1069" s="24">
        <f>ROUND(SUMIF(Einnahmen!E$7:E$10002,A1069,Einnahmen!G$7:G$10002)+SUMIF(Einnahmen!I$7:I$10002,A1069,Einnahmen!H$7:H$10002)+SUMIF(Ausgaben!E$7:E$10002,A1069,Ausgaben!G$7:G$10002)+SUMIF(Ausgaben!I$7:I$10002,A1069,Ausgaben!H$7:H$10002),2)</f>
        <v>0</v>
      </c>
    </row>
    <row r="1070" spans="1:2" x14ac:dyDescent="0.25">
      <c r="A1070">
        <v>1070</v>
      </c>
      <c r="B1070" s="24">
        <f>ROUND(SUMIF(Einnahmen!E$7:E$10002,A1070,Einnahmen!G$7:G$10002)+SUMIF(Einnahmen!I$7:I$10002,A1070,Einnahmen!H$7:H$10002)+SUMIF(Ausgaben!E$7:E$10002,A1070,Ausgaben!G$7:G$10002)+SUMIF(Ausgaben!I$7:I$10002,A1070,Ausgaben!H$7:H$10002),2)</f>
        <v>0</v>
      </c>
    </row>
    <row r="1071" spans="1:2" x14ac:dyDescent="0.25">
      <c r="A1071">
        <v>1071</v>
      </c>
      <c r="B1071" s="24">
        <f>ROUND(SUMIF(Einnahmen!E$7:E$10002,A1071,Einnahmen!G$7:G$10002)+SUMIF(Einnahmen!I$7:I$10002,A1071,Einnahmen!H$7:H$10002)+SUMIF(Ausgaben!E$7:E$10002,A1071,Ausgaben!G$7:G$10002)+SUMIF(Ausgaben!I$7:I$10002,A1071,Ausgaben!H$7:H$10002),2)</f>
        <v>0</v>
      </c>
    </row>
    <row r="1072" spans="1:2" x14ac:dyDescent="0.25">
      <c r="A1072">
        <v>1072</v>
      </c>
      <c r="B1072" s="24">
        <f>ROUND(SUMIF(Einnahmen!E$7:E$10002,A1072,Einnahmen!G$7:G$10002)+SUMIF(Einnahmen!I$7:I$10002,A1072,Einnahmen!H$7:H$10002)+SUMIF(Ausgaben!E$7:E$10002,A1072,Ausgaben!G$7:G$10002)+SUMIF(Ausgaben!I$7:I$10002,A1072,Ausgaben!H$7:H$10002),2)</f>
        <v>0</v>
      </c>
    </row>
    <row r="1073" spans="1:2" x14ac:dyDescent="0.25">
      <c r="A1073">
        <v>1073</v>
      </c>
      <c r="B1073" s="24">
        <f>ROUND(SUMIF(Einnahmen!E$7:E$10002,A1073,Einnahmen!G$7:G$10002)+SUMIF(Einnahmen!I$7:I$10002,A1073,Einnahmen!H$7:H$10002)+SUMIF(Ausgaben!E$7:E$10002,A1073,Ausgaben!G$7:G$10002)+SUMIF(Ausgaben!I$7:I$10002,A1073,Ausgaben!H$7:H$10002),2)</f>
        <v>0</v>
      </c>
    </row>
    <row r="1074" spans="1:2" x14ac:dyDescent="0.25">
      <c r="A1074">
        <v>1074</v>
      </c>
      <c r="B1074" s="24">
        <f>ROUND(SUMIF(Einnahmen!E$7:E$10002,A1074,Einnahmen!G$7:G$10002)+SUMIF(Einnahmen!I$7:I$10002,A1074,Einnahmen!H$7:H$10002)+SUMIF(Ausgaben!E$7:E$10002,A1074,Ausgaben!G$7:G$10002)+SUMIF(Ausgaben!I$7:I$10002,A1074,Ausgaben!H$7:H$10002),2)</f>
        <v>0</v>
      </c>
    </row>
    <row r="1075" spans="1:2" x14ac:dyDescent="0.25">
      <c r="A1075">
        <v>1075</v>
      </c>
      <c r="B1075" s="24">
        <f>ROUND(SUMIF(Einnahmen!E$7:E$10002,A1075,Einnahmen!G$7:G$10002)+SUMIF(Einnahmen!I$7:I$10002,A1075,Einnahmen!H$7:H$10002)+SUMIF(Ausgaben!E$7:E$10002,A1075,Ausgaben!G$7:G$10002)+SUMIF(Ausgaben!I$7:I$10002,A1075,Ausgaben!H$7:H$10002),2)</f>
        <v>0</v>
      </c>
    </row>
    <row r="1076" spans="1:2" x14ac:dyDescent="0.25">
      <c r="A1076">
        <v>1076</v>
      </c>
      <c r="B1076" s="24">
        <f>ROUND(SUMIF(Einnahmen!E$7:E$10002,A1076,Einnahmen!G$7:G$10002)+SUMIF(Einnahmen!I$7:I$10002,A1076,Einnahmen!H$7:H$10002)+SUMIF(Ausgaben!E$7:E$10002,A1076,Ausgaben!G$7:G$10002)+SUMIF(Ausgaben!I$7:I$10002,A1076,Ausgaben!H$7:H$10002),2)</f>
        <v>0</v>
      </c>
    </row>
    <row r="1077" spans="1:2" x14ac:dyDescent="0.25">
      <c r="A1077">
        <v>1077</v>
      </c>
      <c r="B1077" s="24">
        <f>ROUND(SUMIF(Einnahmen!E$7:E$10002,A1077,Einnahmen!G$7:G$10002)+SUMIF(Einnahmen!I$7:I$10002,A1077,Einnahmen!H$7:H$10002)+SUMIF(Ausgaben!E$7:E$10002,A1077,Ausgaben!G$7:G$10002)+SUMIF(Ausgaben!I$7:I$10002,A1077,Ausgaben!H$7:H$10002),2)</f>
        <v>0</v>
      </c>
    </row>
    <row r="1078" spans="1:2" x14ac:dyDescent="0.25">
      <c r="A1078">
        <v>1078</v>
      </c>
      <c r="B1078" s="24">
        <f>ROUND(SUMIF(Einnahmen!E$7:E$10002,A1078,Einnahmen!G$7:G$10002)+SUMIF(Einnahmen!I$7:I$10002,A1078,Einnahmen!H$7:H$10002)+SUMIF(Ausgaben!E$7:E$10002,A1078,Ausgaben!G$7:G$10002)+SUMIF(Ausgaben!I$7:I$10002,A1078,Ausgaben!H$7:H$10002),2)</f>
        <v>0</v>
      </c>
    </row>
    <row r="1079" spans="1:2" x14ac:dyDescent="0.25">
      <c r="A1079">
        <v>1079</v>
      </c>
      <c r="B1079" s="24">
        <f>ROUND(SUMIF(Einnahmen!E$7:E$10002,A1079,Einnahmen!G$7:G$10002)+SUMIF(Einnahmen!I$7:I$10002,A1079,Einnahmen!H$7:H$10002)+SUMIF(Ausgaben!E$7:E$10002,A1079,Ausgaben!G$7:G$10002)+SUMIF(Ausgaben!I$7:I$10002,A1079,Ausgaben!H$7:H$10002),2)</f>
        <v>0</v>
      </c>
    </row>
    <row r="1080" spans="1:2" x14ac:dyDescent="0.25">
      <c r="A1080">
        <v>1080</v>
      </c>
      <c r="B1080" s="24">
        <f>ROUND(SUMIF(Einnahmen!E$7:E$10002,A1080,Einnahmen!G$7:G$10002)+SUMIF(Einnahmen!I$7:I$10002,A1080,Einnahmen!H$7:H$10002)+SUMIF(Ausgaben!E$7:E$10002,A1080,Ausgaben!G$7:G$10002)+SUMIF(Ausgaben!I$7:I$10002,A1080,Ausgaben!H$7:H$10002),2)</f>
        <v>0</v>
      </c>
    </row>
    <row r="1081" spans="1:2" x14ac:dyDescent="0.25">
      <c r="A1081">
        <v>1081</v>
      </c>
      <c r="B1081" s="24">
        <f>ROUND(SUMIF(Einnahmen!E$7:E$10002,A1081,Einnahmen!G$7:G$10002)+SUMIF(Einnahmen!I$7:I$10002,A1081,Einnahmen!H$7:H$10002)+SUMIF(Ausgaben!E$7:E$10002,A1081,Ausgaben!G$7:G$10002)+SUMIF(Ausgaben!I$7:I$10002,A1081,Ausgaben!H$7:H$10002),2)</f>
        <v>0</v>
      </c>
    </row>
    <row r="1082" spans="1:2" x14ac:dyDescent="0.25">
      <c r="A1082">
        <v>1082</v>
      </c>
      <c r="B1082" s="24">
        <f>ROUND(SUMIF(Einnahmen!E$7:E$10002,A1082,Einnahmen!G$7:G$10002)+SUMIF(Einnahmen!I$7:I$10002,A1082,Einnahmen!H$7:H$10002)+SUMIF(Ausgaben!E$7:E$10002,A1082,Ausgaben!G$7:G$10002)+SUMIF(Ausgaben!I$7:I$10002,A1082,Ausgaben!H$7:H$10002),2)</f>
        <v>0</v>
      </c>
    </row>
    <row r="1083" spans="1:2" x14ac:dyDescent="0.25">
      <c r="A1083">
        <v>1083</v>
      </c>
      <c r="B1083" s="24">
        <f>ROUND(SUMIF(Einnahmen!E$7:E$10002,A1083,Einnahmen!G$7:G$10002)+SUMIF(Einnahmen!I$7:I$10002,A1083,Einnahmen!H$7:H$10002)+SUMIF(Ausgaben!E$7:E$10002,A1083,Ausgaben!G$7:G$10002)+SUMIF(Ausgaben!I$7:I$10002,A1083,Ausgaben!H$7:H$10002),2)</f>
        <v>0</v>
      </c>
    </row>
    <row r="1084" spans="1:2" x14ac:dyDescent="0.25">
      <c r="A1084">
        <v>1084</v>
      </c>
      <c r="B1084" s="24">
        <f>ROUND(SUMIF(Einnahmen!E$7:E$10002,A1084,Einnahmen!G$7:G$10002)+SUMIF(Einnahmen!I$7:I$10002,A1084,Einnahmen!H$7:H$10002)+SUMIF(Ausgaben!E$7:E$10002,A1084,Ausgaben!G$7:G$10002)+SUMIF(Ausgaben!I$7:I$10002,A1084,Ausgaben!H$7:H$10002),2)</f>
        <v>0</v>
      </c>
    </row>
    <row r="1085" spans="1:2" x14ac:dyDescent="0.25">
      <c r="A1085">
        <v>1085</v>
      </c>
      <c r="B1085" s="24">
        <f>ROUND(SUMIF(Einnahmen!E$7:E$10002,A1085,Einnahmen!G$7:G$10002)+SUMIF(Einnahmen!I$7:I$10002,A1085,Einnahmen!H$7:H$10002)+SUMIF(Ausgaben!E$7:E$10002,A1085,Ausgaben!G$7:G$10002)+SUMIF(Ausgaben!I$7:I$10002,A1085,Ausgaben!H$7:H$10002),2)</f>
        <v>0</v>
      </c>
    </row>
    <row r="1086" spans="1:2" x14ac:dyDescent="0.25">
      <c r="A1086">
        <v>1086</v>
      </c>
      <c r="B1086" s="24">
        <f>ROUND(SUMIF(Einnahmen!E$7:E$10002,A1086,Einnahmen!G$7:G$10002)+SUMIF(Einnahmen!I$7:I$10002,A1086,Einnahmen!H$7:H$10002)+SUMIF(Ausgaben!E$7:E$10002,A1086,Ausgaben!G$7:G$10002)+SUMIF(Ausgaben!I$7:I$10002,A1086,Ausgaben!H$7:H$10002),2)</f>
        <v>0</v>
      </c>
    </row>
    <row r="1087" spans="1:2" x14ac:dyDescent="0.25">
      <c r="A1087">
        <v>1087</v>
      </c>
      <c r="B1087" s="24">
        <f>ROUND(SUMIF(Einnahmen!E$7:E$10002,A1087,Einnahmen!G$7:G$10002)+SUMIF(Einnahmen!I$7:I$10002,A1087,Einnahmen!H$7:H$10002)+SUMIF(Ausgaben!E$7:E$10002,A1087,Ausgaben!G$7:G$10002)+SUMIF(Ausgaben!I$7:I$10002,A1087,Ausgaben!H$7:H$10002),2)</f>
        <v>0</v>
      </c>
    </row>
    <row r="1088" spans="1:2" x14ac:dyDescent="0.25">
      <c r="A1088">
        <v>1088</v>
      </c>
      <c r="B1088" s="24">
        <f>ROUND(SUMIF(Einnahmen!E$7:E$10002,A1088,Einnahmen!G$7:G$10002)+SUMIF(Einnahmen!I$7:I$10002,A1088,Einnahmen!H$7:H$10002)+SUMIF(Ausgaben!E$7:E$10002,A1088,Ausgaben!G$7:G$10002)+SUMIF(Ausgaben!I$7:I$10002,A1088,Ausgaben!H$7:H$10002),2)</f>
        <v>0</v>
      </c>
    </row>
    <row r="1089" spans="1:2" x14ac:dyDescent="0.25">
      <c r="A1089">
        <v>1089</v>
      </c>
      <c r="B1089" s="24">
        <f>ROUND(SUMIF(Einnahmen!E$7:E$10002,A1089,Einnahmen!G$7:G$10002)+SUMIF(Einnahmen!I$7:I$10002,A1089,Einnahmen!H$7:H$10002)+SUMIF(Ausgaben!E$7:E$10002,A1089,Ausgaben!G$7:G$10002)+SUMIF(Ausgaben!I$7:I$10002,A1089,Ausgaben!H$7:H$10002),2)</f>
        <v>0</v>
      </c>
    </row>
    <row r="1090" spans="1:2" x14ac:dyDescent="0.25">
      <c r="A1090">
        <v>1090</v>
      </c>
      <c r="B1090" s="24">
        <f>ROUND(SUMIF(Einnahmen!E$7:E$10002,A1090,Einnahmen!G$7:G$10002)+SUMIF(Einnahmen!I$7:I$10002,A1090,Einnahmen!H$7:H$10002)+SUMIF(Ausgaben!E$7:E$10002,A1090,Ausgaben!G$7:G$10002)+SUMIF(Ausgaben!I$7:I$10002,A1090,Ausgaben!H$7:H$10002),2)</f>
        <v>0</v>
      </c>
    </row>
    <row r="1091" spans="1:2" x14ac:dyDescent="0.25">
      <c r="A1091">
        <v>1091</v>
      </c>
      <c r="B1091" s="24">
        <f>ROUND(SUMIF(Einnahmen!E$7:E$10002,A1091,Einnahmen!G$7:G$10002)+SUMIF(Einnahmen!I$7:I$10002,A1091,Einnahmen!H$7:H$10002)+SUMIF(Ausgaben!E$7:E$10002,A1091,Ausgaben!G$7:G$10002)+SUMIF(Ausgaben!I$7:I$10002,A1091,Ausgaben!H$7:H$10002),2)</f>
        <v>0</v>
      </c>
    </row>
    <row r="1092" spans="1:2" x14ac:dyDescent="0.25">
      <c r="A1092">
        <v>1092</v>
      </c>
      <c r="B1092" s="24">
        <f>ROUND(SUMIF(Einnahmen!E$7:E$10002,A1092,Einnahmen!G$7:G$10002)+SUMIF(Einnahmen!I$7:I$10002,A1092,Einnahmen!H$7:H$10002)+SUMIF(Ausgaben!E$7:E$10002,A1092,Ausgaben!G$7:G$10002)+SUMIF(Ausgaben!I$7:I$10002,A1092,Ausgaben!H$7:H$10002),2)</f>
        <v>0</v>
      </c>
    </row>
    <row r="1093" spans="1:2" x14ac:dyDescent="0.25">
      <c r="A1093">
        <v>1093</v>
      </c>
      <c r="B1093" s="24">
        <f>ROUND(SUMIF(Einnahmen!E$7:E$10002,A1093,Einnahmen!G$7:G$10002)+SUMIF(Einnahmen!I$7:I$10002,A1093,Einnahmen!H$7:H$10002)+SUMIF(Ausgaben!E$7:E$10002,A1093,Ausgaben!G$7:G$10002)+SUMIF(Ausgaben!I$7:I$10002,A1093,Ausgaben!H$7:H$10002),2)</f>
        <v>0</v>
      </c>
    </row>
    <row r="1094" spans="1:2" x14ac:dyDescent="0.25">
      <c r="A1094">
        <v>1094</v>
      </c>
      <c r="B1094" s="24">
        <f>ROUND(SUMIF(Einnahmen!E$7:E$10002,A1094,Einnahmen!G$7:G$10002)+SUMIF(Einnahmen!I$7:I$10002,A1094,Einnahmen!H$7:H$10002)+SUMIF(Ausgaben!E$7:E$10002,A1094,Ausgaben!G$7:G$10002)+SUMIF(Ausgaben!I$7:I$10002,A1094,Ausgaben!H$7:H$10002),2)</f>
        <v>0</v>
      </c>
    </row>
    <row r="1095" spans="1:2" x14ac:dyDescent="0.25">
      <c r="A1095">
        <v>1095</v>
      </c>
      <c r="B1095" s="24">
        <f>ROUND(SUMIF(Einnahmen!E$7:E$10002,A1095,Einnahmen!G$7:G$10002)+SUMIF(Einnahmen!I$7:I$10002,A1095,Einnahmen!H$7:H$10002)+SUMIF(Ausgaben!E$7:E$10002,A1095,Ausgaben!G$7:G$10002)+SUMIF(Ausgaben!I$7:I$10002,A1095,Ausgaben!H$7:H$10002),2)</f>
        <v>0</v>
      </c>
    </row>
    <row r="1096" spans="1:2" x14ac:dyDescent="0.25">
      <c r="A1096">
        <v>1096</v>
      </c>
      <c r="B1096" s="24">
        <f>ROUND(SUMIF(Einnahmen!E$7:E$10002,A1096,Einnahmen!G$7:G$10002)+SUMIF(Einnahmen!I$7:I$10002,A1096,Einnahmen!H$7:H$10002)+SUMIF(Ausgaben!E$7:E$10002,A1096,Ausgaben!G$7:G$10002)+SUMIF(Ausgaben!I$7:I$10002,A1096,Ausgaben!H$7:H$10002),2)</f>
        <v>0</v>
      </c>
    </row>
    <row r="1097" spans="1:2" x14ac:dyDescent="0.25">
      <c r="A1097">
        <v>1097</v>
      </c>
      <c r="B1097" s="24">
        <f>ROUND(SUMIF(Einnahmen!E$7:E$10002,A1097,Einnahmen!G$7:G$10002)+SUMIF(Einnahmen!I$7:I$10002,A1097,Einnahmen!H$7:H$10002)+SUMIF(Ausgaben!E$7:E$10002,A1097,Ausgaben!G$7:G$10002)+SUMIF(Ausgaben!I$7:I$10002,A1097,Ausgaben!H$7:H$10002),2)</f>
        <v>0</v>
      </c>
    </row>
    <row r="1098" spans="1:2" x14ac:dyDescent="0.25">
      <c r="A1098">
        <v>1098</v>
      </c>
      <c r="B1098" s="24">
        <f>ROUND(SUMIF(Einnahmen!E$7:E$10002,A1098,Einnahmen!G$7:G$10002)+SUMIF(Einnahmen!I$7:I$10002,A1098,Einnahmen!H$7:H$10002)+SUMIF(Ausgaben!E$7:E$10002,A1098,Ausgaben!G$7:G$10002)+SUMIF(Ausgaben!I$7:I$10002,A1098,Ausgaben!H$7:H$10002),2)</f>
        <v>0</v>
      </c>
    </row>
    <row r="1099" spans="1:2" x14ac:dyDescent="0.25">
      <c r="A1099">
        <v>1099</v>
      </c>
      <c r="B1099" s="24">
        <f>ROUND(SUMIF(Einnahmen!E$7:E$10002,A1099,Einnahmen!G$7:G$10002)+SUMIF(Einnahmen!I$7:I$10002,A1099,Einnahmen!H$7:H$10002)+SUMIF(Ausgaben!E$7:E$10002,A1099,Ausgaben!G$7:G$10002)+SUMIF(Ausgaben!I$7:I$10002,A1099,Ausgaben!H$7:H$10002),2)</f>
        <v>0</v>
      </c>
    </row>
    <row r="1100" spans="1:2" x14ac:dyDescent="0.25">
      <c r="A1100">
        <v>1100</v>
      </c>
      <c r="B1100" s="24">
        <f>ROUND(SUMIF(Einnahmen!E$7:E$10002,A1100,Einnahmen!G$7:G$10002)+SUMIF(Einnahmen!I$7:I$10002,A1100,Einnahmen!H$7:H$10002)+SUMIF(Ausgaben!E$7:E$10002,A1100,Ausgaben!G$7:G$10002)+SUMIF(Ausgaben!I$7:I$10002,A1100,Ausgaben!H$7:H$10002),2)</f>
        <v>0</v>
      </c>
    </row>
    <row r="1101" spans="1:2" x14ac:dyDescent="0.25">
      <c r="A1101">
        <v>1101</v>
      </c>
      <c r="B1101" s="24">
        <f>ROUND(SUMIF(Einnahmen!E$7:E$10002,A1101,Einnahmen!G$7:G$10002)+SUMIF(Einnahmen!I$7:I$10002,A1101,Einnahmen!H$7:H$10002)+SUMIF(Ausgaben!E$7:E$10002,A1101,Ausgaben!G$7:G$10002)+SUMIF(Ausgaben!I$7:I$10002,A1101,Ausgaben!H$7:H$10002),2)</f>
        <v>0</v>
      </c>
    </row>
    <row r="1102" spans="1:2" x14ac:dyDescent="0.25">
      <c r="A1102">
        <v>1102</v>
      </c>
      <c r="B1102" s="24">
        <f>ROUND(SUMIF(Einnahmen!E$7:E$10002,A1102,Einnahmen!G$7:G$10002)+SUMIF(Einnahmen!I$7:I$10002,A1102,Einnahmen!H$7:H$10002)+SUMIF(Ausgaben!E$7:E$10002,A1102,Ausgaben!G$7:G$10002)+SUMIF(Ausgaben!I$7:I$10002,A1102,Ausgaben!H$7:H$10002),2)</f>
        <v>0</v>
      </c>
    </row>
    <row r="1103" spans="1:2" x14ac:dyDescent="0.25">
      <c r="A1103">
        <v>1103</v>
      </c>
      <c r="B1103" s="24">
        <f>ROUND(SUMIF(Einnahmen!E$7:E$10002,A1103,Einnahmen!G$7:G$10002)+SUMIF(Einnahmen!I$7:I$10002,A1103,Einnahmen!H$7:H$10002)+SUMIF(Ausgaben!E$7:E$10002,A1103,Ausgaben!G$7:G$10002)+SUMIF(Ausgaben!I$7:I$10002,A1103,Ausgaben!H$7:H$10002),2)</f>
        <v>0</v>
      </c>
    </row>
    <row r="1104" spans="1:2" x14ac:dyDescent="0.25">
      <c r="A1104">
        <v>1104</v>
      </c>
      <c r="B1104" s="24">
        <f>ROUND(SUMIF(Einnahmen!E$7:E$10002,A1104,Einnahmen!G$7:G$10002)+SUMIF(Einnahmen!I$7:I$10002,A1104,Einnahmen!H$7:H$10002)+SUMIF(Ausgaben!E$7:E$10002,A1104,Ausgaben!G$7:G$10002)+SUMIF(Ausgaben!I$7:I$10002,A1104,Ausgaben!H$7:H$10002),2)</f>
        <v>0</v>
      </c>
    </row>
    <row r="1105" spans="1:2" x14ac:dyDescent="0.25">
      <c r="A1105">
        <v>1105</v>
      </c>
      <c r="B1105" s="24">
        <f>ROUND(SUMIF(Einnahmen!E$7:E$10002,A1105,Einnahmen!G$7:G$10002)+SUMIF(Einnahmen!I$7:I$10002,A1105,Einnahmen!H$7:H$10002)+SUMIF(Ausgaben!E$7:E$10002,A1105,Ausgaben!G$7:G$10002)+SUMIF(Ausgaben!I$7:I$10002,A1105,Ausgaben!H$7:H$10002),2)</f>
        <v>0</v>
      </c>
    </row>
    <row r="1106" spans="1:2" x14ac:dyDescent="0.25">
      <c r="A1106">
        <v>1106</v>
      </c>
      <c r="B1106" s="24">
        <f>ROUND(SUMIF(Einnahmen!E$7:E$10002,A1106,Einnahmen!G$7:G$10002)+SUMIF(Einnahmen!I$7:I$10002,A1106,Einnahmen!H$7:H$10002)+SUMIF(Ausgaben!E$7:E$10002,A1106,Ausgaben!G$7:G$10002)+SUMIF(Ausgaben!I$7:I$10002,A1106,Ausgaben!H$7:H$10002),2)</f>
        <v>0</v>
      </c>
    </row>
    <row r="1107" spans="1:2" x14ac:dyDescent="0.25">
      <c r="A1107">
        <v>1107</v>
      </c>
      <c r="B1107" s="24">
        <f>ROUND(SUMIF(Einnahmen!E$7:E$10002,A1107,Einnahmen!G$7:G$10002)+SUMIF(Einnahmen!I$7:I$10002,A1107,Einnahmen!H$7:H$10002)+SUMIF(Ausgaben!E$7:E$10002,A1107,Ausgaben!G$7:G$10002)+SUMIF(Ausgaben!I$7:I$10002,A1107,Ausgaben!H$7:H$10002),2)</f>
        <v>0</v>
      </c>
    </row>
    <row r="1108" spans="1:2" x14ac:dyDescent="0.25">
      <c r="A1108">
        <v>1108</v>
      </c>
      <c r="B1108" s="24">
        <f>ROUND(SUMIF(Einnahmen!E$7:E$10002,A1108,Einnahmen!G$7:G$10002)+SUMIF(Einnahmen!I$7:I$10002,A1108,Einnahmen!H$7:H$10002)+SUMIF(Ausgaben!E$7:E$10002,A1108,Ausgaben!G$7:G$10002)+SUMIF(Ausgaben!I$7:I$10002,A1108,Ausgaben!H$7:H$10002),2)</f>
        <v>0</v>
      </c>
    </row>
    <row r="1109" spans="1:2" x14ac:dyDescent="0.25">
      <c r="A1109">
        <v>1109</v>
      </c>
      <c r="B1109" s="24">
        <f>ROUND(SUMIF(Einnahmen!E$7:E$10002,A1109,Einnahmen!G$7:G$10002)+SUMIF(Einnahmen!I$7:I$10002,A1109,Einnahmen!H$7:H$10002)+SUMIF(Ausgaben!E$7:E$10002,A1109,Ausgaben!G$7:G$10002)+SUMIF(Ausgaben!I$7:I$10002,A1109,Ausgaben!H$7:H$10002),2)</f>
        <v>0</v>
      </c>
    </row>
    <row r="1110" spans="1:2" x14ac:dyDescent="0.25">
      <c r="A1110">
        <v>1110</v>
      </c>
      <c r="B1110" s="24">
        <f>ROUND(SUMIF(Einnahmen!E$7:E$10002,A1110,Einnahmen!G$7:G$10002)+SUMIF(Einnahmen!I$7:I$10002,A1110,Einnahmen!H$7:H$10002)+SUMIF(Ausgaben!E$7:E$10002,A1110,Ausgaben!G$7:G$10002)+SUMIF(Ausgaben!I$7:I$10002,A1110,Ausgaben!H$7:H$10002),2)</f>
        <v>0</v>
      </c>
    </row>
    <row r="1111" spans="1:2" x14ac:dyDescent="0.25">
      <c r="A1111">
        <v>1111</v>
      </c>
      <c r="B1111" s="24">
        <f>ROUND(SUMIF(Einnahmen!E$7:E$10002,A1111,Einnahmen!G$7:G$10002)+SUMIF(Einnahmen!I$7:I$10002,A1111,Einnahmen!H$7:H$10002)+SUMIF(Ausgaben!E$7:E$10002,A1111,Ausgaben!G$7:G$10002)+SUMIF(Ausgaben!I$7:I$10002,A1111,Ausgaben!H$7:H$10002),2)</f>
        <v>0</v>
      </c>
    </row>
    <row r="1112" spans="1:2" x14ac:dyDescent="0.25">
      <c r="A1112">
        <v>1112</v>
      </c>
      <c r="B1112" s="24">
        <f>ROUND(SUMIF(Einnahmen!E$7:E$10002,A1112,Einnahmen!G$7:G$10002)+SUMIF(Einnahmen!I$7:I$10002,A1112,Einnahmen!H$7:H$10002)+SUMIF(Ausgaben!E$7:E$10002,A1112,Ausgaben!G$7:G$10002)+SUMIF(Ausgaben!I$7:I$10002,A1112,Ausgaben!H$7:H$10002),2)</f>
        <v>0</v>
      </c>
    </row>
    <row r="1113" spans="1:2" x14ac:dyDescent="0.25">
      <c r="A1113">
        <v>1113</v>
      </c>
      <c r="B1113" s="24">
        <f>ROUND(SUMIF(Einnahmen!E$7:E$10002,A1113,Einnahmen!G$7:G$10002)+SUMIF(Einnahmen!I$7:I$10002,A1113,Einnahmen!H$7:H$10002)+SUMIF(Ausgaben!E$7:E$10002,A1113,Ausgaben!G$7:G$10002)+SUMIF(Ausgaben!I$7:I$10002,A1113,Ausgaben!H$7:H$10002),2)</f>
        <v>0</v>
      </c>
    </row>
    <row r="1114" spans="1:2" x14ac:dyDescent="0.25">
      <c r="A1114">
        <v>1114</v>
      </c>
      <c r="B1114" s="24">
        <f>ROUND(SUMIF(Einnahmen!E$7:E$10002,A1114,Einnahmen!G$7:G$10002)+SUMIF(Einnahmen!I$7:I$10002,A1114,Einnahmen!H$7:H$10002)+SUMIF(Ausgaben!E$7:E$10002,A1114,Ausgaben!G$7:G$10002)+SUMIF(Ausgaben!I$7:I$10002,A1114,Ausgaben!H$7:H$10002),2)</f>
        <v>0</v>
      </c>
    </row>
    <row r="1115" spans="1:2" x14ac:dyDescent="0.25">
      <c r="A1115">
        <v>1115</v>
      </c>
      <c r="B1115" s="24">
        <f>ROUND(SUMIF(Einnahmen!E$7:E$10002,A1115,Einnahmen!G$7:G$10002)+SUMIF(Einnahmen!I$7:I$10002,A1115,Einnahmen!H$7:H$10002)+SUMIF(Ausgaben!E$7:E$10002,A1115,Ausgaben!G$7:G$10002)+SUMIF(Ausgaben!I$7:I$10002,A1115,Ausgaben!H$7:H$10002),2)</f>
        <v>0</v>
      </c>
    </row>
    <row r="1116" spans="1:2" x14ac:dyDescent="0.25">
      <c r="A1116">
        <v>1116</v>
      </c>
      <c r="B1116" s="24">
        <f>ROUND(SUMIF(Einnahmen!E$7:E$10002,A1116,Einnahmen!G$7:G$10002)+SUMIF(Einnahmen!I$7:I$10002,A1116,Einnahmen!H$7:H$10002)+SUMIF(Ausgaben!E$7:E$10002,A1116,Ausgaben!G$7:G$10002)+SUMIF(Ausgaben!I$7:I$10002,A1116,Ausgaben!H$7:H$10002),2)</f>
        <v>0</v>
      </c>
    </row>
    <row r="1117" spans="1:2" x14ac:dyDescent="0.25">
      <c r="A1117">
        <v>1117</v>
      </c>
      <c r="B1117" s="24">
        <f>ROUND(SUMIF(Einnahmen!E$7:E$10002,A1117,Einnahmen!G$7:G$10002)+SUMIF(Einnahmen!I$7:I$10002,A1117,Einnahmen!H$7:H$10002)+SUMIF(Ausgaben!E$7:E$10002,A1117,Ausgaben!G$7:G$10002)+SUMIF(Ausgaben!I$7:I$10002,A1117,Ausgaben!H$7:H$10002),2)</f>
        <v>0</v>
      </c>
    </row>
    <row r="1118" spans="1:2" x14ac:dyDescent="0.25">
      <c r="A1118">
        <v>1118</v>
      </c>
      <c r="B1118" s="24">
        <f>ROUND(SUMIF(Einnahmen!E$7:E$10002,A1118,Einnahmen!G$7:G$10002)+SUMIF(Einnahmen!I$7:I$10002,A1118,Einnahmen!H$7:H$10002)+SUMIF(Ausgaben!E$7:E$10002,A1118,Ausgaben!G$7:G$10002)+SUMIF(Ausgaben!I$7:I$10002,A1118,Ausgaben!H$7:H$10002),2)</f>
        <v>0</v>
      </c>
    </row>
    <row r="1119" spans="1:2" x14ac:dyDescent="0.25">
      <c r="A1119">
        <v>1119</v>
      </c>
      <c r="B1119" s="24">
        <f>ROUND(SUMIF(Einnahmen!E$7:E$10002,A1119,Einnahmen!G$7:G$10002)+SUMIF(Einnahmen!I$7:I$10002,A1119,Einnahmen!H$7:H$10002)+SUMIF(Ausgaben!E$7:E$10002,A1119,Ausgaben!G$7:G$10002)+SUMIF(Ausgaben!I$7:I$10002,A1119,Ausgaben!H$7:H$10002),2)</f>
        <v>0</v>
      </c>
    </row>
    <row r="1120" spans="1:2" x14ac:dyDescent="0.25">
      <c r="A1120">
        <v>1120</v>
      </c>
      <c r="B1120" s="24">
        <f>ROUND(SUMIF(Einnahmen!E$7:E$10002,A1120,Einnahmen!G$7:G$10002)+SUMIF(Einnahmen!I$7:I$10002,A1120,Einnahmen!H$7:H$10002)+SUMIF(Ausgaben!E$7:E$10002,A1120,Ausgaben!G$7:G$10002)+SUMIF(Ausgaben!I$7:I$10002,A1120,Ausgaben!H$7:H$10002),2)</f>
        <v>0</v>
      </c>
    </row>
    <row r="1121" spans="1:2" x14ac:dyDescent="0.25">
      <c r="A1121">
        <v>1121</v>
      </c>
      <c r="B1121" s="24">
        <f>ROUND(SUMIF(Einnahmen!E$7:E$10002,A1121,Einnahmen!G$7:G$10002)+SUMIF(Einnahmen!I$7:I$10002,A1121,Einnahmen!H$7:H$10002)+SUMIF(Ausgaben!E$7:E$10002,A1121,Ausgaben!G$7:G$10002)+SUMIF(Ausgaben!I$7:I$10002,A1121,Ausgaben!H$7:H$10002),2)</f>
        <v>0</v>
      </c>
    </row>
    <row r="1122" spans="1:2" x14ac:dyDescent="0.25">
      <c r="A1122">
        <v>1122</v>
      </c>
      <c r="B1122" s="24">
        <f>ROUND(SUMIF(Einnahmen!E$7:E$10002,A1122,Einnahmen!G$7:G$10002)+SUMIF(Einnahmen!I$7:I$10002,A1122,Einnahmen!H$7:H$10002)+SUMIF(Ausgaben!E$7:E$10002,A1122,Ausgaben!G$7:G$10002)+SUMIF(Ausgaben!I$7:I$10002,A1122,Ausgaben!H$7:H$10002),2)</f>
        <v>0</v>
      </c>
    </row>
    <row r="1123" spans="1:2" x14ac:dyDescent="0.25">
      <c r="A1123">
        <v>1123</v>
      </c>
      <c r="B1123" s="24">
        <f>ROUND(SUMIF(Einnahmen!E$7:E$10002,A1123,Einnahmen!G$7:G$10002)+SUMIF(Einnahmen!I$7:I$10002,A1123,Einnahmen!H$7:H$10002)+SUMIF(Ausgaben!E$7:E$10002,A1123,Ausgaben!G$7:G$10002)+SUMIF(Ausgaben!I$7:I$10002,A1123,Ausgaben!H$7:H$10002),2)</f>
        <v>0</v>
      </c>
    </row>
    <row r="1124" spans="1:2" x14ac:dyDescent="0.25">
      <c r="A1124">
        <v>1124</v>
      </c>
      <c r="B1124" s="24">
        <f>ROUND(SUMIF(Einnahmen!E$7:E$10002,A1124,Einnahmen!G$7:G$10002)+SUMIF(Einnahmen!I$7:I$10002,A1124,Einnahmen!H$7:H$10002)+SUMIF(Ausgaben!E$7:E$10002,A1124,Ausgaben!G$7:G$10002)+SUMIF(Ausgaben!I$7:I$10002,A1124,Ausgaben!H$7:H$10002),2)</f>
        <v>0</v>
      </c>
    </row>
    <row r="1125" spans="1:2" x14ac:dyDescent="0.25">
      <c r="A1125">
        <v>1125</v>
      </c>
      <c r="B1125" s="24">
        <f>ROUND(SUMIF(Einnahmen!E$7:E$10002,A1125,Einnahmen!G$7:G$10002)+SUMIF(Einnahmen!I$7:I$10002,A1125,Einnahmen!H$7:H$10002)+SUMIF(Ausgaben!E$7:E$10002,A1125,Ausgaben!G$7:G$10002)+SUMIF(Ausgaben!I$7:I$10002,A1125,Ausgaben!H$7:H$10002),2)</f>
        <v>0</v>
      </c>
    </row>
    <row r="1126" spans="1:2" x14ac:dyDescent="0.25">
      <c r="A1126">
        <v>1126</v>
      </c>
      <c r="B1126" s="24">
        <f>ROUND(SUMIF(Einnahmen!E$7:E$10002,A1126,Einnahmen!G$7:G$10002)+SUMIF(Einnahmen!I$7:I$10002,A1126,Einnahmen!H$7:H$10002)+SUMIF(Ausgaben!E$7:E$10002,A1126,Ausgaben!G$7:G$10002)+SUMIF(Ausgaben!I$7:I$10002,A1126,Ausgaben!H$7:H$10002),2)</f>
        <v>0</v>
      </c>
    </row>
    <row r="1127" spans="1:2" x14ac:dyDescent="0.25">
      <c r="A1127">
        <v>1127</v>
      </c>
      <c r="B1127" s="24">
        <f>ROUND(SUMIF(Einnahmen!E$7:E$10002,A1127,Einnahmen!G$7:G$10002)+SUMIF(Einnahmen!I$7:I$10002,A1127,Einnahmen!H$7:H$10002)+SUMIF(Ausgaben!E$7:E$10002,A1127,Ausgaben!G$7:G$10002)+SUMIF(Ausgaben!I$7:I$10002,A1127,Ausgaben!H$7:H$10002),2)</f>
        <v>0</v>
      </c>
    </row>
    <row r="1128" spans="1:2" x14ac:dyDescent="0.25">
      <c r="A1128">
        <v>1128</v>
      </c>
      <c r="B1128" s="24">
        <f>ROUND(SUMIF(Einnahmen!E$7:E$10002,A1128,Einnahmen!G$7:G$10002)+SUMIF(Einnahmen!I$7:I$10002,A1128,Einnahmen!H$7:H$10002)+SUMIF(Ausgaben!E$7:E$10002,A1128,Ausgaben!G$7:G$10002)+SUMIF(Ausgaben!I$7:I$10002,A1128,Ausgaben!H$7:H$10002),2)</f>
        <v>0</v>
      </c>
    </row>
    <row r="1129" spans="1:2" x14ac:dyDescent="0.25">
      <c r="A1129">
        <v>1129</v>
      </c>
      <c r="B1129" s="24">
        <f>ROUND(SUMIF(Einnahmen!E$7:E$10002,A1129,Einnahmen!G$7:G$10002)+SUMIF(Einnahmen!I$7:I$10002,A1129,Einnahmen!H$7:H$10002)+SUMIF(Ausgaben!E$7:E$10002,A1129,Ausgaben!G$7:G$10002)+SUMIF(Ausgaben!I$7:I$10002,A1129,Ausgaben!H$7:H$10002),2)</f>
        <v>0</v>
      </c>
    </row>
    <row r="1130" spans="1:2" x14ac:dyDescent="0.25">
      <c r="A1130">
        <v>1130</v>
      </c>
      <c r="B1130" s="24">
        <f>ROUND(SUMIF(Einnahmen!E$7:E$10002,A1130,Einnahmen!G$7:G$10002)+SUMIF(Einnahmen!I$7:I$10002,A1130,Einnahmen!H$7:H$10002)+SUMIF(Ausgaben!E$7:E$10002,A1130,Ausgaben!G$7:G$10002)+SUMIF(Ausgaben!I$7:I$10002,A1130,Ausgaben!H$7:H$10002),2)</f>
        <v>0</v>
      </c>
    </row>
    <row r="1131" spans="1:2" x14ac:dyDescent="0.25">
      <c r="A1131">
        <v>1131</v>
      </c>
      <c r="B1131" s="24">
        <f>ROUND(SUMIF(Einnahmen!E$7:E$10002,A1131,Einnahmen!G$7:G$10002)+SUMIF(Einnahmen!I$7:I$10002,A1131,Einnahmen!H$7:H$10002)+SUMIF(Ausgaben!E$7:E$10002,A1131,Ausgaben!G$7:G$10002)+SUMIF(Ausgaben!I$7:I$10002,A1131,Ausgaben!H$7:H$10002),2)</f>
        <v>0</v>
      </c>
    </row>
    <row r="1132" spans="1:2" x14ac:dyDescent="0.25">
      <c r="A1132">
        <v>1132</v>
      </c>
      <c r="B1132" s="24">
        <f>ROUND(SUMIF(Einnahmen!E$7:E$10002,A1132,Einnahmen!G$7:G$10002)+SUMIF(Einnahmen!I$7:I$10002,A1132,Einnahmen!H$7:H$10002)+SUMIF(Ausgaben!E$7:E$10002,A1132,Ausgaben!G$7:G$10002)+SUMIF(Ausgaben!I$7:I$10002,A1132,Ausgaben!H$7:H$10002),2)</f>
        <v>0</v>
      </c>
    </row>
    <row r="1133" spans="1:2" x14ac:dyDescent="0.25">
      <c r="A1133">
        <v>1133</v>
      </c>
      <c r="B1133" s="24">
        <f>ROUND(SUMIF(Einnahmen!E$7:E$10002,A1133,Einnahmen!G$7:G$10002)+SUMIF(Einnahmen!I$7:I$10002,A1133,Einnahmen!H$7:H$10002)+SUMIF(Ausgaben!E$7:E$10002,A1133,Ausgaben!G$7:G$10002)+SUMIF(Ausgaben!I$7:I$10002,A1133,Ausgaben!H$7:H$10002),2)</f>
        <v>0</v>
      </c>
    </row>
    <row r="1134" spans="1:2" x14ac:dyDescent="0.25">
      <c r="A1134">
        <v>1134</v>
      </c>
      <c r="B1134" s="24">
        <f>ROUND(SUMIF(Einnahmen!E$7:E$10002,A1134,Einnahmen!G$7:G$10002)+SUMIF(Einnahmen!I$7:I$10002,A1134,Einnahmen!H$7:H$10002)+SUMIF(Ausgaben!E$7:E$10002,A1134,Ausgaben!G$7:G$10002)+SUMIF(Ausgaben!I$7:I$10002,A1134,Ausgaben!H$7:H$10002),2)</f>
        <v>0</v>
      </c>
    </row>
    <row r="1135" spans="1:2" x14ac:dyDescent="0.25">
      <c r="A1135">
        <v>1135</v>
      </c>
      <c r="B1135" s="24">
        <f>ROUND(SUMIF(Einnahmen!E$7:E$10002,A1135,Einnahmen!G$7:G$10002)+SUMIF(Einnahmen!I$7:I$10002,A1135,Einnahmen!H$7:H$10002)+SUMIF(Ausgaben!E$7:E$10002,A1135,Ausgaben!G$7:G$10002)+SUMIF(Ausgaben!I$7:I$10002,A1135,Ausgaben!H$7:H$10002),2)</f>
        <v>0</v>
      </c>
    </row>
    <row r="1136" spans="1:2" x14ac:dyDescent="0.25">
      <c r="A1136">
        <v>1136</v>
      </c>
      <c r="B1136" s="24">
        <f>ROUND(SUMIF(Einnahmen!E$7:E$10002,A1136,Einnahmen!G$7:G$10002)+SUMIF(Einnahmen!I$7:I$10002,A1136,Einnahmen!H$7:H$10002)+SUMIF(Ausgaben!E$7:E$10002,A1136,Ausgaben!G$7:G$10002)+SUMIF(Ausgaben!I$7:I$10002,A1136,Ausgaben!H$7:H$10002),2)</f>
        <v>0</v>
      </c>
    </row>
    <row r="1137" spans="1:2" x14ac:dyDescent="0.25">
      <c r="A1137">
        <v>1137</v>
      </c>
      <c r="B1137" s="24">
        <f>ROUND(SUMIF(Einnahmen!E$7:E$10002,A1137,Einnahmen!G$7:G$10002)+SUMIF(Einnahmen!I$7:I$10002,A1137,Einnahmen!H$7:H$10002)+SUMIF(Ausgaben!E$7:E$10002,A1137,Ausgaben!G$7:G$10002)+SUMIF(Ausgaben!I$7:I$10002,A1137,Ausgaben!H$7:H$10002),2)</f>
        <v>0</v>
      </c>
    </row>
    <row r="1138" spans="1:2" x14ac:dyDescent="0.25">
      <c r="A1138">
        <v>1138</v>
      </c>
      <c r="B1138" s="24">
        <f>ROUND(SUMIF(Einnahmen!E$7:E$10002,A1138,Einnahmen!G$7:G$10002)+SUMIF(Einnahmen!I$7:I$10002,A1138,Einnahmen!H$7:H$10002)+SUMIF(Ausgaben!E$7:E$10002,A1138,Ausgaben!G$7:G$10002)+SUMIF(Ausgaben!I$7:I$10002,A1138,Ausgaben!H$7:H$10002),2)</f>
        <v>0</v>
      </c>
    </row>
    <row r="1139" spans="1:2" x14ac:dyDescent="0.25">
      <c r="A1139">
        <v>1139</v>
      </c>
      <c r="B1139" s="24">
        <f>ROUND(SUMIF(Einnahmen!E$7:E$10002,A1139,Einnahmen!G$7:G$10002)+SUMIF(Einnahmen!I$7:I$10002,A1139,Einnahmen!H$7:H$10002)+SUMIF(Ausgaben!E$7:E$10002,A1139,Ausgaben!G$7:G$10002)+SUMIF(Ausgaben!I$7:I$10002,A1139,Ausgaben!H$7:H$10002),2)</f>
        <v>0</v>
      </c>
    </row>
    <row r="1140" spans="1:2" x14ac:dyDescent="0.25">
      <c r="A1140">
        <v>1140</v>
      </c>
      <c r="B1140" s="24">
        <f>ROUND(SUMIF(Einnahmen!E$7:E$10002,A1140,Einnahmen!G$7:G$10002)+SUMIF(Einnahmen!I$7:I$10002,A1140,Einnahmen!H$7:H$10002)+SUMIF(Ausgaben!E$7:E$10002,A1140,Ausgaben!G$7:G$10002)+SUMIF(Ausgaben!I$7:I$10002,A1140,Ausgaben!H$7:H$10002),2)</f>
        <v>0</v>
      </c>
    </row>
    <row r="1141" spans="1:2" x14ac:dyDescent="0.25">
      <c r="A1141">
        <v>1141</v>
      </c>
      <c r="B1141" s="24">
        <f>ROUND(SUMIF(Einnahmen!E$7:E$10002,A1141,Einnahmen!G$7:G$10002)+SUMIF(Einnahmen!I$7:I$10002,A1141,Einnahmen!H$7:H$10002)+SUMIF(Ausgaben!E$7:E$10002,A1141,Ausgaben!G$7:G$10002)+SUMIF(Ausgaben!I$7:I$10002,A1141,Ausgaben!H$7:H$10002),2)</f>
        <v>0</v>
      </c>
    </row>
    <row r="1142" spans="1:2" x14ac:dyDescent="0.25">
      <c r="A1142">
        <v>1142</v>
      </c>
      <c r="B1142" s="24">
        <f>ROUND(SUMIF(Einnahmen!E$7:E$10002,A1142,Einnahmen!G$7:G$10002)+SUMIF(Einnahmen!I$7:I$10002,A1142,Einnahmen!H$7:H$10002)+SUMIF(Ausgaben!E$7:E$10002,A1142,Ausgaben!G$7:G$10002)+SUMIF(Ausgaben!I$7:I$10002,A1142,Ausgaben!H$7:H$10002),2)</f>
        <v>0</v>
      </c>
    </row>
    <row r="1143" spans="1:2" x14ac:dyDescent="0.25">
      <c r="A1143">
        <v>1143</v>
      </c>
      <c r="B1143" s="24">
        <f>ROUND(SUMIF(Einnahmen!E$7:E$10002,A1143,Einnahmen!G$7:G$10002)+SUMIF(Einnahmen!I$7:I$10002,A1143,Einnahmen!H$7:H$10002)+SUMIF(Ausgaben!E$7:E$10002,A1143,Ausgaben!G$7:G$10002)+SUMIF(Ausgaben!I$7:I$10002,A1143,Ausgaben!H$7:H$10002),2)</f>
        <v>0</v>
      </c>
    </row>
    <row r="1144" spans="1:2" x14ac:dyDescent="0.25">
      <c r="A1144">
        <v>1144</v>
      </c>
      <c r="B1144" s="24">
        <f>ROUND(SUMIF(Einnahmen!E$7:E$10002,A1144,Einnahmen!G$7:G$10002)+SUMIF(Einnahmen!I$7:I$10002,A1144,Einnahmen!H$7:H$10002)+SUMIF(Ausgaben!E$7:E$10002,A1144,Ausgaben!G$7:G$10002)+SUMIF(Ausgaben!I$7:I$10002,A1144,Ausgaben!H$7:H$10002),2)</f>
        <v>0</v>
      </c>
    </row>
    <row r="1145" spans="1:2" x14ac:dyDescent="0.25">
      <c r="A1145">
        <v>1145</v>
      </c>
      <c r="B1145" s="24">
        <f>ROUND(SUMIF(Einnahmen!E$7:E$10002,A1145,Einnahmen!G$7:G$10002)+SUMIF(Einnahmen!I$7:I$10002,A1145,Einnahmen!H$7:H$10002)+SUMIF(Ausgaben!E$7:E$10002,A1145,Ausgaben!G$7:G$10002)+SUMIF(Ausgaben!I$7:I$10002,A1145,Ausgaben!H$7:H$10002),2)</f>
        <v>0</v>
      </c>
    </row>
    <row r="1146" spans="1:2" x14ac:dyDescent="0.25">
      <c r="A1146">
        <v>1146</v>
      </c>
      <c r="B1146" s="24">
        <f>ROUND(SUMIF(Einnahmen!E$7:E$10002,A1146,Einnahmen!G$7:G$10002)+SUMIF(Einnahmen!I$7:I$10002,A1146,Einnahmen!H$7:H$10002)+SUMIF(Ausgaben!E$7:E$10002,A1146,Ausgaben!G$7:G$10002)+SUMIF(Ausgaben!I$7:I$10002,A1146,Ausgaben!H$7:H$10002),2)</f>
        <v>0</v>
      </c>
    </row>
    <row r="1147" spans="1:2" x14ac:dyDescent="0.25">
      <c r="A1147">
        <v>1147</v>
      </c>
      <c r="B1147" s="24">
        <f>ROUND(SUMIF(Einnahmen!E$7:E$10002,A1147,Einnahmen!G$7:G$10002)+SUMIF(Einnahmen!I$7:I$10002,A1147,Einnahmen!H$7:H$10002)+SUMIF(Ausgaben!E$7:E$10002,A1147,Ausgaben!G$7:G$10002)+SUMIF(Ausgaben!I$7:I$10002,A1147,Ausgaben!H$7:H$10002),2)</f>
        <v>0</v>
      </c>
    </row>
    <row r="1148" spans="1:2" x14ac:dyDescent="0.25">
      <c r="A1148">
        <v>1148</v>
      </c>
      <c r="B1148" s="24">
        <f>ROUND(SUMIF(Einnahmen!E$7:E$10002,A1148,Einnahmen!G$7:G$10002)+SUMIF(Einnahmen!I$7:I$10002,A1148,Einnahmen!H$7:H$10002)+SUMIF(Ausgaben!E$7:E$10002,A1148,Ausgaben!G$7:G$10002)+SUMIF(Ausgaben!I$7:I$10002,A1148,Ausgaben!H$7:H$10002),2)</f>
        <v>0</v>
      </c>
    </row>
    <row r="1149" spans="1:2" x14ac:dyDescent="0.25">
      <c r="A1149">
        <v>1149</v>
      </c>
      <c r="B1149" s="24">
        <f>ROUND(SUMIF(Einnahmen!E$7:E$10002,A1149,Einnahmen!G$7:G$10002)+SUMIF(Einnahmen!I$7:I$10002,A1149,Einnahmen!H$7:H$10002)+SUMIF(Ausgaben!E$7:E$10002,A1149,Ausgaben!G$7:G$10002)+SUMIF(Ausgaben!I$7:I$10002,A1149,Ausgaben!H$7:H$10002),2)</f>
        <v>0</v>
      </c>
    </row>
    <row r="1150" spans="1:2" x14ac:dyDescent="0.25">
      <c r="A1150">
        <v>1150</v>
      </c>
      <c r="B1150" s="24">
        <f>ROUND(SUMIF(Einnahmen!E$7:E$10002,A1150,Einnahmen!G$7:G$10002)+SUMIF(Einnahmen!I$7:I$10002,A1150,Einnahmen!H$7:H$10002)+SUMIF(Ausgaben!E$7:E$10002,A1150,Ausgaben!G$7:G$10002)+SUMIF(Ausgaben!I$7:I$10002,A1150,Ausgaben!H$7:H$10002),2)</f>
        <v>0</v>
      </c>
    </row>
    <row r="1151" spans="1:2" x14ac:dyDescent="0.25">
      <c r="A1151">
        <v>1151</v>
      </c>
      <c r="B1151" s="24">
        <f>ROUND(SUMIF(Einnahmen!E$7:E$10002,A1151,Einnahmen!G$7:G$10002)+SUMIF(Einnahmen!I$7:I$10002,A1151,Einnahmen!H$7:H$10002)+SUMIF(Ausgaben!E$7:E$10002,A1151,Ausgaben!G$7:G$10002)+SUMIF(Ausgaben!I$7:I$10002,A1151,Ausgaben!H$7:H$10002),2)</f>
        <v>0</v>
      </c>
    </row>
    <row r="1152" spans="1:2" x14ac:dyDescent="0.25">
      <c r="A1152">
        <v>1152</v>
      </c>
      <c r="B1152" s="24">
        <f>ROUND(SUMIF(Einnahmen!E$7:E$10002,A1152,Einnahmen!G$7:G$10002)+SUMIF(Einnahmen!I$7:I$10002,A1152,Einnahmen!H$7:H$10002)+SUMIF(Ausgaben!E$7:E$10002,A1152,Ausgaben!G$7:G$10002)+SUMIF(Ausgaben!I$7:I$10002,A1152,Ausgaben!H$7:H$10002),2)</f>
        <v>0</v>
      </c>
    </row>
    <row r="1153" spans="1:2" x14ac:dyDescent="0.25">
      <c r="A1153">
        <v>1153</v>
      </c>
      <c r="B1153" s="24">
        <f>ROUND(SUMIF(Einnahmen!E$7:E$10002,A1153,Einnahmen!G$7:G$10002)+SUMIF(Einnahmen!I$7:I$10002,A1153,Einnahmen!H$7:H$10002)+SUMIF(Ausgaben!E$7:E$10002,A1153,Ausgaben!G$7:G$10002)+SUMIF(Ausgaben!I$7:I$10002,A1153,Ausgaben!H$7:H$10002),2)</f>
        <v>0</v>
      </c>
    </row>
    <row r="1154" spans="1:2" x14ac:dyDescent="0.25">
      <c r="A1154">
        <v>1154</v>
      </c>
      <c r="B1154" s="24">
        <f>ROUND(SUMIF(Einnahmen!E$7:E$10002,A1154,Einnahmen!G$7:G$10002)+SUMIF(Einnahmen!I$7:I$10002,A1154,Einnahmen!H$7:H$10002)+SUMIF(Ausgaben!E$7:E$10002,A1154,Ausgaben!G$7:G$10002)+SUMIF(Ausgaben!I$7:I$10002,A1154,Ausgaben!H$7:H$10002),2)</f>
        <v>0</v>
      </c>
    </row>
    <row r="1155" spans="1:2" x14ac:dyDescent="0.25">
      <c r="A1155">
        <v>1155</v>
      </c>
      <c r="B1155" s="24">
        <f>ROUND(SUMIF(Einnahmen!E$7:E$10002,A1155,Einnahmen!G$7:G$10002)+SUMIF(Einnahmen!I$7:I$10002,A1155,Einnahmen!H$7:H$10002)+SUMIF(Ausgaben!E$7:E$10002,A1155,Ausgaben!G$7:G$10002)+SUMIF(Ausgaben!I$7:I$10002,A1155,Ausgaben!H$7:H$10002),2)</f>
        <v>0</v>
      </c>
    </row>
    <row r="1156" spans="1:2" x14ac:dyDescent="0.25">
      <c r="A1156">
        <v>1156</v>
      </c>
      <c r="B1156" s="24">
        <f>ROUND(SUMIF(Einnahmen!E$7:E$10002,A1156,Einnahmen!G$7:G$10002)+SUMIF(Einnahmen!I$7:I$10002,A1156,Einnahmen!H$7:H$10002)+SUMIF(Ausgaben!E$7:E$10002,A1156,Ausgaben!G$7:G$10002)+SUMIF(Ausgaben!I$7:I$10002,A1156,Ausgaben!H$7:H$10002),2)</f>
        <v>0</v>
      </c>
    </row>
    <row r="1157" spans="1:2" x14ac:dyDescent="0.25">
      <c r="A1157">
        <v>1157</v>
      </c>
      <c r="B1157" s="24">
        <f>ROUND(SUMIF(Einnahmen!E$7:E$10002,A1157,Einnahmen!G$7:G$10002)+SUMIF(Einnahmen!I$7:I$10002,A1157,Einnahmen!H$7:H$10002)+SUMIF(Ausgaben!E$7:E$10002,A1157,Ausgaben!G$7:G$10002)+SUMIF(Ausgaben!I$7:I$10002,A1157,Ausgaben!H$7:H$10002),2)</f>
        <v>0</v>
      </c>
    </row>
    <row r="1158" spans="1:2" x14ac:dyDescent="0.25">
      <c r="A1158">
        <v>1158</v>
      </c>
      <c r="B1158" s="24">
        <f>ROUND(SUMIF(Einnahmen!E$7:E$10002,A1158,Einnahmen!G$7:G$10002)+SUMIF(Einnahmen!I$7:I$10002,A1158,Einnahmen!H$7:H$10002)+SUMIF(Ausgaben!E$7:E$10002,A1158,Ausgaben!G$7:G$10002)+SUMIF(Ausgaben!I$7:I$10002,A1158,Ausgaben!H$7:H$10002),2)</f>
        <v>0</v>
      </c>
    </row>
    <row r="1159" spans="1:2" x14ac:dyDescent="0.25">
      <c r="A1159">
        <v>1159</v>
      </c>
      <c r="B1159" s="24">
        <f>ROUND(SUMIF(Einnahmen!E$7:E$10002,A1159,Einnahmen!G$7:G$10002)+SUMIF(Einnahmen!I$7:I$10002,A1159,Einnahmen!H$7:H$10002)+SUMIF(Ausgaben!E$7:E$10002,A1159,Ausgaben!G$7:G$10002)+SUMIF(Ausgaben!I$7:I$10002,A1159,Ausgaben!H$7:H$10002),2)</f>
        <v>0</v>
      </c>
    </row>
    <row r="1160" spans="1:2" x14ac:dyDescent="0.25">
      <c r="A1160">
        <v>1160</v>
      </c>
      <c r="B1160" s="24">
        <f>ROUND(SUMIF(Einnahmen!E$7:E$10002,A1160,Einnahmen!G$7:G$10002)+SUMIF(Einnahmen!I$7:I$10002,A1160,Einnahmen!H$7:H$10002)+SUMIF(Ausgaben!E$7:E$10002,A1160,Ausgaben!G$7:G$10002)+SUMIF(Ausgaben!I$7:I$10002,A1160,Ausgaben!H$7:H$10002),2)</f>
        <v>0</v>
      </c>
    </row>
    <row r="1161" spans="1:2" x14ac:dyDescent="0.25">
      <c r="A1161">
        <v>1161</v>
      </c>
      <c r="B1161" s="24">
        <f>ROUND(SUMIF(Einnahmen!E$7:E$10002,A1161,Einnahmen!G$7:G$10002)+SUMIF(Einnahmen!I$7:I$10002,A1161,Einnahmen!H$7:H$10002)+SUMIF(Ausgaben!E$7:E$10002,A1161,Ausgaben!G$7:G$10002)+SUMIF(Ausgaben!I$7:I$10002,A1161,Ausgaben!H$7:H$10002),2)</f>
        <v>0</v>
      </c>
    </row>
    <row r="1162" spans="1:2" x14ac:dyDescent="0.25">
      <c r="A1162">
        <v>1162</v>
      </c>
      <c r="B1162" s="24">
        <f>ROUND(SUMIF(Einnahmen!E$7:E$10002,A1162,Einnahmen!G$7:G$10002)+SUMIF(Einnahmen!I$7:I$10002,A1162,Einnahmen!H$7:H$10002)+SUMIF(Ausgaben!E$7:E$10002,A1162,Ausgaben!G$7:G$10002)+SUMIF(Ausgaben!I$7:I$10002,A1162,Ausgaben!H$7:H$10002),2)</f>
        <v>0</v>
      </c>
    </row>
    <row r="1163" spans="1:2" x14ac:dyDescent="0.25">
      <c r="A1163">
        <v>1163</v>
      </c>
      <c r="B1163" s="24">
        <f>ROUND(SUMIF(Einnahmen!E$7:E$10002,A1163,Einnahmen!G$7:G$10002)+SUMIF(Einnahmen!I$7:I$10002,A1163,Einnahmen!H$7:H$10002)+SUMIF(Ausgaben!E$7:E$10002,A1163,Ausgaben!G$7:G$10002)+SUMIF(Ausgaben!I$7:I$10002,A1163,Ausgaben!H$7:H$10002),2)</f>
        <v>0</v>
      </c>
    </row>
    <row r="1164" spans="1:2" x14ac:dyDescent="0.25">
      <c r="A1164">
        <v>1164</v>
      </c>
      <c r="B1164" s="24">
        <f>ROUND(SUMIF(Einnahmen!E$7:E$10002,A1164,Einnahmen!G$7:G$10002)+SUMIF(Einnahmen!I$7:I$10002,A1164,Einnahmen!H$7:H$10002)+SUMIF(Ausgaben!E$7:E$10002,A1164,Ausgaben!G$7:G$10002)+SUMIF(Ausgaben!I$7:I$10002,A1164,Ausgaben!H$7:H$10002),2)</f>
        <v>0</v>
      </c>
    </row>
    <row r="1165" spans="1:2" x14ac:dyDescent="0.25">
      <c r="A1165">
        <v>1165</v>
      </c>
      <c r="B1165" s="24">
        <f>ROUND(SUMIF(Einnahmen!E$7:E$10002,A1165,Einnahmen!G$7:G$10002)+SUMIF(Einnahmen!I$7:I$10002,A1165,Einnahmen!H$7:H$10002)+SUMIF(Ausgaben!E$7:E$10002,A1165,Ausgaben!G$7:G$10002)+SUMIF(Ausgaben!I$7:I$10002,A1165,Ausgaben!H$7:H$10002),2)</f>
        <v>0</v>
      </c>
    </row>
    <row r="1166" spans="1:2" x14ac:dyDescent="0.25">
      <c r="A1166">
        <v>1166</v>
      </c>
      <c r="B1166" s="24">
        <f>ROUND(SUMIF(Einnahmen!E$7:E$10002,A1166,Einnahmen!G$7:G$10002)+SUMIF(Einnahmen!I$7:I$10002,A1166,Einnahmen!H$7:H$10002)+SUMIF(Ausgaben!E$7:E$10002,A1166,Ausgaben!G$7:G$10002)+SUMIF(Ausgaben!I$7:I$10002,A1166,Ausgaben!H$7:H$10002),2)</f>
        <v>0</v>
      </c>
    </row>
    <row r="1167" spans="1:2" x14ac:dyDescent="0.25">
      <c r="A1167">
        <v>1167</v>
      </c>
      <c r="B1167" s="24">
        <f>ROUND(SUMIF(Einnahmen!E$7:E$10002,A1167,Einnahmen!G$7:G$10002)+SUMIF(Einnahmen!I$7:I$10002,A1167,Einnahmen!H$7:H$10002)+SUMIF(Ausgaben!E$7:E$10002,A1167,Ausgaben!G$7:G$10002)+SUMIF(Ausgaben!I$7:I$10002,A1167,Ausgaben!H$7:H$10002),2)</f>
        <v>0</v>
      </c>
    </row>
    <row r="1168" spans="1:2" x14ac:dyDescent="0.25">
      <c r="A1168">
        <v>1168</v>
      </c>
      <c r="B1168" s="24">
        <f>ROUND(SUMIF(Einnahmen!E$7:E$10002,A1168,Einnahmen!G$7:G$10002)+SUMIF(Einnahmen!I$7:I$10002,A1168,Einnahmen!H$7:H$10002)+SUMIF(Ausgaben!E$7:E$10002,A1168,Ausgaben!G$7:G$10002)+SUMIF(Ausgaben!I$7:I$10002,A1168,Ausgaben!H$7:H$10002),2)</f>
        <v>0</v>
      </c>
    </row>
    <row r="1169" spans="1:2" x14ac:dyDescent="0.25">
      <c r="A1169">
        <v>1169</v>
      </c>
      <c r="B1169" s="24">
        <f>ROUND(SUMIF(Einnahmen!E$7:E$10002,A1169,Einnahmen!G$7:G$10002)+SUMIF(Einnahmen!I$7:I$10002,A1169,Einnahmen!H$7:H$10002)+SUMIF(Ausgaben!E$7:E$10002,A1169,Ausgaben!G$7:G$10002)+SUMIF(Ausgaben!I$7:I$10002,A1169,Ausgaben!H$7:H$10002),2)</f>
        <v>0</v>
      </c>
    </row>
    <row r="1170" spans="1:2" x14ac:dyDescent="0.25">
      <c r="A1170">
        <v>1170</v>
      </c>
      <c r="B1170" s="24">
        <f>ROUND(SUMIF(Einnahmen!E$7:E$10002,A1170,Einnahmen!G$7:G$10002)+SUMIF(Einnahmen!I$7:I$10002,A1170,Einnahmen!H$7:H$10002)+SUMIF(Ausgaben!E$7:E$10002,A1170,Ausgaben!G$7:G$10002)+SUMIF(Ausgaben!I$7:I$10002,A1170,Ausgaben!H$7:H$10002),2)</f>
        <v>0</v>
      </c>
    </row>
    <row r="1171" spans="1:2" x14ac:dyDescent="0.25">
      <c r="A1171">
        <v>1171</v>
      </c>
      <c r="B1171" s="24">
        <f>ROUND(SUMIF(Einnahmen!E$7:E$10002,A1171,Einnahmen!G$7:G$10002)+SUMIF(Einnahmen!I$7:I$10002,A1171,Einnahmen!H$7:H$10002)+SUMIF(Ausgaben!E$7:E$10002,A1171,Ausgaben!G$7:G$10002)+SUMIF(Ausgaben!I$7:I$10002,A1171,Ausgaben!H$7:H$10002),2)</f>
        <v>0</v>
      </c>
    </row>
    <row r="1172" spans="1:2" x14ac:dyDescent="0.25">
      <c r="A1172">
        <v>1172</v>
      </c>
      <c r="B1172" s="24">
        <f>ROUND(SUMIF(Einnahmen!E$7:E$10002,A1172,Einnahmen!G$7:G$10002)+SUMIF(Einnahmen!I$7:I$10002,A1172,Einnahmen!H$7:H$10002)+SUMIF(Ausgaben!E$7:E$10002,A1172,Ausgaben!G$7:G$10002)+SUMIF(Ausgaben!I$7:I$10002,A1172,Ausgaben!H$7:H$10002),2)</f>
        <v>0</v>
      </c>
    </row>
    <row r="1173" spans="1:2" x14ac:dyDescent="0.25">
      <c r="A1173">
        <v>1173</v>
      </c>
      <c r="B1173" s="24">
        <f>ROUND(SUMIF(Einnahmen!E$7:E$10002,A1173,Einnahmen!G$7:G$10002)+SUMIF(Einnahmen!I$7:I$10002,A1173,Einnahmen!H$7:H$10002)+SUMIF(Ausgaben!E$7:E$10002,A1173,Ausgaben!G$7:G$10002)+SUMIF(Ausgaben!I$7:I$10002,A1173,Ausgaben!H$7:H$10002),2)</f>
        <v>0</v>
      </c>
    </row>
    <row r="1174" spans="1:2" x14ac:dyDescent="0.25">
      <c r="A1174">
        <v>1174</v>
      </c>
      <c r="B1174" s="24">
        <f>ROUND(SUMIF(Einnahmen!E$7:E$10002,A1174,Einnahmen!G$7:G$10002)+SUMIF(Einnahmen!I$7:I$10002,A1174,Einnahmen!H$7:H$10002)+SUMIF(Ausgaben!E$7:E$10002,A1174,Ausgaben!G$7:G$10002)+SUMIF(Ausgaben!I$7:I$10002,A1174,Ausgaben!H$7:H$10002),2)</f>
        <v>0</v>
      </c>
    </row>
    <row r="1175" spans="1:2" x14ac:dyDescent="0.25">
      <c r="A1175">
        <v>1175</v>
      </c>
      <c r="B1175" s="24">
        <f>ROUND(SUMIF(Einnahmen!E$7:E$10002,A1175,Einnahmen!G$7:G$10002)+SUMIF(Einnahmen!I$7:I$10002,A1175,Einnahmen!H$7:H$10002)+SUMIF(Ausgaben!E$7:E$10002,A1175,Ausgaben!G$7:G$10002)+SUMIF(Ausgaben!I$7:I$10002,A1175,Ausgaben!H$7:H$10002),2)</f>
        <v>0</v>
      </c>
    </row>
    <row r="1176" spans="1:2" x14ac:dyDescent="0.25">
      <c r="A1176">
        <v>1176</v>
      </c>
      <c r="B1176" s="24">
        <f>ROUND(SUMIF(Einnahmen!E$7:E$10002,A1176,Einnahmen!G$7:G$10002)+SUMIF(Einnahmen!I$7:I$10002,A1176,Einnahmen!H$7:H$10002)+SUMIF(Ausgaben!E$7:E$10002,A1176,Ausgaben!G$7:G$10002)+SUMIF(Ausgaben!I$7:I$10002,A1176,Ausgaben!H$7:H$10002),2)</f>
        <v>0</v>
      </c>
    </row>
    <row r="1177" spans="1:2" x14ac:dyDescent="0.25">
      <c r="A1177">
        <v>1177</v>
      </c>
      <c r="B1177" s="24">
        <f>ROUND(SUMIF(Einnahmen!E$7:E$10002,A1177,Einnahmen!G$7:G$10002)+SUMIF(Einnahmen!I$7:I$10002,A1177,Einnahmen!H$7:H$10002)+SUMIF(Ausgaben!E$7:E$10002,A1177,Ausgaben!G$7:G$10002)+SUMIF(Ausgaben!I$7:I$10002,A1177,Ausgaben!H$7:H$10002),2)</f>
        <v>0</v>
      </c>
    </row>
    <row r="1178" spans="1:2" x14ac:dyDescent="0.25">
      <c r="A1178">
        <v>1178</v>
      </c>
      <c r="B1178" s="24">
        <f>ROUND(SUMIF(Einnahmen!E$7:E$10002,A1178,Einnahmen!G$7:G$10002)+SUMIF(Einnahmen!I$7:I$10002,A1178,Einnahmen!H$7:H$10002)+SUMIF(Ausgaben!E$7:E$10002,A1178,Ausgaben!G$7:G$10002)+SUMIF(Ausgaben!I$7:I$10002,A1178,Ausgaben!H$7:H$10002),2)</f>
        <v>0</v>
      </c>
    </row>
    <row r="1179" spans="1:2" x14ac:dyDescent="0.25">
      <c r="A1179">
        <v>1179</v>
      </c>
      <c r="B1179" s="24">
        <f>ROUND(SUMIF(Einnahmen!E$7:E$10002,A1179,Einnahmen!G$7:G$10002)+SUMIF(Einnahmen!I$7:I$10002,A1179,Einnahmen!H$7:H$10002)+SUMIF(Ausgaben!E$7:E$10002,A1179,Ausgaben!G$7:G$10002)+SUMIF(Ausgaben!I$7:I$10002,A1179,Ausgaben!H$7:H$10002),2)</f>
        <v>0</v>
      </c>
    </row>
    <row r="1180" spans="1:2" x14ac:dyDescent="0.25">
      <c r="A1180">
        <v>1180</v>
      </c>
      <c r="B1180" s="24">
        <f>ROUND(SUMIF(Einnahmen!E$7:E$10002,A1180,Einnahmen!G$7:G$10002)+SUMIF(Einnahmen!I$7:I$10002,A1180,Einnahmen!H$7:H$10002)+SUMIF(Ausgaben!E$7:E$10002,A1180,Ausgaben!G$7:G$10002)+SUMIF(Ausgaben!I$7:I$10002,A1180,Ausgaben!H$7:H$10002),2)</f>
        <v>0</v>
      </c>
    </row>
    <row r="1181" spans="1:2" x14ac:dyDescent="0.25">
      <c r="A1181">
        <v>1181</v>
      </c>
      <c r="B1181" s="24">
        <f>ROUND(SUMIF(Einnahmen!E$7:E$10002,A1181,Einnahmen!G$7:G$10002)+SUMIF(Einnahmen!I$7:I$10002,A1181,Einnahmen!H$7:H$10002)+SUMIF(Ausgaben!E$7:E$10002,A1181,Ausgaben!G$7:G$10002)+SUMIF(Ausgaben!I$7:I$10002,A1181,Ausgaben!H$7:H$10002),2)</f>
        <v>0</v>
      </c>
    </row>
    <row r="1182" spans="1:2" x14ac:dyDescent="0.25">
      <c r="A1182">
        <v>1182</v>
      </c>
      <c r="B1182" s="24">
        <f>ROUND(SUMIF(Einnahmen!E$7:E$10002,A1182,Einnahmen!G$7:G$10002)+SUMIF(Einnahmen!I$7:I$10002,A1182,Einnahmen!H$7:H$10002)+SUMIF(Ausgaben!E$7:E$10002,A1182,Ausgaben!G$7:G$10002)+SUMIF(Ausgaben!I$7:I$10002,A1182,Ausgaben!H$7:H$10002),2)</f>
        <v>0</v>
      </c>
    </row>
    <row r="1183" spans="1:2" x14ac:dyDescent="0.25">
      <c r="A1183">
        <v>1183</v>
      </c>
      <c r="B1183" s="24">
        <f>ROUND(SUMIF(Einnahmen!E$7:E$10002,A1183,Einnahmen!G$7:G$10002)+SUMIF(Einnahmen!I$7:I$10002,A1183,Einnahmen!H$7:H$10002)+SUMIF(Ausgaben!E$7:E$10002,A1183,Ausgaben!G$7:G$10002)+SUMIF(Ausgaben!I$7:I$10002,A1183,Ausgaben!H$7:H$10002),2)</f>
        <v>0</v>
      </c>
    </row>
    <row r="1184" spans="1:2" x14ac:dyDescent="0.25">
      <c r="A1184">
        <v>1184</v>
      </c>
      <c r="B1184" s="24">
        <f>ROUND(SUMIF(Einnahmen!E$7:E$10002,A1184,Einnahmen!G$7:G$10002)+SUMIF(Einnahmen!I$7:I$10002,A1184,Einnahmen!H$7:H$10002)+SUMIF(Ausgaben!E$7:E$10002,A1184,Ausgaben!G$7:G$10002)+SUMIF(Ausgaben!I$7:I$10002,A1184,Ausgaben!H$7:H$10002),2)</f>
        <v>0</v>
      </c>
    </row>
    <row r="1185" spans="1:2" x14ac:dyDescent="0.25">
      <c r="A1185">
        <v>1185</v>
      </c>
      <c r="B1185" s="24">
        <f>ROUND(SUMIF(Einnahmen!E$7:E$10002,A1185,Einnahmen!G$7:G$10002)+SUMIF(Einnahmen!I$7:I$10002,A1185,Einnahmen!H$7:H$10002)+SUMIF(Ausgaben!E$7:E$10002,A1185,Ausgaben!G$7:G$10002)+SUMIF(Ausgaben!I$7:I$10002,A1185,Ausgaben!H$7:H$10002),2)</f>
        <v>0</v>
      </c>
    </row>
    <row r="1186" spans="1:2" x14ac:dyDescent="0.25">
      <c r="A1186">
        <v>1186</v>
      </c>
      <c r="B1186" s="24">
        <f>ROUND(SUMIF(Einnahmen!E$7:E$10002,A1186,Einnahmen!G$7:G$10002)+SUMIF(Einnahmen!I$7:I$10002,A1186,Einnahmen!H$7:H$10002)+SUMIF(Ausgaben!E$7:E$10002,A1186,Ausgaben!G$7:G$10002)+SUMIF(Ausgaben!I$7:I$10002,A1186,Ausgaben!H$7:H$10002),2)</f>
        <v>0</v>
      </c>
    </row>
    <row r="1187" spans="1:2" x14ac:dyDescent="0.25">
      <c r="A1187">
        <v>1187</v>
      </c>
      <c r="B1187" s="24">
        <f>ROUND(SUMIF(Einnahmen!E$7:E$10002,A1187,Einnahmen!G$7:G$10002)+SUMIF(Einnahmen!I$7:I$10002,A1187,Einnahmen!H$7:H$10002)+SUMIF(Ausgaben!E$7:E$10002,A1187,Ausgaben!G$7:G$10002)+SUMIF(Ausgaben!I$7:I$10002,A1187,Ausgaben!H$7:H$10002),2)</f>
        <v>0</v>
      </c>
    </row>
    <row r="1188" spans="1:2" x14ac:dyDescent="0.25">
      <c r="A1188">
        <v>1188</v>
      </c>
      <c r="B1188" s="24">
        <f>ROUND(SUMIF(Einnahmen!E$7:E$10002,A1188,Einnahmen!G$7:G$10002)+SUMIF(Einnahmen!I$7:I$10002,A1188,Einnahmen!H$7:H$10002)+SUMIF(Ausgaben!E$7:E$10002,A1188,Ausgaben!G$7:G$10002)+SUMIF(Ausgaben!I$7:I$10002,A1188,Ausgaben!H$7:H$10002),2)</f>
        <v>0</v>
      </c>
    </row>
    <row r="1189" spans="1:2" x14ac:dyDescent="0.25">
      <c r="A1189">
        <v>1189</v>
      </c>
      <c r="B1189" s="24">
        <f>ROUND(SUMIF(Einnahmen!E$7:E$10002,A1189,Einnahmen!G$7:G$10002)+SUMIF(Einnahmen!I$7:I$10002,A1189,Einnahmen!H$7:H$10002)+SUMIF(Ausgaben!E$7:E$10002,A1189,Ausgaben!G$7:G$10002)+SUMIF(Ausgaben!I$7:I$10002,A1189,Ausgaben!H$7:H$10002),2)</f>
        <v>0</v>
      </c>
    </row>
    <row r="1190" spans="1:2" x14ac:dyDescent="0.25">
      <c r="A1190">
        <v>1190</v>
      </c>
      <c r="B1190" s="24">
        <f>ROUND(SUMIF(Einnahmen!E$7:E$10002,A1190,Einnahmen!G$7:G$10002)+SUMIF(Einnahmen!I$7:I$10002,A1190,Einnahmen!H$7:H$10002)+SUMIF(Ausgaben!E$7:E$10002,A1190,Ausgaben!G$7:G$10002)+SUMIF(Ausgaben!I$7:I$10002,A1190,Ausgaben!H$7:H$10002),2)</f>
        <v>0</v>
      </c>
    </row>
    <row r="1191" spans="1:2" x14ac:dyDescent="0.25">
      <c r="A1191">
        <v>1191</v>
      </c>
      <c r="B1191" s="24">
        <f>ROUND(SUMIF(Einnahmen!E$7:E$10002,A1191,Einnahmen!G$7:G$10002)+SUMIF(Einnahmen!I$7:I$10002,A1191,Einnahmen!H$7:H$10002)+SUMIF(Ausgaben!E$7:E$10002,A1191,Ausgaben!G$7:G$10002)+SUMIF(Ausgaben!I$7:I$10002,A1191,Ausgaben!H$7:H$10002),2)</f>
        <v>0</v>
      </c>
    </row>
    <row r="1192" spans="1:2" x14ac:dyDescent="0.25">
      <c r="A1192">
        <v>1192</v>
      </c>
      <c r="B1192" s="24">
        <f>ROUND(SUMIF(Einnahmen!E$7:E$10002,A1192,Einnahmen!G$7:G$10002)+SUMIF(Einnahmen!I$7:I$10002,A1192,Einnahmen!H$7:H$10002)+SUMIF(Ausgaben!E$7:E$10002,A1192,Ausgaben!G$7:G$10002)+SUMIF(Ausgaben!I$7:I$10002,A1192,Ausgaben!H$7:H$10002),2)</f>
        <v>0</v>
      </c>
    </row>
    <row r="1193" spans="1:2" x14ac:dyDescent="0.25">
      <c r="A1193">
        <v>1193</v>
      </c>
      <c r="B1193" s="24">
        <f>ROUND(SUMIF(Einnahmen!E$7:E$10002,A1193,Einnahmen!G$7:G$10002)+SUMIF(Einnahmen!I$7:I$10002,A1193,Einnahmen!H$7:H$10002)+SUMIF(Ausgaben!E$7:E$10002,A1193,Ausgaben!G$7:G$10002)+SUMIF(Ausgaben!I$7:I$10002,A1193,Ausgaben!H$7:H$10002),2)</f>
        <v>0</v>
      </c>
    </row>
    <row r="1194" spans="1:2" x14ac:dyDescent="0.25">
      <c r="A1194">
        <v>1194</v>
      </c>
      <c r="B1194" s="24">
        <f>ROUND(SUMIF(Einnahmen!E$7:E$10002,A1194,Einnahmen!G$7:G$10002)+SUMIF(Einnahmen!I$7:I$10002,A1194,Einnahmen!H$7:H$10002)+SUMIF(Ausgaben!E$7:E$10002,A1194,Ausgaben!G$7:G$10002)+SUMIF(Ausgaben!I$7:I$10002,A1194,Ausgaben!H$7:H$10002),2)</f>
        <v>0</v>
      </c>
    </row>
    <row r="1195" spans="1:2" x14ac:dyDescent="0.25">
      <c r="A1195">
        <v>1195</v>
      </c>
      <c r="B1195" s="24">
        <f>ROUND(SUMIF(Einnahmen!E$7:E$10002,A1195,Einnahmen!G$7:G$10002)+SUMIF(Einnahmen!I$7:I$10002,A1195,Einnahmen!H$7:H$10002)+SUMIF(Ausgaben!E$7:E$10002,A1195,Ausgaben!G$7:G$10002)+SUMIF(Ausgaben!I$7:I$10002,A1195,Ausgaben!H$7:H$10002),2)</f>
        <v>0</v>
      </c>
    </row>
    <row r="1196" spans="1:2" x14ac:dyDescent="0.25">
      <c r="A1196">
        <v>1196</v>
      </c>
      <c r="B1196" s="24">
        <f>ROUND(SUMIF(Einnahmen!E$7:E$10002,A1196,Einnahmen!G$7:G$10002)+SUMIF(Einnahmen!I$7:I$10002,A1196,Einnahmen!H$7:H$10002)+SUMIF(Ausgaben!E$7:E$10002,A1196,Ausgaben!G$7:G$10002)+SUMIF(Ausgaben!I$7:I$10002,A1196,Ausgaben!H$7:H$10002),2)</f>
        <v>0</v>
      </c>
    </row>
    <row r="1197" spans="1:2" x14ac:dyDescent="0.25">
      <c r="A1197">
        <v>1197</v>
      </c>
      <c r="B1197" s="24">
        <f>ROUND(SUMIF(Einnahmen!E$7:E$10002,A1197,Einnahmen!G$7:G$10002)+SUMIF(Einnahmen!I$7:I$10002,A1197,Einnahmen!H$7:H$10002)+SUMIF(Ausgaben!E$7:E$10002,A1197,Ausgaben!G$7:G$10002)+SUMIF(Ausgaben!I$7:I$10002,A1197,Ausgaben!H$7:H$10002),2)</f>
        <v>0</v>
      </c>
    </row>
    <row r="1198" spans="1:2" x14ac:dyDescent="0.25">
      <c r="A1198">
        <v>1198</v>
      </c>
      <c r="B1198" s="24">
        <f>ROUND(SUMIF(Einnahmen!E$7:E$10002,A1198,Einnahmen!G$7:G$10002)+SUMIF(Einnahmen!I$7:I$10002,A1198,Einnahmen!H$7:H$10002)+SUMIF(Ausgaben!E$7:E$10002,A1198,Ausgaben!G$7:G$10002)+SUMIF(Ausgaben!I$7:I$10002,A1198,Ausgaben!H$7:H$10002),2)</f>
        <v>0</v>
      </c>
    </row>
    <row r="1199" spans="1:2" x14ac:dyDescent="0.25">
      <c r="A1199">
        <v>1199</v>
      </c>
      <c r="B1199" s="24">
        <f>ROUND(SUMIF(Einnahmen!E$7:E$10002,A1199,Einnahmen!G$7:G$10002)+SUMIF(Einnahmen!I$7:I$10002,A1199,Einnahmen!H$7:H$10002)+SUMIF(Ausgaben!E$7:E$10002,A1199,Ausgaben!G$7:G$10002)+SUMIF(Ausgaben!I$7:I$10002,A1199,Ausgaben!H$7:H$10002),2)</f>
        <v>0</v>
      </c>
    </row>
    <row r="1200" spans="1:2" x14ac:dyDescent="0.25">
      <c r="A1200">
        <v>1200</v>
      </c>
      <c r="B1200" s="24">
        <f>ROUND(SUMIF(Einnahmen!E$7:E$10002,A1200,Einnahmen!G$7:G$10002)+SUMIF(Einnahmen!I$7:I$10002,A1200,Einnahmen!H$7:H$10002)+SUMIF(Ausgaben!E$7:E$10002,A1200,Ausgaben!G$7:G$10002)+SUMIF(Ausgaben!I$7:I$10002,A1200,Ausgaben!H$7:H$10002),2)</f>
        <v>0</v>
      </c>
    </row>
    <row r="1201" spans="1:2" x14ac:dyDescent="0.25">
      <c r="A1201">
        <v>1201</v>
      </c>
      <c r="B1201" s="24">
        <f>ROUND(SUMIF(Einnahmen!E$7:E$10002,A1201,Einnahmen!G$7:G$10002)+SUMIF(Einnahmen!I$7:I$10002,A1201,Einnahmen!H$7:H$10002)+SUMIF(Ausgaben!E$7:E$10002,A1201,Ausgaben!G$7:G$10002)+SUMIF(Ausgaben!I$7:I$10002,A1201,Ausgaben!H$7:H$10002),2)</f>
        <v>0</v>
      </c>
    </row>
    <row r="1202" spans="1:2" x14ac:dyDescent="0.25">
      <c r="A1202">
        <v>1202</v>
      </c>
      <c r="B1202" s="24">
        <f>ROUND(SUMIF(Einnahmen!E$7:E$10002,A1202,Einnahmen!G$7:G$10002)+SUMIF(Einnahmen!I$7:I$10002,A1202,Einnahmen!H$7:H$10002)+SUMIF(Ausgaben!E$7:E$10002,A1202,Ausgaben!G$7:G$10002)+SUMIF(Ausgaben!I$7:I$10002,A1202,Ausgaben!H$7:H$10002),2)</f>
        <v>0</v>
      </c>
    </row>
    <row r="1203" spans="1:2" x14ac:dyDescent="0.25">
      <c r="A1203">
        <v>1203</v>
      </c>
      <c r="B1203" s="24">
        <f>ROUND(SUMIF(Einnahmen!E$7:E$10002,A1203,Einnahmen!G$7:G$10002)+SUMIF(Einnahmen!I$7:I$10002,A1203,Einnahmen!H$7:H$10002)+SUMIF(Ausgaben!E$7:E$10002,A1203,Ausgaben!G$7:G$10002)+SUMIF(Ausgaben!I$7:I$10002,A1203,Ausgaben!H$7:H$10002),2)</f>
        <v>0</v>
      </c>
    </row>
    <row r="1204" spans="1:2" x14ac:dyDescent="0.25">
      <c r="A1204">
        <v>1204</v>
      </c>
      <c r="B1204" s="24">
        <f>ROUND(SUMIF(Einnahmen!E$7:E$10002,A1204,Einnahmen!G$7:G$10002)+SUMIF(Einnahmen!I$7:I$10002,A1204,Einnahmen!H$7:H$10002)+SUMIF(Ausgaben!E$7:E$10002,A1204,Ausgaben!G$7:G$10002)+SUMIF(Ausgaben!I$7:I$10002,A1204,Ausgaben!H$7:H$10002),2)</f>
        <v>0</v>
      </c>
    </row>
    <row r="1205" spans="1:2" x14ac:dyDescent="0.25">
      <c r="A1205">
        <v>1205</v>
      </c>
      <c r="B1205" s="24">
        <f>ROUND(SUMIF(Einnahmen!E$7:E$10002,A1205,Einnahmen!G$7:G$10002)+SUMIF(Einnahmen!I$7:I$10002,A1205,Einnahmen!H$7:H$10002)+SUMIF(Ausgaben!E$7:E$10002,A1205,Ausgaben!G$7:G$10002)+SUMIF(Ausgaben!I$7:I$10002,A1205,Ausgaben!H$7:H$10002),2)</f>
        <v>0</v>
      </c>
    </row>
    <row r="1206" spans="1:2" x14ac:dyDescent="0.25">
      <c r="A1206">
        <v>1206</v>
      </c>
      <c r="B1206" s="24">
        <f>ROUND(SUMIF(Einnahmen!E$7:E$10002,A1206,Einnahmen!G$7:G$10002)+SUMIF(Einnahmen!I$7:I$10002,A1206,Einnahmen!H$7:H$10002)+SUMIF(Ausgaben!E$7:E$10002,A1206,Ausgaben!G$7:G$10002)+SUMIF(Ausgaben!I$7:I$10002,A1206,Ausgaben!H$7:H$10002),2)</f>
        <v>0</v>
      </c>
    </row>
    <row r="1207" spans="1:2" x14ac:dyDescent="0.25">
      <c r="A1207">
        <v>1207</v>
      </c>
      <c r="B1207" s="24">
        <f>ROUND(SUMIF(Einnahmen!E$7:E$10002,A1207,Einnahmen!G$7:G$10002)+SUMIF(Einnahmen!I$7:I$10002,A1207,Einnahmen!H$7:H$10002)+SUMIF(Ausgaben!E$7:E$10002,A1207,Ausgaben!G$7:G$10002)+SUMIF(Ausgaben!I$7:I$10002,A1207,Ausgaben!H$7:H$10002),2)</f>
        <v>0</v>
      </c>
    </row>
    <row r="1208" spans="1:2" x14ac:dyDescent="0.25">
      <c r="A1208">
        <v>1208</v>
      </c>
      <c r="B1208" s="24">
        <f>ROUND(SUMIF(Einnahmen!E$7:E$10002,A1208,Einnahmen!G$7:G$10002)+SUMIF(Einnahmen!I$7:I$10002,A1208,Einnahmen!H$7:H$10002)+SUMIF(Ausgaben!E$7:E$10002,A1208,Ausgaben!G$7:G$10002)+SUMIF(Ausgaben!I$7:I$10002,A1208,Ausgaben!H$7:H$10002),2)</f>
        <v>0</v>
      </c>
    </row>
    <row r="1209" spans="1:2" x14ac:dyDescent="0.25">
      <c r="A1209">
        <v>1209</v>
      </c>
      <c r="B1209" s="24">
        <f>ROUND(SUMIF(Einnahmen!E$7:E$10002,A1209,Einnahmen!G$7:G$10002)+SUMIF(Einnahmen!I$7:I$10002,A1209,Einnahmen!H$7:H$10002)+SUMIF(Ausgaben!E$7:E$10002,A1209,Ausgaben!G$7:G$10002)+SUMIF(Ausgaben!I$7:I$10002,A1209,Ausgaben!H$7:H$10002),2)</f>
        <v>0</v>
      </c>
    </row>
    <row r="1210" spans="1:2" x14ac:dyDescent="0.25">
      <c r="A1210">
        <v>1210</v>
      </c>
      <c r="B1210" s="24">
        <f>ROUND(SUMIF(Einnahmen!E$7:E$10002,A1210,Einnahmen!G$7:G$10002)+SUMIF(Einnahmen!I$7:I$10002,A1210,Einnahmen!H$7:H$10002)+SUMIF(Ausgaben!E$7:E$10002,A1210,Ausgaben!G$7:G$10002)+SUMIF(Ausgaben!I$7:I$10002,A1210,Ausgaben!H$7:H$10002),2)</f>
        <v>0</v>
      </c>
    </row>
    <row r="1211" spans="1:2" x14ac:dyDescent="0.25">
      <c r="A1211">
        <v>1211</v>
      </c>
      <c r="B1211" s="24">
        <f>ROUND(SUMIF(Einnahmen!E$7:E$10002,A1211,Einnahmen!G$7:G$10002)+SUMIF(Einnahmen!I$7:I$10002,A1211,Einnahmen!H$7:H$10002)+SUMIF(Ausgaben!E$7:E$10002,A1211,Ausgaben!G$7:G$10002)+SUMIF(Ausgaben!I$7:I$10002,A1211,Ausgaben!H$7:H$10002),2)</f>
        <v>0</v>
      </c>
    </row>
    <row r="1212" spans="1:2" x14ac:dyDescent="0.25">
      <c r="A1212">
        <v>1212</v>
      </c>
      <c r="B1212" s="24">
        <f>ROUND(SUMIF(Einnahmen!E$7:E$10002,A1212,Einnahmen!G$7:G$10002)+SUMIF(Einnahmen!I$7:I$10002,A1212,Einnahmen!H$7:H$10002)+SUMIF(Ausgaben!E$7:E$10002,A1212,Ausgaben!G$7:G$10002)+SUMIF(Ausgaben!I$7:I$10002,A1212,Ausgaben!H$7:H$10002),2)</f>
        <v>0</v>
      </c>
    </row>
    <row r="1213" spans="1:2" x14ac:dyDescent="0.25">
      <c r="A1213">
        <v>1213</v>
      </c>
      <c r="B1213" s="24">
        <f>ROUND(SUMIF(Einnahmen!E$7:E$10002,A1213,Einnahmen!G$7:G$10002)+SUMIF(Einnahmen!I$7:I$10002,A1213,Einnahmen!H$7:H$10002)+SUMIF(Ausgaben!E$7:E$10002,A1213,Ausgaben!G$7:G$10002)+SUMIF(Ausgaben!I$7:I$10002,A1213,Ausgaben!H$7:H$10002),2)</f>
        <v>0</v>
      </c>
    </row>
    <row r="1214" spans="1:2" x14ac:dyDescent="0.25">
      <c r="A1214">
        <v>1214</v>
      </c>
      <c r="B1214" s="24">
        <f>ROUND(SUMIF(Einnahmen!E$7:E$10002,A1214,Einnahmen!G$7:G$10002)+SUMIF(Einnahmen!I$7:I$10002,A1214,Einnahmen!H$7:H$10002)+SUMIF(Ausgaben!E$7:E$10002,A1214,Ausgaben!G$7:G$10002)+SUMIF(Ausgaben!I$7:I$10002,A1214,Ausgaben!H$7:H$10002),2)</f>
        <v>0</v>
      </c>
    </row>
    <row r="1215" spans="1:2" x14ac:dyDescent="0.25">
      <c r="A1215">
        <v>1215</v>
      </c>
      <c r="B1215" s="24">
        <f>ROUND(SUMIF(Einnahmen!E$7:E$10002,A1215,Einnahmen!G$7:G$10002)+SUMIF(Einnahmen!I$7:I$10002,A1215,Einnahmen!H$7:H$10002)+SUMIF(Ausgaben!E$7:E$10002,A1215,Ausgaben!G$7:G$10002)+SUMIF(Ausgaben!I$7:I$10002,A1215,Ausgaben!H$7:H$10002),2)</f>
        <v>0</v>
      </c>
    </row>
    <row r="1216" spans="1:2" x14ac:dyDescent="0.25">
      <c r="A1216">
        <v>1216</v>
      </c>
      <c r="B1216" s="24">
        <f>ROUND(SUMIF(Einnahmen!E$7:E$10002,A1216,Einnahmen!G$7:G$10002)+SUMIF(Einnahmen!I$7:I$10002,A1216,Einnahmen!H$7:H$10002)+SUMIF(Ausgaben!E$7:E$10002,A1216,Ausgaben!G$7:G$10002)+SUMIF(Ausgaben!I$7:I$10002,A1216,Ausgaben!H$7:H$10002),2)</f>
        <v>0</v>
      </c>
    </row>
    <row r="1217" spans="1:2" x14ac:dyDescent="0.25">
      <c r="A1217">
        <v>1217</v>
      </c>
      <c r="B1217" s="24">
        <f>ROUND(SUMIF(Einnahmen!E$7:E$10002,A1217,Einnahmen!G$7:G$10002)+SUMIF(Einnahmen!I$7:I$10002,A1217,Einnahmen!H$7:H$10002)+SUMIF(Ausgaben!E$7:E$10002,A1217,Ausgaben!G$7:G$10002)+SUMIF(Ausgaben!I$7:I$10002,A1217,Ausgaben!H$7:H$10002),2)</f>
        <v>0</v>
      </c>
    </row>
    <row r="1218" spans="1:2" x14ac:dyDescent="0.25">
      <c r="A1218">
        <v>1218</v>
      </c>
      <c r="B1218" s="24">
        <f>ROUND(SUMIF(Einnahmen!E$7:E$10002,A1218,Einnahmen!G$7:G$10002)+SUMIF(Einnahmen!I$7:I$10002,A1218,Einnahmen!H$7:H$10002)+SUMIF(Ausgaben!E$7:E$10002,A1218,Ausgaben!G$7:G$10002)+SUMIF(Ausgaben!I$7:I$10002,A1218,Ausgaben!H$7:H$10002),2)</f>
        <v>0</v>
      </c>
    </row>
    <row r="1219" spans="1:2" x14ac:dyDescent="0.25">
      <c r="A1219">
        <v>1219</v>
      </c>
      <c r="B1219" s="24">
        <f>ROUND(SUMIF(Einnahmen!E$7:E$10002,A1219,Einnahmen!G$7:G$10002)+SUMIF(Einnahmen!I$7:I$10002,A1219,Einnahmen!H$7:H$10002)+SUMIF(Ausgaben!E$7:E$10002,A1219,Ausgaben!G$7:G$10002)+SUMIF(Ausgaben!I$7:I$10002,A1219,Ausgaben!H$7:H$10002),2)</f>
        <v>0</v>
      </c>
    </row>
    <row r="1220" spans="1:2" x14ac:dyDescent="0.25">
      <c r="A1220">
        <v>1220</v>
      </c>
      <c r="B1220" s="24">
        <f>ROUND(SUMIF(Einnahmen!E$7:E$10002,A1220,Einnahmen!G$7:G$10002)+SUMIF(Einnahmen!I$7:I$10002,A1220,Einnahmen!H$7:H$10002)+SUMIF(Ausgaben!E$7:E$10002,A1220,Ausgaben!G$7:G$10002)+SUMIF(Ausgaben!I$7:I$10002,A1220,Ausgaben!H$7:H$10002),2)</f>
        <v>0</v>
      </c>
    </row>
    <row r="1221" spans="1:2" x14ac:dyDescent="0.25">
      <c r="A1221">
        <v>1221</v>
      </c>
      <c r="B1221" s="24">
        <f>ROUND(SUMIF(Einnahmen!E$7:E$10002,A1221,Einnahmen!G$7:G$10002)+SUMIF(Einnahmen!I$7:I$10002,A1221,Einnahmen!H$7:H$10002)+SUMIF(Ausgaben!E$7:E$10002,A1221,Ausgaben!G$7:G$10002)+SUMIF(Ausgaben!I$7:I$10002,A1221,Ausgaben!H$7:H$10002),2)</f>
        <v>0</v>
      </c>
    </row>
    <row r="1222" spans="1:2" x14ac:dyDescent="0.25">
      <c r="A1222">
        <v>1222</v>
      </c>
      <c r="B1222" s="24">
        <f>ROUND(SUMIF(Einnahmen!E$7:E$10002,A1222,Einnahmen!G$7:G$10002)+SUMIF(Einnahmen!I$7:I$10002,A1222,Einnahmen!H$7:H$10002)+SUMIF(Ausgaben!E$7:E$10002,A1222,Ausgaben!G$7:G$10002)+SUMIF(Ausgaben!I$7:I$10002,A1222,Ausgaben!H$7:H$10002),2)</f>
        <v>0</v>
      </c>
    </row>
    <row r="1223" spans="1:2" x14ac:dyDescent="0.25">
      <c r="A1223">
        <v>1223</v>
      </c>
      <c r="B1223" s="24">
        <f>ROUND(SUMIF(Einnahmen!E$7:E$10002,A1223,Einnahmen!G$7:G$10002)+SUMIF(Einnahmen!I$7:I$10002,A1223,Einnahmen!H$7:H$10002)+SUMIF(Ausgaben!E$7:E$10002,A1223,Ausgaben!G$7:G$10002)+SUMIF(Ausgaben!I$7:I$10002,A1223,Ausgaben!H$7:H$10002),2)</f>
        <v>0</v>
      </c>
    </row>
    <row r="1224" spans="1:2" x14ac:dyDescent="0.25">
      <c r="A1224">
        <v>1224</v>
      </c>
      <c r="B1224" s="24">
        <f>ROUND(SUMIF(Einnahmen!E$7:E$10002,A1224,Einnahmen!G$7:G$10002)+SUMIF(Einnahmen!I$7:I$10002,A1224,Einnahmen!H$7:H$10002)+SUMIF(Ausgaben!E$7:E$10002,A1224,Ausgaben!G$7:G$10002)+SUMIF(Ausgaben!I$7:I$10002,A1224,Ausgaben!H$7:H$10002),2)</f>
        <v>0</v>
      </c>
    </row>
    <row r="1225" spans="1:2" x14ac:dyDescent="0.25">
      <c r="A1225">
        <v>1225</v>
      </c>
      <c r="B1225" s="24">
        <f>ROUND(SUMIF(Einnahmen!E$7:E$10002,A1225,Einnahmen!G$7:G$10002)+SUMIF(Einnahmen!I$7:I$10002,A1225,Einnahmen!H$7:H$10002)+SUMIF(Ausgaben!E$7:E$10002,A1225,Ausgaben!G$7:G$10002)+SUMIF(Ausgaben!I$7:I$10002,A1225,Ausgaben!H$7:H$10002),2)</f>
        <v>0</v>
      </c>
    </row>
    <row r="1226" spans="1:2" x14ac:dyDescent="0.25">
      <c r="A1226">
        <v>1226</v>
      </c>
      <c r="B1226" s="24">
        <f>ROUND(SUMIF(Einnahmen!E$7:E$10002,A1226,Einnahmen!G$7:G$10002)+SUMIF(Einnahmen!I$7:I$10002,A1226,Einnahmen!H$7:H$10002)+SUMIF(Ausgaben!E$7:E$10002,A1226,Ausgaben!G$7:G$10002)+SUMIF(Ausgaben!I$7:I$10002,A1226,Ausgaben!H$7:H$10002),2)</f>
        <v>0</v>
      </c>
    </row>
    <row r="1227" spans="1:2" x14ac:dyDescent="0.25">
      <c r="A1227">
        <v>1227</v>
      </c>
      <c r="B1227" s="24">
        <f>ROUND(SUMIF(Einnahmen!E$7:E$10002,A1227,Einnahmen!G$7:G$10002)+SUMIF(Einnahmen!I$7:I$10002,A1227,Einnahmen!H$7:H$10002)+SUMIF(Ausgaben!E$7:E$10002,A1227,Ausgaben!G$7:G$10002)+SUMIF(Ausgaben!I$7:I$10002,A1227,Ausgaben!H$7:H$10002),2)</f>
        <v>0</v>
      </c>
    </row>
    <row r="1228" spans="1:2" x14ac:dyDescent="0.25">
      <c r="A1228">
        <v>1228</v>
      </c>
      <c r="B1228" s="24">
        <f>ROUND(SUMIF(Einnahmen!E$7:E$10002,A1228,Einnahmen!G$7:G$10002)+SUMIF(Einnahmen!I$7:I$10002,A1228,Einnahmen!H$7:H$10002)+SUMIF(Ausgaben!E$7:E$10002,A1228,Ausgaben!G$7:G$10002)+SUMIF(Ausgaben!I$7:I$10002,A1228,Ausgaben!H$7:H$10002),2)</f>
        <v>0</v>
      </c>
    </row>
    <row r="1229" spans="1:2" x14ac:dyDescent="0.25">
      <c r="A1229">
        <v>1229</v>
      </c>
      <c r="B1229" s="24">
        <f>ROUND(SUMIF(Einnahmen!E$7:E$10002,A1229,Einnahmen!G$7:G$10002)+SUMIF(Einnahmen!I$7:I$10002,A1229,Einnahmen!H$7:H$10002)+SUMIF(Ausgaben!E$7:E$10002,A1229,Ausgaben!G$7:G$10002)+SUMIF(Ausgaben!I$7:I$10002,A1229,Ausgaben!H$7:H$10002),2)</f>
        <v>0</v>
      </c>
    </row>
    <row r="1230" spans="1:2" x14ac:dyDescent="0.25">
      <c r="A1230">
        <v>1230</v>
      </c>
      <c r="B1230" s="24">
        <f>ROUND(SUMIF(Einnahmen!E$7:E$10002,A1230,Einnahmen!G$7:G$10002)+SUMIF(Einnahmen!I$7:I$10002,A1230,Einnahmen!H$7:H$10002)+SUMIF(Ausgaben!E$7:E$10002,A1230,Ausgaben!G$7:G$10002)+SUMIF(Ausgaben!I$7:I$10002,A1230,Ausgaben!H$7:H$10002),2)</f>
        <v>0</v>
      </c>
    </row>
    <row r="1231" spans="1:2" x14ac:dyDescent="0.25">
      <c r="A1231">
        <v>1231</v>
      </c>
      <c r="B1231" s="24">
        <f>ROUND(SUMIF(Einnahmen!E$7:E$10002,A1231,Einnahmen!G$7:G$10002)+SUMIF(Einnahmen!I$7:I$10002,A1231,Einnahmen!H$7:H$10002)+SUMIF(Ausgaben!E$7:E$10002,A1231,Ausgaben!G$7:G$10002)+SUMIF(Ausgaben!I$7:I$10002,A1231,Ausgaben!H$7:H$10002),2)</f>
        <v>0</v>
      </c>
    </row>
    <row r="1232" spans="1:2" x14ac:dyDescent="0.25">
      <c r="A1232">
        <v>1232</v>
      </c>
      <c r="B1232" s="24">
        <f>ROUND(SUMIF(Einnahmen!E$7:E$10002,A1232,Einnahmen!G$7:G$10002)+SUMIF(Einnahmen!I$7:I$10002,A1232,Einnahmen!H$7:H$10002)+SUMIF(Ausgaben!E$7:E$10002,A1232,Ausgaben!G$7:G$10002)+SUMIF(Ausgaben!I$7:I$10002,A1232,Ausgaben!H$7:H$10002),2)</f>
        <v>0</v>
      </c>
    </row>
    <row r="1233" spans="1:2" x14ac:dyDescent="0.25">
      <c r="A1233">
        <v>1233</v>
      </c>
      <c r="B1233" s="24">
        <f>ROUND(SUMIF(Einnahmen!E$7:E$10002,A1233,Einnahmen!G$7:G$10002)+SUMIF(Einnahmen!I$7:I$10002,A1233,Einnahmen!H$7:H$10002)+SUMIF(Ausgaben!E$7:E$10002,A1233,Ausgaben!G$7:G$10002)+SUMIF(Ausgaben!I$7:I$10002,A1233,Ausgaben!H$7:H$10002),2)</f>
        <v>0</v>
      </c>
    </row>
    <row r="1234" spans="1:2" x14ac:dyDescent="0.25">
      <c r="A1234">
        <v>1234</v>
      </c>
      <c r="B1234" s="24">
        <f>ROUND(SUMIF(Einnahmen!E$7:E$10002,A1234,Einnahmen!G$7:G$10002)+SUMIF(Einnahmen!I$7:I$10002,A1234,Einnahmen!H$7:H$10002)+SUMIF(Ausgaben!E$7:E$10002,A1234,Ausgaben!G$7:G$10002)+SUMIF(Ausgaben!I$7:I$10002,A1234,Ausgaben!H$7:H$10002),2)</f>
        <v>0</v>
      </c>
    </row>
    <row r="1235" spans="1:2" x14ac:dyDescent="0.25">
      <c r="A1235">
        <v>1235</v>
      </c>
      <c r="B1235" s="24">
        <f>ROUND(SUMIF(Einnahmen!E$7:E$10002,A1235,Einnahmen!G$7:G$10002)+SUMIF(Einnahmen!I$7:I$10002,A1235,Einnahmen!H$7:H$10002)+SUMIF(Ausgaben!E$7:E$10002,A1235,Ausgaben!G$7:G$10002)+SUMIF(Ausgaben!I$7:I$10002,A1235,Ausgaben!H$7:H$10002),2)</f>
        <v>0</v>
      </c>
    </row>
    <row r="1236" spans="1:2" x14ac:dyDescent="0.25">
      <c r="A1236">
        <v>1236</v>
      </c>
      <c r="B1236" s="24">
        <f>ROUND(SUMIF(Einnahmen!E$7:E$10002,A1236,Einnahmen!G$7:G$10002)+SUMIF(Einnahmen!I$7:I$10002,A1236,Einnahmen!H$7:H$10002)+SUMIF(Ausgaben!E$7:E$10002,A1236,Ausgaben!G$7:G$10002)+SUMIF(Ausgaben!I$7:I$10002,A1236,Ausgaben!H$7:H$10002),2)</f>
        <v>0</v>
      </c>
    </row>
    <row r="1237" spans="1:2" x14ac:dyDescent="0.25">
      <c r="A1237">
        <v>1237</v>
      </c>
      <c r="B1237" s="24">
        <f>ROUND(SUMIF(Einnahmen!E$7:E$10002,A1237,Einnahmen!G$7:G$10002)+SUMIF(Einnahmen!I$7:I$10002,A1237,Einnahmen!H$7:H$10002)+SUMIF(Ausgaben!E$7:E$10002,A1237,Ausgaben!G$7:G$10002)+SUMIF(Ausgaben!I$7:I$10002,A1237,Ausgaben!H$7:H$10002),2)</f>
        <v>0</v>
      </c>
    </row>
    <row r="1238" spans="1:2" x14ac:dyDescent="0.25">
      <c r="A1238">
        <v>1238</v>
      </c>
      <c r="B1238" s="24">
        <f>ROUND(SUMIF(Einnahmen!E$7:E$10002,A1238,Einnahmen!G$7:G$10002)+SUMIF(Einnahmen!I$7:I$10002,A1238,Einnahmen!H$7:H$10002)+SUMIF(Ausgaben!E$7:E$10002,A1238,Ausgaben!G$7:G$10002)+SUMIF(Ausgaben!I$7:I$10002,A1238,Ausgaben!H$7:H$10002),2)</f>
        <v>0</v>
      </c>
    </row>
    <row r="1239" spans="1:2" x14ac:dyDescent="0.25">
      <c r="A1239">
        <v>1239</v>
      </c>
      <c r="B1239" s="24">
        <f>ROUND(SUMIF(Einnahmen!E$7:E$10002,A1239,Einnahmen!G$7:G$10002)+SUMIF(Einnahmen!I$7:I$10002,A1239,Einnahmen!H$7:H$10002)+SUMIF(Ausgaben!E$7:E$10002,A1239,Ausgaben!G$7:G$10002)+SUMIF(Ausgaben!I$7:I$10002,A1239,Ausgaben!H$7:H$10002),2)</f>
        <v>0</v>
      </c>
    </row>
    <row r="1240" spans="1:2" x14ac:dyDescent="0.25">
      <c r="A1240">
        <v>1240</v>
      </c>
      <c r="B1240" s="24">
        <f>ROUND(SUMIF(Einnahmen!E$7:E$10002,A1240,Einnahmen!G$7:G$10002)+SUMIF(Einnahmen!I$7:I$10002,A1240,Einnahmen!H$7:H$10002)+SUMIF(Ausgaben!E$7:E$10002,A1240,Ausgaben!G$7:G$10002)+SUMIF(Ausgaben!I$7:I$10002,A1240,Ausgaben!H$7:H$10002),2)</f>
        <v>0</v>
      </c>
    </row>
    <row r="1241" spans="1:2" x14ac:dyDescent="0.25">
      <c r="A1241">
        <v>1241</v>
      </c>
      <c r="B1241" s="24">
        <f>ROUND(SUMIF(Einnahmen!E$7:E$10002,A1241,Einnahmen!G$7:G$10002)+SUMIF(Einnahmen!I$7:I$10002,A1241,Einnahmen!H$7:H$10002)+SUMIF(Ausgaben!E$7:E$10002,A1241,Ausgaben!G$7:G$10002)+SUMIF(Ausgaben!I$7:I$10002,A1241,Ausgaben!H$7:H$10002),2)</f>
        <v>0</v>
      </c>
    </row>
    <row r="1242" spans="1:2" x14ac:dyDescent="0.25">
      <c r="A1242">
        <v>1242</v>
      </c>
      <c r="B1242" s="24">
        <f>ROUND(SUMIF(Einnahmen!E$7:E$10002,A1242,Einnahmen!G$7:G$10002)+SUMIF(Einnahmen!I$7:I$10002,A1242,Einnahmen!H$7:H$10002)+SUMIF(Ausgaben!E$7:E$10002,A1242,Ausgaben!G$7:G$10002)+SUMIF(Ausgaben!I$7:I$10002,A1242,Ausgaben!H$7:H$10002),2)</f>
        <v>0</v>
      </c>
    </row>
    <row r="1243" spans="1:2" x14ac:dyDescent="0.25">
      <c r="A1243">
        <v>1243</v>
      </c>
      <c r="B1243" s="24">
        <f>ROUND(SUMIF(Einnahmen!E$7:E$10002,A1243,Einnahmen!G$7:G$10002)+SUMIF(Einnahmen!I$7:I$10002,A1243,Einnahmen!H$7:H$10002)+SUMIF(Ausgaben!E$7:E$10002,A1243,Ausgaben!G$7:G$10002)+SUMIF(Ausgaben!I$7:I$10002,A1243,Ausgaben!H$7:H$10002),2)</f>
        <v>0</v>
      </c>
    </row>
    <row r="1244" spans="1:2" x14ac:dyDescent="0.25">
      <c r="A1244">
        <v>1244</v>
      </c>
      <c r="B1244" s="24">
        <f>ROUND(SUMIF(Einnahmen!E$7:E$10002,A1244,Einnahmen!G$7:G$10002)+SUMIF(Einnahmen!I$7:I$10002,A1244,Einnahmen!H$7:H$10002)+SUMIF(Ausgaben!E$7:E$10002,A1244,Ausgaben!G$7:G$10002)+SUMIF(Ausgaben!I$7:I$10002,A1244,Ausgaben!H$7:H$10002),2)</f>
        <v>0</v>
      </c>
    </row>
    <row r="1245" spans="1:2" x14ac:dyDescent="0.25">
      <c r="A1245">
        <v>1245</v>
      </c>
      <c r="B1245" s="24">
        <f>ROUND(SUMIF(Einnahmen!E$7:E$10002,A1245,Einnahmen!G$7:G$10002)+SUMIF(Einnahmen!I$7:I$10002,A1245,Einnahmen!H$7:H$10002)+SUMIF(Ausgaben!E$7:E$10002,A1245,Ausgaben!G$7:G$10002)+SUMIF(Ausgaben!I$7:I$10002,A1245,Ausgaben!H$7:H$10002),2)</f>
        <v>0</v>
      </c>
    </row>
    <row r="1246" spans="1:2" x14ac:dyDescent="0.25">
      <c r="A1246">
        <v>1246</v>
      </c>
      <c r="B1246" s="24">
        <f>ROUND(SUMIF(Einnahmen!E$7:E$10002,A1246,Einnahmen!G$7:G$10002)+SUMIF(Einnahmen!I$7:I$10002,A1246,Einnahmen!H$7:H$10002)+SUMIF(Ausgaben!E$7:E$10002,A1246,Ausgaben!G$7:G$10002)+SUMIF(Ausgaben!I$7:I$10002,A1246,Ausgaben!H$7:H$10002),2)</f>
        <v>0</v>
      </c>
    </row>
    <row r="1247" spans="1:2" x14ac:dyDescent="0.25">
      <c r="A1247">
        <v>1247</v>
      </c>
      <c r="B1247" s="24">
        <f>ROUND(SUMIF(Einnahmen!E$7:E$10002,A1247,Einnahmen!G$7:G$10002)+SUMIF(Einnahmen!I$7:I$10002,A1247,Einnahmen!H$7:H$10002)+SUMIF(Ausgaben!E$7:E$10002,A1247,Ausgaben!G$7:G$10002)+SUMIF(Ausgaben!I$7:I$10002,A1247,Ausgaben!H$7:H$10002),2)</f>
        <v>0</v>
      </c>
    </row>
    <row r="1248" spans="1:2" x14ac:dyDescent="0.25">
      <c r="A1248">
        <v>1248</v>
      </c>
      <c r="B1248" s="24">
        <f>ROUND(SUMIF(Einnahmen!E$7:E$10002,A1248,Einnahmen!G$7:G$10002)+SUMIF(Einnahmen!I$7:I$10002,A1248,Einnahmen!H$7:H$10002)+SUMIF(Ausgaben!E$7:E$10002,A1248,Ausgaben!G$7:G$10002)+SUMIF(Ausgaben!I$7:I$10002,A1248,Ausgaben!H$7:H$10002),2)</f>
        <v>0</v>
      </c>
    </row>
    <row r="1249" spans="1:2" x14ac:dyDescent="0.25">
      <c r="A1249">
        <v>1249</v>
      </c>
      <c r="B1249" s="24">
        <f>ROUND(SUMIF(Einnahmen!E$7:E$10002,A1249,Einnahmen!G$7:G$10002)+SUMIF(Einnahmen!I$7:I$10002,A1249,Einnahmen!H$7:H$10002)+SUMIF(Ausgaben!E$7:E$10002,A1249,Ausgaben!G$7:G$10002)+SUMIF(Ausgaben!I$7:I$10002,A1249,Ausgaben!H$7:H$10002),2)</f>
        <v>0</v>
      </c>
    </row>
    <row r="1250" spans="1:2" x14ac:dyDescent="0.25">
      <c r="A1250">
        <v>1250</v>
      </c>
      <c r="B1250" s="24">
        <f>ROUND(SUMIF(Einnahmen!E$7:E$10002,A1250,Einnahmen!G$7:G$10002)+SUMIF(Einnahmen!I$7:I$10002,A1250,Einnahmen!H$7:H$10002)+SUMIF(Ausgaben!E$7:E$10002,A1250,Ausgaben!G$7:G$10002)+SUMIF(Ausgaben!I$7:I$10002,A1250,Ausgaben!H$7:H$10002),2)</f>
        <v>0</v>
      </c>
    </row>
    <row r="1251" spans="1:2" x14ac:dyDescent="0.25">
      <c r="A1251">
        <v>1251</v>
      </c>
      <c r="B1251" s="24">
        <f>ROUND(SUMIF(Einnahmen!E$7:E$10002,A1251,Einnahmen!G$7:G$10002)+SUMIF(Einnahmen!I$7:I$10002,A1251,Einnahmen!H$7:H$10002)+SUMIF(Ausgaben!E$7:E$10002,A1251,Ausgaben!G$7:G$10002)+SUMIF(Ausgaben!I$7:I$10002,A1251,Ausgaben!H$7:H$10002),2)</f>
        <v>0</v>
      </c>
    </row>
    <row r="1252" spans="1:2" x14ac:dyDescent="0.25">
      <c r="A1252">
        <v>1252</v>
      </c>
      <c r="B1252" s="24">
        <f>ROUND(SUMIF(Einnahmen!E$7:E$10002,A1252,Einnahmen!G$7:G$10002)+SUMIF(Einnahmen!I$7:I$10002,A1252,Einnahmen!H$7:H$10002)+SUMIF(Ausgaben!E$7:E$10002,A1252,Ausgaben!G$7:G$10002)+SUMIF(Ausgaben!I$7:I$10002,A1252,Ausgaben!H$7:H$10002),2)</f>
        <v>0</v>
      </c>
    </row>
    <row r="1253" spans="1:2" x14ac:dyDescent="0.25">
      <c r="A1253">
        <v>1253</v>
      </c>
      <c r="B1253" s="24">
        <f>ROUND(SUMIF(Einnahmen!E$7:E$10002,A1253,Einnahmen!G$7:G$10002)+SUMIF(Einnahmen!I$7:I$10002,A1253,Einnahmen!H$7:H$10002)+SUMIF(Ausgaben!E$7:E$10002,A1253,Ausgaben!G$7:G$10002)+SUMIF(Ausgaben!I$7:I$10002,A1253,Ausgaben!H$7:H$10002),2)</f>
        <v>0</v>
      </c>
    </row>
    <row r="1254" spans="1:2" x14ac:dyDescent="0.25">
      <c r="A1254">
        <v>1254</v>
      </c>
      <c r="B1254" s="24">
        <f>ROUND(SUMIF(Einnahmen!E$7:E$10002,A1254,Einnahmen!G$7:G$10002)+SUMIF(Einnahmen!I$7:I$10002,A1254,Einnahmen!H$7:H$10002)+SUMIF(Ausgaben!E$7:E$10002,A1254,Ausgaben!G$7:G$10002)+SUMIF(Ausgaben!I$7:I$10002,A1254,Ausgaben!H$7:H$10002),2)</f>
        <v>0</v>
      </c>
    </row>
    <row r="1255" spans="1:2" x14ac:dyDescent="0.25">
      <c r="A1255">
        <v>1255</v>
      </c>
      <c r="B1255" s="24">
        <f>ROUND(SUMIF(Einnahmen!E$7:E$10002,A1255,Einnahmen!G$7:G$10002)+SUMIF(Einnahmen!I$7:I$10002,A1255,Einnahmen!H$7:H$10002)+SUMIF(Ausgaben!E$7:E$10002,A1255,Ausgaben!G$7:G$10002)+SUMIF(Ausgaben!I$7:I$10002,A1255,Ausgaben!H$7:H$10002),2)</f>
        <v>0</v>
      </c>
    </row>
    <row r="1256" spans="1:2" x14ac:dyDescent="0.25">
      <c r="A1256">
        <v>1256</v>
      </c>
      <c r="B1256" s="24">
        <f>ROUND(SUMIF(Einnahmen!E$7:E$10002,A1256,Einnahmen!G$7:G$10002)+SUMIF(Einnahmen!I$7:I$10002,A1256,Einnahmen!H$7:H$10002)+SUMIF(Ausgaben!E$7:E$10002,A1256,Ausgaben!G$7:G$10002)+SUMIF(Ausgaben!I$7:I$10002,A1256,Ausgaben!H$7:H$10002),2)</f>
        <v>0</v>
      </c>
    </row>
    <row r="1257" spans="1:2" x14ac:dyDescent="0.25">
      <c r="A1257">
        <v>1257</v>
      </c>
      <c r="B1257" s="24">
        <f>ROUND(SUMIF(Einnahmen!E$7:E$10002,A1257,Einnahmen!G$7:G$10002)+SUMIF(Einnahmen!I$7:I$10002,A1257,Einnahmen!H$7:H$10002)+SUMIF(Ausgaben!E$7:E$10002,A1257,Ausgaben!G$7:G$10002)+SUMIF(Ausgaben!I$7:I$10002,A1257,Ausgaben!H$7:H$10002),2)</f>
        <v>0</v>
      </c>
    </row>
    <row r="1258" spans="1:2" x14ac:dyDescent="0.25">
      <c r="A1258">
        <v>1258</v>
      </c>
      <c r="B1258" s="24">
        <f>ROUND(SUMIF(Einnahmen!E$7:E$10002,A1258,Einnahmen!G$7:G$10002)+SUMIF(Einnahmen!I$7:I$10002,A1258,Einnahmen!H$7:H$10002)+SUMIF(Ausgaben!E$7:E$10002,A1258,Ausgaben!G$7:G$10002)+SUMIF(Ausgaben!I$7:I$10002,A1258,Ausgaben!H$7:H$10002),2)</f>
        <v>0</v>
      </c>
    </row>
    <row r="1259" spans="1:2" x14ac:dyDescent="0.25">
      <c r="A1259">
        <v>1259</v>
      </c>
      <c r="B1259" s="24">
        <f>ROUND(SUMIF(Einnahmen!E$7:E$10002,A1259,Einnahmen!G$7:G$10002)+SUMIF(Einnahmen!I$7:I$10002,A1259,Einnahmen!H$7:H$10002)+SUMIF(Ausgaben!E$7:E$10002,A1259,Ausgaben!G$7:G$10002)+SUMIF(Ausgaben!I$7:I$10002,A1259,Ausgaben!H$7:H$10002),2)</f>
        <v>0</v>
      </c>
    </row>
    <row r="1260" spans="1:2" x14ac:dyDescent="0.25">
      <c r="A1260">
        <v>1260</v>
      </c>
      <c r="B1260" s="24">
        <f>ROUND(SUMIF(Einnahmen!E$7:E$10002,A1260,Einnahmen!G$7:G$10002)+SUMIF(Einnahmen!I$7:I$10002,A1260,Einnahmen!H$7:H$10002)+SUMIF(Ausgaben!E$7:E$10002,A1260,Ausgaben!G$7:G$10002)+SUMIF(Ausgaben!I$7:I$10002,A1260,Ausgaben!H$7:H$10002),2)</f>
        <v>0</v>
      </c>
    </row>
    <row r="1261" spans="1:2" x14ac:dyDescent="0.25">
      <c r="A1261">
        <v>1261</v>
      </c>
      <c r="B1261" s="24">
        <f>ROUND(SUMIF(Einnahmen!E$7:E$10002,A1261,Einnahmen!G$7:G$10002)+SUMIF(Einnahmen!I$7:I$10002,A1261,Einnahmen!H$7:H$10002)+SUMIF(Ausgaben!E$7:E$10002,A1261,Ausgaben!G$7:G$10002)+SUMIF(Ausgaben!I$7:I$10002,A1261,Ausgaben!H$7:H$10002),2)</f>
        <v>0</v>
      </c>
    </row>
    <row r="1262" spans="1:2" x14ac:dyDescent="0.25">
      <c r="A1262">
        <v>1262</v>
      </c>
      <c r="B1262" s="24">
        <f>ROUND(SUMIF(Einnahmen!E$7:E$10002,A1262,Einnahmen!G$7:G$10002)+SUMIF(Einnahmen!I$7:I$10002,A1262,Einnahmen!H$7:H$10002)+SUMIF(Ausgaben!E$7:E$10002,A1262,Ausgaben!G$7:G$10002)+SUMIF(Ausgaben!I$7:I$10002,A1262,Ausgaben!H$7:H$10002),2)</f>
        <v>0</v>
      </c>
    </row>
    <row r="1263" spans="1:2" x14ac:dyDescent="0.25">
      <c r="A1263">
        <v>1263</v>
      </c>
      <c r="B1263" s="24">
        <f>ROUND(SUMIF(Einnahmen!E$7:E$10002,A1263,Einnahmen!G$7:G$10002)+SUMIF(Einnahmen!I$7:I$10002,A1263,Einnahmen!H$7:H$10002)+SUMIF(Ausgaben!E$7:E$10002,A1263,Ausgaben!G$7:G$10002)+SUMIF(Ausgaben!I$7:I$10002,A1263,Ausgaben!H$7:H$10002),2)</f>
        <v>0</v>
      </c>
    </row>
    <row r="1264" spans="1:2" x14ac:dyDescent="0.25">
      <c r="A1264">
        <v>1264</v>
      </c>
      <c r="B1264" s="24">
        <f>ROUND(SUMIF(Einnahmen!E$7:E$10002,A1264,Einnahmen!G$7:G$10002)+SUMIF(Einnahmen!I$7:I$10002,A1264,Einnahmen!H$7:H$10002)+SUMIF(Ausgaben!E$7:E$10002,A1264,Ausgaben!G$7:G$10002)+SUMIF(Ausgaben!I$7:I$10002,A1264,Ausgaben!H$7:H$10002),2)</f>
        <v>0</v>
      </c>
    </row>
    <row r="1265" spans="1:2" x14ac:dyDescent="0.25">
      <c r="A1265">
        <v>1265</v>
      </c>
      <c r="B1265" s="24">
        <f>ROUND(SUMIF(Einnahmen!E$7:E$10002,A1265,Einnahmen!G$7:G$10002)+SUMIF(Einnahmen!I$7:I$10002,A1265,Einnahmen!H$7:H$10002)+SUMIF(Ausgaben!E$7:E$10002,A1265,Ausgaben!G$7:G$10002)+SUMIF(Ausgaben!I$7:I$10002,A1265,Ausgaben!H$7:H$10002),2)</f>
        <v>0</v>
      </c>
    </row>
    <row r="1266" spans="1:2" x14ac:dyDescent="0.25">
      <c r="A1266">
        <v>1266</v>
      </c>
      <c r="B1266" s="24">
        <f>ROUND(SUMIF(Einnahmen!E$7:E$10002,A1266,Einnahmen!G$7:G$10002)+SUMIF(Einnahmen!I$7:I$10002,A1266,Einnahmen!H$7:H$10002)+SUMIF(Ausgaben!E$7:E$10002,A1266,Ausgaben!G$7:G$10002)+SUMIF(Ausgaben!I$7:I$10002,A1266,Ausgaben!H$7:H$10002),2)</f>
        <v>0</v>
      </c>
    </row>
    <row r="1267" spans="1:2" x14ac:dyDescent="0.25">
      <c r="A1267">
        <v>1267</v>
      </c>
      <c r="B1267" s="24">
        <f>ROUND(SUMIF(Einnahmen!E$7:E$10002,A1267,Einnahmen!G$7:G$10002)+SUMIF(Einnahmen!I$7:I$10002,A1267,Einnahmen!H$7:H$10002)+SUMIF(Ausgaben!E$7:E$10002,A1267,Ausgaben!G$7:G$10002)+SUMIF(Ausgaben!I$7:I$10002,A1267,Ausgaben!H$7:H$10002),2)</f>
        <v>0</v>
      </c>
    </row>
    <row r="1268" spans="1:2" x14ac:dyDescent="0.25">
      <c r="A1268">
        <v>1268</v>
      </c>
      <c r="B1268" s="24">
        <f>ROUND(SUMIF(Einnahmen!E$7:E$10002,A1268,Einnahmen!G$7:G$10002)+SUMIF(Einnahmen!I$7:I$10002,A1268,Einnahmen!H$7:H$10002)+SUMIF(Ausgaben!E$7:E$10002,A1268,Ausgaben!G$7:G$10002)+SUMIF(Ausgaben!I$7:I$10002,A1268,Ausgaben!H$7:H$10002),2)</f>
        <v>0</v>
      </c>
    </row>
    <row r="1269" spans="1:2" x14ac:dyDescent="0.25">
      <c r="A1269">
        <v>1269</v>
      </c>
      <c r="B1269" s="24">
        <f>ROUND(SUMIF(Einnahmen!E$7:E$10002,A1269,Einnahmen!G$7:G$10002)+SUMIF(Einnahmen!I$7:I$10002,A1269,Einnahmen!H$7:H$10002)+SUMIF(Ausgaben!E$7:E$10002,A1269,Ausgaben!G$7:G$10002)+SUMIF(Ausgaben!I$7:I$10002,A1269,Ausgaben!H$7:H$10002),2)</f>
        <v>0</v>
      </c>
    </row>
    <row r="1270" spans="1:2" x14ac:dyDescent="0.25">
      <c r="A1270">
        <v>1270</v>
      </c>
      <c r="B1270" s="24">
        <f>ROUND(SUMIF(Einnahmen!E$7:E$10002,A1270,Einnahmen!G$7:G$10002)+SUMIF(Einnahmen!I$7:I$10002,A1270,Einnahmen!H$7:H$10002)+SUMIF(Ausgaben!E$7:E$10002,A1270,Ausgaben!G$7:G$10002)+SUMIF(Ausgaben!I$7:I$10002,A1270,Ausgaben!H$7:H$10002),2)</f>
        <v>0</v>
      </c>
    </row>
    <row r="1271" spans="1:2" x14ac:dyDescent="0.25">
      <c r="A1271">
        <v>1271</v>
      </c>
      <c r="B1271" s="24">
        <f>ROUND(SUMIF(Einnahmen!E$7:E$10002,A1271,Einnahmen!G$7:G$10002)+SUMIF(Einnahmen!I$7:I$10002,A1271,Einnahmen!H$7:H$10002)+SUMIF(Ausgaben!E$7:E$10002,A1271,Ausgaben!G$7:G$10002)+SUMIF(Ausgaben!I$7:I$10002,A1271,Ausgaben!H$7:H$10002),2)</f>
        <v>0</v>
      </c>
    </row>
    <row r="1272" spans="1:2" x14ac:dyDescent="0.25">
      <c r="A1272">
        <v>1272</v>
      </c>
      <c r="B1272" s="24">
        <f>ROUND(SUMIF(Einnahmen!E$7:E$10002,A1272,Einnahmen!G$7:G$10002)+SUMIF(Einnahmen!I$7:I$10002,A1272,Einnahmen!H$7:H$10002)+SUMIF(Ausgaben!E$7:E$10002,A1272,Ausgaben!G$7:G$10002)+SUMIF(Ausgaben!I$7:I$10002,A1272,Ausgaben!H$7:H$10002),2)</f>
        <v>0</v>
      </c>
    </row>
    <row r="1273" spans="1:2" x14ac:dyDescent="0.25">
      <c r="A1273">
        <v>1273</v>
      </c>
      <c r="B1273" s="24">
        <f>ROUND(SUMIF(Einnahmen!E$7:E$10002,A1273,Einnahmen!G$7:G$10002)+SUMIF(Einnahmen!I$7:I$10002,A1273,Einnahmen!H$7:H$10002)+SUMIF(Ausgaben!E$7:E$10002,A1273,Ausgaben!G$7:G$10002)+SUMIF(Ausgaben!I$7:I$10002,A1273,Ausgaben!H$7:H$10002),2)</f>
        <v>0</v>
      </c>
    </row>
    <row r="1274" spans="1:2" x14ac:dyDescent="0.25">
      <c r="A1274">
        <v>1274</v>
      </c>
      <c r="B1274" s="24">
        <f>ROUND(SUMIF(Einnahmen!E$7:E$10002,A1274,Einnahmen!G$7:G$10002)+SUMIF(Einnahmen!I$7:I$10002,A1274,Einnahmen!H$7:H$10002)+SUMIF(Ausgaben!E$7:E$10002,A1274,Ausgaben!G$7:G$10002)+SUMIF(Ausgaben!I$7:I$10002,A1274,Ausgaben!H$7:H$10002),2)</f>
        <v>0</v>
      </c>
    </row>
    <row r="1275" spans="1:2" x14ac:dyDescent="0.25">
      <c r="A1275">
        <v>1275</v>
      </c>
      <c r="B1275" s="24">
        <f>ROUND(SUMIF(Einnahmen!E$7:E$10002,A1275,Einnahmen!G$7:G$10002)+SUMIF(Einnahmen!I$7:I$10002,A1275,Einnahmen!H$7:H$10002)+SUMIF(Ausgaben!E$7:E$10002,A1275,Ausgaben!G$7:G$10002)+SUMIF(Ausgaben!I$7:I$10002,A1275,Ausgaben!H$7:H$10002),2)</f>
        <v>0</v>
      </c>
    </row>
    <row r="1276" spans="1:2" x14ac:dyDescent="0.25">
      <c r="A1276">
        <v>1276</v>
      </c>
      <c r="B1276" s="24">
        <f>ROUND(SUMIF(Einnahmen!E$7:E$10002,A1276,Einnahmen!G$7:G$10002)+SUMIF(Einnahmen!I$7:I$10002,A1276,Einnahmen!H$7:H$10002)+SUMIF(Ausgaben!E$7:E$10002,A1276,Ausgaben!G$7:G$10002)+SUMIF(Ausgaben!I$7:I$10002,A1276,Ausgaben!H$7:H$10002),2)</f>
        <v>0</v>
      </c>
    </row>
    <row r="1277" spans="1:2" x14ac:dyDescent="0.25">
      <c r="A1277">
        <v>1277</v>
      </c>
      <c r="B1277" s="24">
        <f>ROUND(SUMIF(Einnahmen!E$7:E$10002,A1277,Einnahmen!G$7:G$10002)+SUMIF(Einnahmen!I$7:I$10002,A1277,Einnahmen!H$7:H$10002)+SUMIF(Ausgaben!E$7:E$10002,A1277,Ausgaben!G$7:G$10002)+SUMIF(Ausgaben!I$7:I$10002,A1277,Ausgaben!H$7:H$10002),2)</f>
        <v>0</v>
      </c>
    </row>
    <row r="1278" spans="1:2" x14ac:dyDescent="0.25">
      <c r="A1278">
        <v>1278</v>
      </c>
      <c r="B1278" s="24">
        <f>ROUND(SUMIF(Einnahmen!E$7:E$10002,A1278,Einnahmen!G$7:G$10002)+SUMIF(Einnahmen!I$7:I$10002,A1278,Einnahmen!H$7:H$10002)+SUMIF(Ausgaben!E$7:E$10002,A1278,Ausgaben!G$7:G$10002)+SUMIF(Ausgaben!I$7:I$10002,A1278,Ausgaben!H$7:H$10002),2)</f>
        <v>0</v>
      </c>
    </row>
    <row r="1279" spans="1:2" x14ac:dyDescent="0.25">
      <c r="A1279">
        <v>1279</v>
      </c>
      <c r="B1279" s="24">
        <f>ROUND(SUMIF(Einnahmen!E$7:E$10002,A1279,Einnahmen!G$7:G$10002)+SUMIF(Einnahmen!I$7:I$10002,A1279,Einnahmen!H$7:H$10002)+SUMIF(Ausgaben!E$7:E$10002,A1279,Ausgaben!G$7:G$10002)+SUMIF(Ausgaben!I$7:I$10002,A1279,Ausgaben!H$7:H$10002),2)</f>
        <v>0</v>
      </c>
    </row>
    <row r="1280" spans="1:2" x14ac:dyDescent="0.25">
      <c r="A1280">
        <v>1280</v>
      </c>
      <c r="B1280" s="24">
        <f>ROUND(SUMIF(Einnahmen!E$7:E$10002,A1280,Einnahmen!G$7:G$10002)+SUMIF(Einnahmen!I$7:I$10002,A1280,Einnahmen!H$7:H$10002)+SUMIF(Ausgaben!E$7:E$10002,A1280,Ausgaben!G$7:G$10002)+SUMIF(Ausgaben!I$7:I$10002,A1280,Ausgaben!H$7:H$10002),2)</f>
        <v>0</v>
      </c>
    </row>
    <row r="1281" spans="1:2" x14ac:dyDescent="0.25">
      <c r="A1281">
        <v>1281</v>
      </c>
      <c r="B1281" s="24">
        <f>ROUND(SUMIF(Einnahmen!E$7:E$10002,A1281,Einnahmen!G$7:G$10002)+SUMIF(Einnahmen!I$7:I$10002,A1281,Einnahmen!H$7:H$10002)+SUMIF(Ausgaben!E$7:E$10002,A1281,Ausgaben!G$7:G$10002)+SUMIF(Ausgaben!I$7:I$10002,A1281,Ausgaben!H$7:H$10002),2)</f>
        <v>0</v>
      </c>
    </row>
    <row r="1282" spans="1:2" x14ac:dyDescent="0.25">
      <c r="A1282">
        <v>1282</v>
      </c>
      <c r="B1282" s="24">
        <f>ROUND(SUMIF(Einnahmen!E$7:E$10002,A1282,Einnahmen!G$7:G$10002)+SUMIF(Einnahmen!I$7:I$10002,A1282,Einnahmen!H$7:H$10002)+SUMIF(Ausgaben!E$7:E$10002,A1282,Ausgaben!G$7:G$10002)+SUMIF(Ausgaben!I$7:I$10002,A1282,Ausgaben!H$7:H$10002),2)</f>
        <v>0</v>
      </c>
    </row>
    <row r="1283" spans="1:2" x14ac:dyDescent="0.25">
      <c r="A1283">
        <v>1283</v>
      </c>
      <c r="B1283" s="24">
        <f>ROUND(SUMIF(Einnahmen!E$7:E$10002,A1283,Einnahmen!G$7:G$10002)+SUMIF(Einnahmen!I$7:I$10002,A1283,Einnahmen!H$7:H$10002)+SUMIF(Ausgaben!E$7:E$10002,A1283,Ausgaben!G$7:G$10002)+SUMIF(Ausgaben!I$7:I$10002,A1283,Ausgaben!H$7:H$10002),2)</f>
        <v>0</v>
      </c>
    </row>
    <row r="1284" spans="1:2" x14ac:dyDescent="0.25">
      <c r="A1284">
        <v>1284</v>
      </c>
      <c r="B1284" s="24">
        <f>ROUND(SUMIF(Einnahmen!E$7:E$10002,A1284,Einnahmen!G$7:G$10002)+SUMIF(Einnahmen!I$7:I$10002,A1284,Einnahmen!H$7:H$10002)+SUMIF(Ausgaben!E$7:E$10002,A1284,Ausgaben!G$7:G$10002)+SUMIF(Ausgaben!I$7:I$10002,A1284,Ausgaben!H$7:H$10002),2)</f>
        <v>0</v>
      </c>
    </row>
    <row r="1285" spans="1:2" x14ac:dyDescent="0.25">
      <c r="A1285">
        <v>1285</v>
      </c>
      <c r="B1285" s="24">
        <f>ROUND(SUMIF(Einnahmen!E$7:E$10002,A1285,Einnahmen!G$7:G$10002)+SUMIF(Einnahmen!I$7:I$10002,A1285,Einnahmen!H$7:H$10002)+SUMIF(Ausgaben!E$7:E$10002,A1285,Ausgaben!G$7:G$10002)+SUMIF(Ausgaben!I$7:I$10002,A1285,Ausgaben!H$7:H$10002),2)</f>
        <v>0</v>
      </c>
    </row>
    <row r="1286" spans="1:2" x14ac:dyDescent="0.25">
      <c r="A1286">
        <v>1286</v>
      </c>
      <c r="B1286" s="24">
        <f>ROUND(SUMIF(Einnahmen!E$7:E$10002,A1286,Einnahmen!G$7:G$10002)+SUMIF(Einnahmen!I$7:I$10002,A1286,Einnahmen!H$7:H$10002)+SUMIF(Ausgaben!E$7:E$10002,A1286,Ausgaben!G$7:G$10002)+SUMIF(Ausgaben!I$7:I$10002,A1286,Ausgaben!H$7:H$10002),2)</f>
        <v>0</v>
      </c>
    </row>
    <row r="1287" spans="1:2" x14ac:dyDescent="0.25">
      <c r="A1287">
        <v>1287</v>
      </c>
      <c r="B1287" s="24">
        <f>ROUND(SUMIF(Einnahmen!E$7:E$10002,A1287,Einnahmen!G$7:G$10002)+SUMIF(Einnahmen!I$7:I$10002,A1287,Einnahmen!H$7:H$10002)+SUMIF(Ausgaben!E$7:E$10002,A1287,Ausgaben!G$7:G$10002)+SUMIF(Ausgaben!I$7:I$10002,A1287,Ausgaben!H$7:H$10002),2)</f>
        <v>0</v>
      </c>
    </row>
    <row r="1288" spans="1:2" x14ac:dyDescent="0.25">
      <c r="A1288">
        <v>1288</v>
      </c>
      <c r="B1288" s="24">
        <f>ROUND(SUMIF(Einnahmen!E$7:E$10002,A1288,Einnahmen!G$7:G$10002)+SUMIF(Einnahmen!I$7:I$10002,A1288,Einnahmen!H$7:H$10002)+SUMIF(Ausgaben!E$7:E$10002,A1288,Ausgaben!G$7:G$10002)+SUMIF(Ausgaben!I$7:I$10002,A1288,Ausgaben!H$7:H$10002),2)</f>
        <v>0</v>
      </c>
    </row>
    <row r="1289" spans="1:2" x14ac:dyDescent="0.25">
      <c r="A1289">
        <v>1289</v>
      </c>
      <c r="B1289" s="24">
        <f>ROUND(SUMIF(Einnahmen!E$7:E$10002,A1289,Einnahmen!G$7:G$10002)+SUMIF(Einnahmen!I$7:I$10002,A1289,Einnahmen!H$7:H$10002)+SUMIF(Ausgaben!E$7:E$10002,A1289,Ausgaben!G$7:G$10002)+SUMIF(Ausgaben!I$7:I$10002,A1289,Ausgaben!H$7:H$10002),2)</f>
        <v>0</v>
      </c>
    </row>
    <row r="1290" spans="1:2" x14ac:dyDescent="0.25">
      <c r="A1290">
        <v>1290</v>
      </c>
      <c r="B1290" s="24">
        <f>ROUND(SUMIF(Einnahmen!E$7:E$10002,A1290,Einnahmen!G$7:G$10002)+SUMIF(Einnahmen!I$7:I$10002,A1290,Einnahmen!H$7:H$10002)+SUMIF(Ausgaben!E$7:E$10002,A1290,Ausgaben!G$7:G$10002)+SUMIF(Ausgaben!I$7:I$10002,A1290,Ausgaben!H$7:H$10002),2)</f>
        <v>0</v>
      </c>
    </row>
    <row r="1291" spans="1:2" x14ac:dyDescent="0.25">
      <c r="A1291">
        <v>1291</v>
      </c>
      <c r="B1291" s="24">
        <f>ROUND(SUMIF(Einnahmen!E$7:E$10002,A1291,Einnahmen!G$7:G$10002)+SUMIF(Einnahmen!I$7:I$10002,A1291,Einnahmen!H$7:H$10002)+SUMIF(Ausgaben!E$7:E$10002,A1291,Ausgaben!G$7:G$10002)+SUMIF(Ausgaben!I$7:I$10002,A1291,Ausgaben!H$7:H$10002),2)</f>
        <v>0</v>
      </c>
    </row>
    <row r="1292" spans="1:2" x14ac:dyDescent="0.25">
      <c r="A1292">
        <v>1292</v>
      </c>
      <c r="B1292" s="24">
        <f>ROUND(SUMIF(Einnahmen!E$7:E$10002,A1292,Einnahmen!G$7:G$10002)+SUMIF(Einnahmen!I$7:I$10002,A1292,Einnahmen!H$7:H$10002)+SUMIF(Ausgaben!E$7:E$10002,A1292,Ausgaben!G$7:G$10002)+SUMIF(Ausgaben!I$7:I$10002,A1292,Ausgaben!H$7:H$10002),2)</f>
        <v>0</v>
      </c>
    </row>
    <row r="1293" spans="1:2" x14ac:dyDescent="0.25">
      <c r="A1293">
        <v>1293</v>
      </c>
      <c r="B1293" s="24">
        <f>ROUND(SUMIF(Einnahmen!E$7:E$10002,A1293,Einnahmen!G$7:G$10002)+SUMIF(Einnahmen!I$7:I$10002,A1293,Einnahmen!H$7:H$10002)+SUMIF(Ausgaben!E$7:E$10002,A1293,Ausgaben!G$7:G$10002)+SUMIF(Ausgaben!I$7:I$10002,A1293,Ausgaben!H$7:H$10002),2)</f>
        <v>0</v>
      </c>
    </row>
    <row r="1294" spans="1:2" x14ac:dyDescent="0.25">
      <c r="A1294">
        <v>1294</v>
      </c>
      <c r="B1294" s="24">
        <f>ROUND(SUMIF(Einnahmen!E$7:E$10002,A1294,Einnahmen!G$7:G$10002)+SUMIF(Einnahmen!I$7:I$10002,A1294,Einnahmen!H$7:H$10002)+SUMIF(Ausgaben!E$7:E$10002,A1294,Ausgaben!G$7:G$10002)+SUMIF(Ausgaben!I$7:I$10002,A1294,Ausgaben!H$7:H$10002),2)</f>
        <v>0</v>
      </c>
    </row>
    <row r="1295" spans="1:2" x14ac:dyDescent="0.25">
      <c r="A1295">
        <v>1295</v>
      </c>
      <c r="B1295" s="24">
        <f>ROUND(SUMIF(Einnahmen!E$7:E$10002,A1295,Einnahmen!G$7:G$10002)+SUMIF(Einnahmen!I$7:I$10002,A1295,Einnahmen!H$7:H$10002)+SUMIF(Ausgaben!E$7:E$10002,A1295,Ausgaben!G$7:G$10002)+SUMIF(Ausgaben!I$7:I$10002,A1295,Ausgaben!H$7:H$10002),2)</f>
        <v>0</v>
      </c>
    </row>
    <row r="1296" spans="1:2" x14ac:dyDescent="0.25">
      <c r="A1296">
        <v>1296</v>
      </c>
      <c r="B1296" s="24">
        <f>ROUND(SUMIF(Einnahmen!E$7:E$10002,A1296,Einnahmen!G$7:G$10002)+SUMIF(Einnahmen!I$7:I$10002,A1296,Einnahmen!H$7:H$10002)+SUMIF(Ausgaben!E$7:E$10002,A1296,Ausgaben!G$7:G$10002)+SUMIF(Ausgaben!I$7:I$10002,A1296,Ausgaben!H$7:H$10002),2)</f>
        <v>0</v>
      </c>
    </row>
    <row r="1297" spans="1:2" x14ac:dyDescent="0.25">
      <c r="A1297">
        <v>1297</v>
      </c>
      <c r="B1297" s="24">
        <f>ROUND(SUMIF(Einnahmen!E$7:E$10002,A1297,Einnahmen!G$7:G$10002)+SUMIF(Einnahmen!I$7:I$10002,A1297,Einnahmen!H$7:H$10002)+SUMIF(Ausgaben!E$7:E$10002,A1297,Ausgaben!G$7:G$10002)+SUMIF(Ausgaben!I$7:I$10002,A1297,Ausgaben!H$7:H$10002),2)</f>
        <v>0</v>
      </c>
    </row>
    <row r="1298" spans="1:2" x14ac:dyDescent="0.25">
      <c r="A1298">
        <v>1298</v>
      </c>
      <c r="B1298" s="24">
        <f>ROUND(SUMIF(Einnahmen!E$7:E$10002,A1298,Einnahmen!G$7:G$10002)+SUMIF(Einnahmen!I$7:I$10002,A1298,Einnahmen!H$7:H$10002)+SUMIF(Ausgaben!E$7:E$10002,A1298,Ausgaben!G$7:G$10002)+SUMIF(Ausgaben!I$7:I$10002,A1298,Ausgaben!H$7:H$10002),2)</f>
        <v>0</v>
      </c>
    </row>
    <row r="1299" spans="1:2" x14ac:dyDescent="0.25">
      <c r="A1299">
        <v>1299</v>
      </c>
      <c r="B1299" s="24">
        <f>ROUND(SUMIF(Einnahmen!E$7:E$10002,A1299,Einnahmen!G$7:G$10002)+SUMIF(Einnahmen!I$7:I$10002,A1299,Einnahmen!H$7:H$10002)+SUMIF(Ausgaben!E$7:E$10002,A1299,Ausgaben!G$7:G$10002)+SUMIF(Ausgaben!I$7:I$10002,A1299,Ausgaben!H$7:H$10002),2)</f>
        <v>0</v>
      </c>
    </row>
    <row r="1300" spans="1:2" x14ac:dyDescent="0.25">
      <c r="A1300">
        <v>1300</v>
      </c>
      <c r="B1300" s="24">
        <f>ROUND(SUMIF(Einnahmen!E$7:E$10002,A1300,Einnahmen!G$7:G$10002)+SUMIF(Einnahmen!I$7:I$10002,A1300,Einnahmen!H$7:H$10002)+SUMIF(Ausgaben!E$7:E$10002,A1300,Ausgaben!G$7:G$10002)+SUMIF(Ausgaben!I$7:I$10002,A1300,Ausgaben!H$7:H$10002),2)</f>
        <v>0</v>
      </c>
    </row>
    <row r="1301" spans="1:2" x14ac:dyDescent="0.25">
      <c r="A1301">
        <v>1301</v>
      </c>
      <c r="B1301" s="24">
        <f>ROUND(SUMIF(Einnahmen!E$7:E$10002,A1301,Einnahmen!G$7:G$10002)+SUMIF(Einnahmen!I$7:I$10002,A1301,Einnahmen!H$7:H$10002)+SUMIF(Ausgaben!E$7:E$10002,A1301,Ausgaben!G$7:G$10002)+SUMIF(Ausgaben!I$7:I$10002,A1301,Ausgaben!H$7:H$10002),2)</f>
        <v>0</v>
      </c>
    </row>
    <row r="1302" spans="1:2" x14ac:dyDescent="0.25">
      <c r="A1302">
        <v>1302</v>
      </c>
      <c r="B1302" s="24">
        <f>ROUND(SUMIF(Einnahmen!E$7:E$10002,A1302,Einnahmen!G$7:G$10002)+SUMIF(Einnahmen!I$7:I$10002,A1302,Einnahmen!H$7:H$10002)+SUMIF(Ausgaben!E$7:E$10002,A1302,Ausgaben!G$7:G$10002)+SUMIF(Ausgaben!I$7:I$10002,A1302,Ausgaben!H$7:H$10002),2)</f>
        <v>0</v>
      </c>
    </row>
    <row r="1303" spans="1:2" x14ac:dyDescent="0.25">
      <c r="A1303">
        <v>1303</v>
      </c>
      <c r="B1303" s="24">
        <f>ROUND(SUMIF(Einnahmen!E$7:E$10002,A1303,Einnahmen!G$7:G$10002)+SUMIF(Einnahmen!I$7:I$10002,A1303,Einnahmen!H$7:H$10002)+SUMIF(Ausgaben!E$7:E$10002,A1303,Ausgaben!G$7:G$10002)+SUMIF(Ausgaben!I$7:I$10002,A1303,Ausgaben!H$7:H$10002),2)</f>
        <v>0</v>
      </c>
    </row>
    <row r="1304" spans="1:2" x14ac:dyDescent="0.25">
      <c r="A1304">
        <v>1304</v>
      </c>
      <c r="B1304" s="24">
        <f>ROUND(SUMIF(Einnahmen!E$7:E$10002,A1304,Einnahmen!G$7:G$10002)+SUMIF(Einnahmen!I$7:I$10002,A1304,Einnahmen!H$7:H$10002)+SUMIF(Ausgaben!E$7:E$10002,A1304,Ausgaben!G$7:G$10002)+SUMIF(Ausgaben!I$7:I$10002,A1304,Ausgaben!H$7:H$10002),2)</f>
        <v>0</v>
      </c>
    </row>
    <row r="1305" spans="1:2" x14ac:dyDescent="0.25">
      <c r="A1305">
        <v>1305</v>
      </c>
      <c r="B1305" s="24">
        <f>ROUND(SUMIF(Einnahmen!E$7:E$10002,A1305,Einnahmen!G$7:G$10002)+SUMIF(Einnahmen!I$7:I$10002,A1305,Einnahmen!H$7:H$10002)+SUMIF(Ausgaben!E$7:E$10002,A1305,Ausgaben!G$7:G$10002)+SUMIF(Ausgaben!I$7:I$10002,A1305,Ausgaben!H$7:H$10002),2)</f>
        <v>0</v>
      </c>
    </row>
    <row r="1306" spans="1:2" x14ac:dyDescent="0.25">
      <c r="A1306">
        <v>1306</v>
      </c>
      <c r="B1306" s="24">
        <f>ROUND(SUMIF(Einnahmen!E$7:E$10002,A1306,Einnahmen!G$7:G$10002)+SUMIF(Einnahmen!I$7:I$10002,A1306,Einnahmen!H$7:H$10002)+SUMIF(Ausgaben!E$7:E$10002,A1306,Ausgaben!G$7:G$10002)+SUMIF(Ausgaben!I$7:I$10002,A1306,Ausgaben!H$7:H$10002),2)</f>
        <v>0</v>
      </c>
    </row>
    <row r="1307" spans="1:2" x14ac:dyDescent="0.25">
      <c r="A1307">
        <v>1307</v>
      </c>
      <c r="B1307" s="24">
        <f>ROUND(SUMIF(Einnahmen!E$7:E$10002,A1307,Einnahmen!G$7:G$10002)+SUMIF(Einnahmen!I$7:I$10002,A1307,Einnahmen!H$7:H$10002)+SUMIF(Ausgaben!E$7:E$10002,A1307,Ausgaben!G$7:G$10002)+SUMIF(Ausgaben!I$7:I$10002,A1307,Ausgaben!H$7:H$10002),2)</f>
        <v>0</v>
      </c>
    </row>
    <row r="1308" spans="1:2" x14ac:dyDescent="0.25">
      <c r="A1308">
        <v>1308</v>
      </c>
      <c r="B1308" s="24">
        <f>ROUND(SUMIF(Einnahmen!E$7:E$10002,A1308,Einnahmen!G$7:G$10002)+SUMIF(Einnahmen!I$7:I$10002,A1308,Einnahmen!H$7:H$10002)+SUMIF(Ausgaben!E$7:E$10002,A1308,Ausgaben!G$7:G$10002)+SUMIF(Ausgaben!I$7:I$10002,A1308,Ausgaben!H$7:H$10002),2)</f>
        <v>0</v>
      </c>
    </row>
    <row r="1309" spans="1:2" x14ac:dyDescent="0.25">
      <c r="A1309">
        <v>1309</v>
      </c>
      <c r="B1309" s="24">
        <f>ROUND(SUMIF(Einnahmen!E$7:E$10002,A1309,Einnahmen!G$7:G$10002)+SUMIF(Einnahmen!I$7:I$10002,A1309,Einnahmen!H$7:H$10002)+SUMIF(Ausgaben!E$7:E$10002,A1309,Ausgaben!G$7:G$10002)+SUMIF(Ausgaben!I$7:I$10002,A1309,Ausgaben!H$7:H$10002),2)</f>
        <v>0</v>
      </c>
    </row>
    <row r="1310" spans="1:2" x14ac:dyDescent="0.25">
      <c r="A1310">
        <v>1310</v>
      </c>
      <c r="B1310" s="24">
        <f>ROUND(SUMIF(Einnahmen!E$7:E$10002,A1310,Einnahmen!G$7:G$10002)+SUMIF(Einnahmen!I$7:I$10002,A1310,Einnahmen!H$7:H$10002)+SUMIF(Ausgaben!E$7:E$10002,A1310,Ausgaben!G$7:G$10002)+SUMIF(Ausgaben!I$7:I$10002,A1310,Ausgaben!H$7:H$10002),2)</f>
        <v>0</v>
      </c>
    </row>
    <row r="1311" spans="1:2" x14ac:dyDescent="0.25">
      <c r="A1311">
        <v>1311</v>
      </c>
      <c r="B1311" s="24">
        <f>ROUND(SUMIF(Einnahmen!E$7:E$10002,A1311,Einnahmen!G$7:G$10002)+SUMIF(Einnahmen!I$7:I$10002,A1311,Einnahmen!H$7:H$10002)+SUMIF(Ausgaben!E$7:E$10002,A1311,Ausgaben!G$7:G$10002)+SUMIF(Ausgaben!I$7:I$10002,A1311,Ausgaben!H$7:H$10002),2)</f>
        <v>0</v>
      </c>
    </row>
    <row r="1312" spans="1:2" x14ac:dyDescent="0.25">
      <c r="A1312">
        <v>1312</v>
      </c>
      <c r="B1312" s="24">
        <f>ROUND(SUMIF(Einnahmen!E$7:E$10002,A1312,Einnahmen!G$7:G$10002)+SUMIF(Einnahmen!I$7:I$10002,A1312,Einnahmen!H$7:H$10002)+SUMIF(Ausgaben!E$7:E$10002,A1312,Ausgaben!G$7:G$10002)+SUMIF(Ausgaben!I$7:I$10002,A1312,Ausgaben!H$7:H$10002),2)</f>
        <v>0</v>
      </c>
    </row>
    <row r="1313" spans="1:2" x14ac:dyDescent="0.25">
      <c r="A1313">
        <v>1313</v>
      </c>
      <c r="B1313" s="24">
        <f>ROUND(SUMIF(Einnahmen!E$7:E$10002,A1313,Einnahmen!G$7:G$10002)+SUMIF(Einnahmen!I$7:I$10002,A1313,Einnahmen!H$7:H$10002)+SUMIF(Ausgaben!E$7:E$10002,A1313,Ausgaben!G$7:G$10002)+SUMIF(Ausgaben!I$7:I$10002,A1313,Ausgaben!H$7:H$10002),2)</f>
        <v>0</v>
      </c>
    </row>
    <row r="1314" spans="1:2" x14ac:dyDescent="0.25">
      <c r="A1314">
        <v>1314</v>
      </c>
      <c r="B1314" s="24">
        <f>ROUND(SUMIF(Einnahmen!E$7:E$10002,A1314,Einnahmen!G$7:G$10002)+SUMIF(Einnahmen!I$7:I$10002,A1314,Einnahmen!H$7:H$10002)+SUMIF(Ausgaben!E$7:E$10002,A1314,Ausgaben!G$7:G$10002)+SUMIF(Ausgaben!I$7:I$10002,A1314,Ausgaben!H$7:H$10002),2)</f>
        <v>0</v>
      </c>
    </row>
    <row r="1315" spans="1:2" x14ac:dyDescent="0.25">
      <c r="A1315">
        <v>1315</v>
      </c>
      <c r="B1315" s="24">
        <f>ROUND(SUMIF(Einnahmen!E$7:E$10002,A1315,Einnahmen!G$7:G$10002)+SUMIF(Einnahmen!I$7:I$10002,A1315,Einnahmen!H$7:H$10002)+SUMIF(Ausgaben!E$7:E$10002,A1315,Ausgaben!G$7:G$10002)+SUMIF(Ausgaben!I$7:I$10002,A1315,Ausgaben!H$7:H$10002),2)</f>
        <v>0</v>
      </c>
    </row>
    <row r="1316" spans="1:2" x14ac:dyDescent="0.25">
      <c r="A1316">
        <v>1316</v>
      </c>
      <c r="B1316" s="24">
        <f>ROUND(SUMIF(Einnahmen!E$7:E$10002,A1316,Einnahmen!G$7:G$10002)+SUMIF(Einnahmen!I$7:I$10002,A1316,Einnahmen!H$7:H$10002)+SUMIF(Ausgaben!E$7:E$10002,A1316,Ausgaben!G$7:G$10002)+SUMIF(Ausgaben!I$7:I$10002,A1316,Ausgaben!H$7:H$10002),2)</f>
        <v>0</v>
      </c>
    </row>
    <row r="1317" spans="1:2" x14ac:dyDescent="0.25">
      <c r="A1317">
        <v>1317</v>
      </c>
      <c r="B1317" s="24">
        <f>ROUND(SUMIF(Einnahmen!E$7:E$10002,A1317,Einnahmen!G$7:G$10002)+SUMIF(Einnahmen!I$7:I$10002,A1317,Einnahmen!H$7:H$10002)+SUMIF(Ausgaben!E$7:E$10002,A1317,Ausgaben!G$7:G$10002)+SUMIF(Ausgaben!I$7:I$10002,A1317,Ausgaben!H$7:H$10002),2)</f>
        <v>0</v>
      </c>
    </row>
    <row r="1318" spans="1:2" x14ac:dyDescent="0.25">
      <c r="A1318">
        <v>1318</v>
      </c>
      <c r="B1318" s="24">
        <f>ROUND(SUMIF(Einnahmen!E$7:E$10002,A1318,Einnahmen!G$7:G$10002)+SUMIF(Einnahmen!I$7:I$10002,A1318,Einnahmen!H$7:H$10002)+SUMIF(Ausgaben!E$7:E$10002,A1318,Ausgaben!G$7:G$10002)+SUMIF(Ausgaben!I$7:I$10002,A1318,Ausgaben!H$7:H$10002),2)</f>
        <v>0</v>
      </c>
    </row>
    <row r="1319" spans="1:2" x14ac:dyDescent="0.25">
      <c r="A1319">
        <v>1319</v>
      </c>
      <c r="B1319" s="24">
        <f>ROUND(SUMIF(Einnahmen!E$7:E$10002,A1319,Einnahmen!G$7:G$10002)+SUMIF(Einnahmen!I$7:I$10002,A1319,Einnahmen!H$7:H$10002)+SUMIF(Ausgaben!E$7:E$10002,A1319,Ausgaben!G$7:G$10002)+SUMIF(Ausgaben!I$7:I$10002,A1319,Ausgaben!H$7:H$10002),2)</f>
        <v>0</v>
      </c>
    </row>
    <row r="1320" spans="1:2" x14ac:dyDescent="0.25">
      <c r="A1320">
        <v>1320</v>
      </c>
      <c r="B1320" s="24">
        <f>ROUND(SUMIF(Einnahmen!E$7:E$10002,A1320,Einnahmen!G$7:G$10002)+SUMIF(Einnahmen!I$7:I$10002,A1320,Einnahmen!H$7:H$10002)+SUMIF(Ausgaben!E$7:E$10002,A1320,Ausgaben!G$7:G$10002)+SUMIF(Ausgaben!I$7:I$10002,A1320,Ausgaben!H$7:H$10002),2)</f>
        <v>0</v>
      </c>
    </row>
    <row r="1321" spans="1:2" x14ac:dyDescent="0.25">
      <c r="A1321">
        <v>1321</v>
      </c>
      <c r="B1321" s="24">
        <f>ROUND(SUMIF(Einnahmen!E$7:E$10002,A1321,Einnahmen!G$7:G$10002)+SUMIF(Einnahmen!I$7:I$10002,A1321,Einnahmen!H$7:H$10002)+SUMIF(Ausgaben!E$7:E$10002,A1321,Ausgaben!G$7:G$10002)+SUMIF(Ausgaben!I$7:I$10002,A1321,Ausgaben!H$7:H$10002),2)</f>
        <v>0</v>
      </c>
    </row>
    <row r="1322" spans="1:2" x14ac:dyDescent="0.25">
      <c r="A1322">
        <v>1322</v>
      </c>
      <c r="B1322" s="24">
        <f>ROUND(SUMIF(Einnahmen!E$7:E$10002,A1322,Einnahmen!G$7:G$10002)+SUMIF(Einnahmen!I$7:I$10002,A1322,Einnahmen!H$7:H$10002)+SUMIF(Ausgaben!E$7:E$10002,A1322,Ausgaben!G$7:G$10002)+SUMIF(Ausgaben!I$7:I$10002,A1322,Ausgaben!H$7:H$10002),2)</f>
        <v>0</v>
      </c>
    </row>
    <row r="1323" spans="1:2" x14ac:dyDescent="0.25">
      <c r="A1323">
        <v>1323</v>
      </c>
      <c r="B1323" s="24">
        <f>ROUND(SUMIF(Einnahmen!E$7:E$10002,A1323,Einnahmen!G$7:G$10002)+SUMIF(Einnahmen!I$7:I$10002,A1323,Einnahmen!H$7:H$10002)+SUMIF(Ausgaben!E$7:E$10002,A1323,Ausgaben!G$7:G$10002)+SUMIF(Ausgaben!I$7:I$10002,A1323,Ausgaben!H$7:H$10002),2)</f>
        <v>0</v>
      </c>
    </row>
    <row r="1324" spans="1:2" x14ac:dyDescent="0.25">
      <c r="A1324">
        <v>1324</v>
      </c>
      <c r="B1324" s="24">
        <f>ROUND(SUMIF(Einnahmen!E$7:E$10002,A1324,Einnahmen!G$7:G$10002)+SUMIF(Einnahmen!I$7:I$10002,A1324,Einnahmen!H$7:H$10002)+SUMIF(Ausgaben!E$7:E$10002,A1324,Ausgaben!G$7:G$10002)+SUMIF(Ausgaben!I$7:I$10002,A1324,Ausgaben!H$7:H$10002),2)</f>
        <v>0</v>
      </c>
    </row>
    <row r="1325" spans="1:2" x14ac:dyDescent="0.25">
      <c r="A1325">
        <v>1325</v>
      </c>
      <c r="B1325" s="24">
        <f>ROUND(SUMIF(Einnahmen!E$7:E$10002,A1325,Einnahmen!G$7:G$10002)+SUMIF(Einnahmen!I$7:I$10002,A1325,Einnahmen!H$7:H$10002)+SUMIF(Ausgaben!E$7:E$10002,A1325,Ausgaben!G$7:G$10002)+SUMIF(Ausgaben!I$7:I$10002,A1325,Ausgaben!H$7:H$10002),2)</f>
        <v>0</v>
      </c>
    </row>
    <row r="1326" spans="1:2" x14ac:dyDescent="0.25">
      <c r="A1326">
        <v>1326</v>
      </c>
      <c r="B1326" s="24">
        <f>ROUND(SUMIF(Einnahmen!E$7:E$10002,A1326,Einnahmen!G$7:G$10002)+SUMIF(Einnahmen!I$7:I$10002,A1326,Einnahmen!H$7:H$10002)+SUMIF(Ausgaben!E$7:E$10002,A1326,Ausgaben!G$7:G$10002)+SUMIF(Ausgaben!I$7:I$10002,A1326,Ausgaben!H$7:H$10002),2)</f>
        <v>0</v>
      </c>
    </row>
    <row r="1327" spans="1:2" x14ac:dyDescent="0.25">
      <c r="A1327">
        <v>1327</v>
      </c>
      <c r="B1327" s="24">
        <f>ROUND(SUMIF(Einnahmen!E$7:E$10002,A1327,Einnahmen!G$7:G$10002)+SUMIF(Einnahmen!I$7:I$10002,A1327,Einnahmen!H$7:H$10002)+SUMIF(Ausgaben!E$7:E$10002,A1327,Ausgaben!G$7:G$10002)+SUMIF(Ausgaben!I$7:I$10002,A1327,Ausgaben!H$7:H$10002),2)</f>
        <v>0</v>
      </c>
    </row>
    <row r="1328" spans="1:2" x14ac:dyDescent="0.25">
      <c r="A1328">
        <v>1328</v>
      </c>
      <c r="B1328" s="24">
        <f>ROUND(SUMIF(Einnahmen!E$7:E$10002,A1328,Einnahmen!G$7:G$10002)+SUMIF(Einnahmen!I$7:I$10002,A1328,Einnahmen!H$7:H$10002)+SUMIF(Ausgaben!E$7:E$10002,A1328,Ausgaben!G$7:G$10002)+SUMIF(Ausgaben!I$7:I$10002,A1328,Ausgaben!H$7:H$10002),2)</f>
        <v>0</v>
      </c>
    </row>
    <row r="1329" spans="1:2" x14ac:dyDescent="0.25">
      <c r="A1329">
        <v>1329</v>
      </c>
      <c r="B1329" s="24">
        <f>ROUND(SUMIF(Einnahmen!E$7:E$10002,A1329,Einnahmen!G$7:G$10002)+SUMIF(Einnahmen!I$7:I$10002,A1329,Einnahmen!H$7:H$10002)+SUMIF(Ausgaben!E$7:E$10002,A1329,Ausgaben!G$7:G$10002)+SUMIF(Ausgaben!I$7:I$10002,A1329,Ausgaben!H$7:H$10002),2)</f>
        <v>0</v>
      </c>
    </row>
    <row r="1330" spans="1:2" x14ac:dyDescent="0.25">
      <c r="A1330">
        <v>1330</v>
      </c>
      <c r="B1330" s="24">
        <f>ROUND(SUMIF(Einnahmen!E$7:E$10002,A1330,Einnahmen!G$7:G$10002)+SUMIF(Einnahmen!I$7:I$10002,A1330,Einnahmen!H$7:H$10002)+SUMIF(Ausgaben!E$7:E$10002,A1330,Ausgaben!G$7:G$10002)+SUMIF(Ausgaben!I$7:I$10002,A1330,Ausgaben!H$7:H$10002),2)</f>
        <v>0</v>
      </c>
    </row>
    <row r="1331" spans="1:2" x14ac:dyDescent="0.25">
      <c r="A1331">
        <v>1331</v>
      </c>
      <c r="B1331" s="24">
        <f>ROUND(SUMIF(Einnahmen!E$7:E$10002,A1331,Einnahmen!G$7:G$10002)+SUMIF(Einnahmen!I$7:I$10002,A1331,Einnahmen!H$7:H$10002)+SUMIF(Ausgaben!E$7:E$10002,A1331,Ausgaben!G$7:G$10002)+SUMIF(Ausgaben!I$7:I$10002,A1331,Ausgaben!H$7:H$10002),2)</f>
        <v>0</v>
      </c>
    </row>
    <row r="1332" spans="1:2" x14ac:dyDescent="0.25">
      <c r="A1332">
        <v>1332</v>
      </c>
      <c r="B1332" s="24">
        <f>ROUND(SUMIF(Einnahmen!E$7:E$10002,A1332,Einnahmen!G$7:G$10002)+SUMIF(Einnahmen!I$7:I$10002,A1332,Einnahmen!H$7:H$10002)+SUMIF(Ausgaben!E$7:E$10002,A1332,Ausgaben!G$7:G$10002)+SUMIF(Ausgaben!I$7:I$10002,A1332,Ausgaben!H$7:H$10002),2)</f>
        <v>0</v>
      </c>
    </row>
    <row r="1333" spans="1:2" x14ac:dyDescent="0.25">
      <c r="A1333">
        <v>1333</v>
      </c>
      <c r="B1333" s="24">
        <f>ROUND(SUMIF(Einnahmen!E$7:E$10002,A1333,Einnahmen!G$7:G$10002)+SUMIF(Einnahmen!I$7:I$10002,A1333,Einnahmen!H$7:H$10002)+SUMIF(Ausgaben!E$7:E$10002,A1333,Ausgaben!G$7:G$10002)+SUMIF(Ausgaben!I$7:I$10002,A1333,Ausgaben!H$7:H$10002),2)</f>
        <v>0</v>
      </c>
    </row>
    <row r="1334" spans="1:2" x14ac:dyDescent="0.25">
      <c r="A1334">
        <v>1334</v>
      </c>
      <c r="B1334" s="24">
        <f>ROUND(SUMIF(Einnahmen!E$7:E$10002,A1334,Einnahmen!G$7:G$10002)+SUMIF(Einnahmen!I$7:I$10002,A1334,Einnahmen!H$7:H$10002)+SUMIF(Ausgaben!E$7:E$10002,A1334,Ausgaben!G$7:G$10002)+SUMIF(Ausgaben!I$7:I$10002,A1334,Ausgaben!H$7:H$10002),2)</f>
        <v>0</v>
      </c>
    </row>
    <row r="1335" spans="1:2" x14ac:dyDescent="0.25">
      <c r="A1335">
        <v>1335</v>
      </c>
      <c r="B1335" s="24">
        <f>ROUND(SUMIF(Einnahmen!E$7:E$10002,A1335,Einnahmen!G$7:G$10002)+SUMIF(Einnahmen!I$7:I$10002,A1335,Einnahmen!H$7:H$10002)+SUMIF(Ausgaben!E$7:E$10002,A1335,Ausgaben!G$7:G$10002)+SUMIF(Ausgaben!I$7:I$10002,A1335,Ausgaben!H$7:H$10002),2)</f>
        <v>0</v>
      </c>
    </row>
    <row r="1336" spans="1:2" x14ac:dyDescent="0.25">
      <c r="A1336">
        <v>1336</v>
      </c>
      <c r="B1336" s="24">
        <f>ROUND(SUMIF(Einnahmen!E$7:E$10002,A1336,Einnahmen!G$7:G$10002)+SUMIF(Einnahmen!I$7:I$10002,A1336,Einnahmen!H$7:H$10002)+SUMIF(Ausgaben!E$7:E$10002,A1336,Ausgaben!G$7:G$10002)+SUMIF(Ausgaben!I$7:I$10002,A1336,Ausgaben!H$7:H$10002),2)</f>
        <v>0</v>
      </c>
    </row>
    <row r="1337" spans="1:2" x14ac:dyDescent="0.25">
      <c r="A1337">
        <v>1337</v>
      </c>
      <c r="B1337" s="24">
        <f>ROUND(SUMIF(Einnahmen!E$7:E$10002,A1337,Einnahmen!G$7:G$10002)+SUMIF(Einnahmen!I$7:I$10002,A1337,Einnahmen!H$7:H$10002)+SUMIF(Ausgaben!E$7:E$10002,A1337,Ausgaben!G$7:G$10002)+SUMIF(Ausgaben!I$7:I$10002,A1337,Ausgaben!H$7:H$10002),2)</f>
        <v>0</v>
      </c>
    </row>
    <row r="1338" spans="1:2" x14ac:dyDescent="0.25">
      <c r="A1338">
        <v>1338</v>
      </c>
      <c r="B1338" s="24">
        <f>ROUND(SUMIF(Einnahmen!E$7:E$10002,A1338,Einnahmen!G$7:G$10002)+SUMIF(Einnahmen!I$7:I$10002,A1338,Einnahmen!H$7:H$10002)+SUMIF(Ausgaben!E$7:E$10002,A1338,Ausgaben!G$7:G$10002)+SUMIF(Ausgaben!I$7:I$10002,A1338,Ausgaben!H$7:H$10002),2)</f>
        <v>0</v>
      </c>
    </row>
    <row r="1339" spans="1:2" x14ac:dyDescent="0.25">
      <c r="A1339">
        <v>1339</v>
      </c>
      <c r="B1339" s="24">
        <f>ROUND(SUMIF(Einnahmen!E$7:E$10002,A1339,Einnahmen!G$7:G$10002)+SUMIF(Einnahmen!I$7:I$10002,A1339,Einnahmen!H$7:H$10002)+SUMIF(Ausgaben!E$7:E$10002,A1339,Ausgaben!G$7:G$10002)+SUMIF(Ausgaben!I$7:I$10002,A1339,Ausgaben!H$7:H$10002),2)</f>
        <v>0</v>
      </c>
    </row>
    <row r="1340" spans="1:2" x14ac:dyDescent="0.25">
      <c r="A1340">
        <v>1340</v>
      </c>
      <c r="B1340" s="24">
        <f>ROUND(SUMIF(Einnahmen!E$7:E$10002,A1340,Einnahmen!G$7:G$10002)+SUMIF(Einnahmen!I$7:I$10002,A1340,Einnahmen!H$7:H$10002)+SUMIF(Ausgaben!E$7:E$10002,A1340,Ausgaben!G$7:G$10002)+SUMIF(Ausgaben!I$7:I$10002,A1340,Ausgaben!H$7:H$10002),2)</f>
        <v>0</v>
      </c>
    </row>
    <row r="1341" spans="1:2" x14ac:dyDescent="0.25">
      <c r="A1341">
        <v>1341</v>
      </c>
      <c r="B1341" s="24">
        <f>ROUND(SUMIF(Einnahmen!E$7:E$10002,A1341,Einnahmen!G$7:G$10002)+SUMIF(Einnahmen!I$7:I$10002,A1341,Einnahmen!H$7:H$10002)+SUMIF(Ausgaben!E$7:E$10002,A1341,Ausgaben!G$7:G$10002)+SUMIF(Ausgaben!I$7:I$10002,A1341,Ausgaben!H$7:H$10002),2)</f>
        <v>0</v>
      </c>
    </row>
    <row r="1342" spans="1:2" x14ac:dyDescent="0.25">
      <c r="A1342">
        <v>1342</v>
      </c>
      <c r="B1342" s="24">
        <f>ROUND(SUMIF(Einnahmen!E$7:E$10002,A1342,Einnahmen!G$7:G$10002)+SUMIF(Einnahmen!I$7:I$10002,A1342,Einnahmen!H$7:H$10002)+SUMIF(Ausgaben!E$7:E$10002,A1342,Ausgaben!G$7:G$10002)+SUMIF(Ausgaben!I$7:I$10002,A1342,Ausgaben!H$7:H$10002),2)</f>
        <v>0</v>
      </c>
    </row>
    <row r="1343" spans="1:2" x14ac:dyDescent="0.25">
      <c r="A1343">
        <v>1343</v>
      </c>
      <c r="B1343" s="24">
        <f>ROUND(SUMIF(Einnahmen!E$7:E$10002,A1343,Einnahmen!G$7:G$10002)+SUMIF(Einnahmen!I$7:I$10002,A1343,Einnahmen!H$7:H$10002)+SUMIF(Ausgaben!E$7:E$10002,A1343,Ausgaben!G$7:G$10002)+SUMIF(Ausgaben!I$7:I$10002,A1343,Ausgaben!H$7:H$10002),2)</f>
        <v>0</v>
      </c>
    </row>
    <row r="1344" spans="1:2" x14ac:dyDescent="0.25">
      <c r="A1344">
        <v>1344</v>
      </c>
      <c r="B1344" s="24">
        <f>ROUND(SUMIF(Einnahmen!E$7:E$10002,A1344,Einnahmen!G$7:G$10002)+SUMIF(Einnahmen!I$7:I$10002,A1344,Einnahmen!H$7:H$10002)+SUMIF(Ausgaben!E$7:E$10002,A1344,Ausgaben!G$7:G$10002)+SUMIF(Ausgaben!I$7:I$10002,A1344,Ausgaben!H$7:H$10002),2)</f>
        <v>0</v>
      </c>
    </row>
    <row r="1345" spans="1:2" x14ac:dyDescent="0.25">
      <c r="A1345">
        <v>1345</v>
      </c>
      <c r="B1345" s="24">
        <f>ROUND(SUMIF(Einnahmen!E$7:E$10002,A1345,Einnahmen!G$7:G$10002)+SUMIF(Einnahmen!I$7:I$10002,A1345,Einnahmen!H$7:H$10002)+SUMIF(Ausgaben!E$7:E$10002,A1345,Ausgaben!G$7:G$10002)+SUMIF(Ausgaben!I$7:I$10002,A1345,Ausgaben!H$7:H$10002),2)</f>
        <v>0</v>
      </c>
    </row>
    <row r="1346" spans="1:2" x14ac:dyDescent="0.25">
      <c r="A1346">
        <v>1346</v>
      </c>
      <c r="B1346" s="24">
        <f>ROUND(SUMIF(Einnahmen!E$7:E$10002,A1346,Einnahmen!G$7:G$10002)+SUMIF(Einnahmen!I$7:I$10002,A1346,Einnahmen!H$7:H$10002)+SUMIF(Ausgaben!E$7:E$10002,A1346,Ausgaben!G$7:G$10002)+SUMIF(Ausgaben!I$7:I$10002,A1346,Ausgaben!H$7:H$10002),2)</f>
        <v>0</v>
      </c>
    </row>
    <row r="1347" spans="1:2" x14ac:dyDescent="0.25">
      <c r="A1347">
        <v>1347</v>
      </c>
      <c r="B1347" s="24">
        <f>ROUND(SUMIF(Einnahmen!E$7:E$10002,A1347,Einnahmen!G$7:G$10002)+SUMIF(Einnahmen!I$7:I$10002,A1347,Einnahmen!H$7:H$10002)+SUMIF(Ausgaben!E$7:E$10002,A1347,Ausgaben!G$7:G$10002)+SUMIF(Ausgaben!I$7:I$10002,A1347,Ausgaben!H$7:H$10002),2)</f>
        <v>0</v>
      </c>
    </row>
    <row r="1348" spans="1:2" x14ac:dyDescent="0.25">
      <c r="A1348">
        <v>1348</v>
      </c>
      <c r="B1348" s="24">
        <f>ROUND(SUMIF(Einnahmen!E$7:E$10002,A1348,Einnahmen!G$7:G$10002)+SUMIF(Einnahmen!I$7:I$10002,A1348,Einnahmen!H$7:H$10002)+SUMIF(Ausgaben!E$7:E$10002,A1348,Ausgaben!G$7:G$10002)+SUMIF(Ausgaben!I$7:I$10002,A1348,Ausgaben!H$7:H$10002),2)</f>
        <v>0</v>
      </c>
    </row>
    <row r="1349" spans="1:2" x14ac:dyDescent="0.25">
      <c r="A1349">
        <v>1349</v>
      </c>
      <c r="B1349" s="24">
        <f>ROUND(SUMIF(Einnahmen!E$7:E$10002,A1349,Einnahmen!G$7:G$10002)+SUMIF(Einnahmen!I$7:I$10002,A1349,Einnahmen!H$7:H$10002)+SUMIF(Ausgaben!E$7:E$10002,A1349,Ausgaben!G$7:G$10002)+SUMIF(Ausgaben!I$7:I$10002,A1349,Ausgaben!H$7:H$10002),2)</f>
        <v>0</v>
      </c>
    </row>
    <row r="1350" spans="1:2" x14ac:dyDescent="0.25">
      <c r="A1350">
        <v>1350</v>
      </c>
      <c r="B1350" s="24">
        <f>ROUND(SUMIF(Einnahmen!E$7:E$10002,A1350,Einnahmen!G$7:G$10002)+SUMIF(Einnahmen!I$7:I$10002,A1350,Einnahmen!H$7:H$10002)+SUMIF(Ausgaben!E$7:E$10002,A1350,Ausgaben!G$7:G$10002)+SUMIF(Ausgaben!I$7:I$10002,A1350,Ausgaben!H$7:H$10002),2)</f>
        <v>0</v>
      </c>
    </row>
    <row r="1351" spans="1:2" x14ac:dyDescent="0.25">
      <c r="A1351">
        <v>1351</v>
      </c>
      <c r="B1351" s="24">
        <f>ROUND(SUMIF(Einnahmen!E$7:E$10002,A1351,Einnahmen!G$7:G$10002)+SUMIF(Einnahmen!I$7:I$10002,A1351,Einnahmen!H$7:H$10002)+SUMIF(Ausgaben!E$7:E$10002,A1351,Ausgaben!G$7:G$10002)+SUMIF(Ausgaben!I$7:I$10002,A1351,Ausgaben!H$7:H$10002),2)</f>
        <v>0</v>
      </c>
    </row>
    <row r="1352" spans="1:2" x14ac:dyDescent="0.25">
      <c r="A1352">
        <v>1352</v>
      </c>
      <c r="B1352" s="24">
        <f>ROUND(SUMIF(Einnahmen!E$7:E$10002,A1352,Einnahmen!G$7:G$10002)+SUMIF(Einnahmen!I$7:I$10002,A1352,Einnahmen!H$7:H$10002)+SUMIF(Ausgaben!E$7:E$10002,A1352,Ausgaben!G$7:G$10002)+SUMIF(Ausgaben!I$7:I$10002,A1352,Ausgaben!H$7:H$10002),2)</f>
        <v>0</v>
      </c>
    </row>
    <row r="1353" spans="1:2" x14ac:dyDescent="0.25">
      <c r="A1353">
        <v>1353</v>
      </c>
      <c r="B1353" s="24">
        <f>ROUND(SUMIF(Einnahmen!E$7:E$10002,A1353,Einnahmen!G$7:G$10002)+SUMIF(Einnahmen!I$7:I$10002,A1353,Einnahmen!H$7:H$10002)+SUMIF(Ausgaben!E$7:E$10002,A1353,Ausgaben!G$7:G$10002)+SUMIF(Ausgaben!I$7:I$10002,A1353,Ausgaben!H$7:H$10002),2)</f>
        <v>0</v>
      </c>
    </row>
    <row r="1354" spans="1:2" x14ac:dyDescent="0.25">
      <c r="A1354">
        <v>1354</v>
      </c>
      <c r="B1354" s="24">
        <f>ROUND(SUMIF(Einnahmen!E$7:E$10002,A1354,Einnahmen!G$7:G$10002)+SUMIF(Einnahmen!I$7:I$10002,A1354,Einnahmen!H$7:H$10002)+SUMIF(Ausgaben!E$7:E$10002,A1354,Ausgaben!G$7:G$10002)+SUMIF(Ausgaben!I$7:I$10002,A1354,Ausgaben!H$7:H$10002),2)</f>
        <v>0</v>
      </c>
    </row>
    <row r="1355" spans="1:2" x14ac:dyDescent="0.25">
      <c r="A1355">
        <v>1355</v>
      </c>
      <c r="B1355" s="24">
        <f>ROUND(SUMIF(Einnahmen!E$7:E$10002,A1355,Einnahmen!G$7:G$10002)+SUMIF(Einnahmen!I$7:I$10002,A1355,Einnahmen!H$7:H$10002)+SUMIF(Ausgaben!E$7:E$10002,A1355,Ausgaben!G$7:G$10002)+SUMIF(Ausgaben!I$7:I$10002,A1355,Ausgaben!H$7:H$10002),2)</f>
        <v>0</v>
      </c>
    </row>
    <row r="1356" spans="1:2" x14ac:dyDescent="0.25">
      <c r="A1356">
        <v>1356</v>
      </c>
      <c r="B1356" s="24">
        <f>ROUND(SUMIF(Einnahmen!E$7:E$10002,A1356,Einnahmen!G$7:G$10002)+SUMIF(Einnahmen!I$7:I$10002,A1356,Einnahmen!H$7:H$10002)+SUMIF(Ausgaben!E$7:E$10002,A1356,Ausgaben!G$7:G$10002)+SUMIF(Ausgaben!I$7:I$10002,A1356,Ausgaben!H$7:H$10002),2)</f>
        <v>0</v>
      </c>
    </row>
    <row r="1357" spans="1:2" x14ac:dyDescent="0.25">
      <c r="A1357">
        <v>1357</v>
      </c>
      <c r="B1357" s="24">
        <f>ROUND(SUMIF(Einnahmen!E$7:E$10002,A1357,Einnahmen!G$7:G$10002)+SUMIF(Einnahmen!I$7:I$10002,A1357,Einnahmen!H$7:H$10002)+SUMIF(Ausgaben!E$7:E$10002,A1357,Ausgaben!G$7:G$10002)+SUMIF(Ausgaben!I$7:I$10002,A1357,Ausgaben!H$7:H$10002),2)</f>
        <v>0</v>
      </c>
    </row>
    <row r="1358" spans="1:2" x14ac:dyDescent="0.25">
      <c r="A1358">
        <v>1358</v>
      </c>
      <c r="B1358" s="24">
        <f>ROUND(SUMIF(Einnahmen!E$7:E$10002,A1358,Einnahmen!G$7:G$10002)+SUMIF(Einnahmen!I$7:I$10002,A1358,Einnahmen!H$7:H$10002)+SUMIF(Ausgaben!E$7:E$10002,A1358,Ausgaben!G$7:G$10002)+SUMIF(Ausgaben!I$7:I$10002,A1358,Ausgaben!H$7:H$10002),2)</f>
        <v>0</v>
      </c>
    </row>
    <row r="1359" spans="1:2" x14ac:dyDescent="0.25">
      <c r="A1359">
        <v>1359</v>
      </c>
      <c r="B1359" s="24">
        <f>ROUND(SUMIF(Einnahmen!E$7:E$10002,A1359,Einnahmen!G$7:G$10002)+SUMIF(Einnahmen!I$7:I$10002,A1359,Einnahmen!H$7:H$10002)+SUMIF(Ausgaben!E$7:E$10002,A1359,Ausgaben!G$7:G$10002)+SUMIF(Ausgaben!I$7:I$10002,A1359,Ausgaben!H$7:H$10002),2)</f>
        <v>0</v>
      </c>
    </row>
    <row r="1360" spans="1:2" x14ac:dyDescent="0.25">
      <c r="A1360">
        <v>1360</v>
      </c>
      <c r="B1360" s="24">
        <f>ROUND(SUMIF(Einnahmen!E$7:E$10002,A1360,Einnahmen!G$7:G$10002)+SUMIF(Einnahmen!I$7:I$10002,A1360,Einnahmen!H$7:H$10002)+SUMIF(Ausgaben!E$7:E$10002,A1360,Ausgaben!G$7:G$10002)+SUMIF(Ausgaben!I$7:I$10002,A1360,Ausgaben!H$7:H$10002),2)</f>
        <v>0</v>
      </c>
    </row>
    <row r="1361" spans="1:2" x14ac:dyDescent="0.25">
      <c r="A1361">
        <v>1361</v>
      </c>
      <c r="B1361" s="24">
        <f>ROUND(SUMIF(Einnahmen!E$7:E$10002,A1361,Einnahmen!G$7:G$10002)+SUMIF(Einnahmen!I$7:I$10002,A1361,Einnahmen!H$7:H$10002)+SUMIF(Ausgaben!E$7:E$10002,A1361,Ausgaben!G$7:G$10002)+SUMIF(Ausgaben!I$7:I$10002,A1361,Ausgaben!H$7:H$10002),2)</f>
        <v>0</v>
      </c>
    </row>
    <row r="1362" spans="1:2" x14ac:dyDescent="0.25">
      <c r="A1362">
        <v>1362</v>
      </c>
      <c r="B1362" s="24">
        <f>ROUND(SUMIF(Einnahmen!E$7:E$10002,A1362,Einnahmen!G$7:G$10002)+SUMIF(Einnahmen!I$7:I$10002,A1362,Einnahmen!H$7:H$10002)+SUMIF(Ausgaben!E$7:E$10002,A1362,Ausgaben!G$7:G$10002)+SUMIF(Ausgaben!I$7:I$10002,A1362,Ausgaben!H$7:H$10002),2)</f>
        <v>0</v>
      </c>
    </row>
    <row r="1363" spans="1:2" x14ac:dyDescent="0.25">
      <c r="A1363">
        <v>1363</v>
      </c>
      <c r="B1363" s="24">
        <f>ROUND(SUMIF(Einnahmen!E$7:E$10002,A1363,Einnahmen!G$7:G$10002)+SUMIF(Einnahmen!I$7:I$10002,A1363,Einnahmen!H$7:H$10002)+SUMIF(Ausgaben!E$7:E$10002,A1363,Ausgaben!G$7:G$10002)+SUMIF(Ausgaben!I$7:I$10002,A1363,Ausgaben!H$7:H$10002),2)</f>
        <v>0</v>
      </c>
    </row>
    <row r="1364" spans="1:2" x14ac:dyDescent="0.25">
      <c r="A1364">
        <v>1364</v>
      </c>
      <c r="B1364" s="24">
        <f>ROUND(SUMIF(Einnahmen!E$7:E$10002,A1364,Einnahmen!G$7:G$10002)+SUMIF(Einnahmen!I$7:I$10002,A1364,Einnahmen!H$7:H$10002)+SUMIF(Ausgaben!E$7:E$10002,A1364,Ausgaben!G$7:G$10002)+SUMIF(Ausgaben!I$7:I$10002,A1364,Ausgaben!H$7:H$10002),2)</f>
        <v>0</v>
      </c>
    </row>
    <row r="1365" spans="1:2" x14ac:dyDescent="0.25">
      <c r="A1365">
        <v>1365</v>
      </c>
      <c r="B1365" s="24">
        <f>ROUND(SUMIF(Einnahmen!E$7:E$10002,A1365,Einnahmen!G$7:G$10002)+SUMIF(Einnahmen!I$7:I$10002,A1365,Einnahmen!H$7:H$10002)+SUMIF(Ausgaben!E$7:E$10002,A1365,Ausgaben!G$7:G$10002)+SUMIF(Ausgaben!I$7:I$10002,A1365,Ausgaben!H$7:H$10002),2)</f>
        <v>0</v>
      </c>
    </row>
    <row r="1366" spans="1:2" x14ac:dyDescent="0.25">
      <c r="A1366">
        <v>1366</v>
      </c>
      <c r="B1366" s="24">
        <f>ROUND(SUMIF(Einnahmen!E$7:E$10002,A1366,Einnahmen!G$7:G$10002)+SUMIF(Einnahmen!I$7:I$10002,A1366,Einnahmen!H$7:H$10002)+SUMIF(Ausgaben!E$7:E$10002,A1366,Ausgaben!G$7:G$10002)+SUMIF(Ausgaben!I$7:I$10002,A1366,Ausgaben!H$7:H$10002),2)</f>
        <v>0</v>
      </c>
    </row>
    <row r="1367" spans="1:2" x14ac:dyDescent="0.25">
      <c r="A1367">
        <v>1367</v>
      </c>
      <c r="B1367" s="24">
        <f>ROUND(SUMIF(Einnahmen!E$7:E$10002,A1367,Einnahmen!G$7:G$10002)+SUMIF(Einnahmen!I$7:I$10002,A1367,Einnahmen!H$7:H$10002)+SUMIF(Ausgaben!E$7:E$10002,A1367,Ausgaben!G$7:G$10002)+SUMIF(Ausgaben!I$7:I$10002,A1367,Ausgaben!H$7:H$10002),2)</f>
        <v>0</v>
      </c>
    </row>
    <row r="1368" spans="1:2" x14ac:dyDescent="0.25">
      <c r="A1368">
        <v>1368</v>
      </c>
      <c r="B1368" s="24">
        <f>ROUND(SUMIF(Einnahmen!E$7:E$10002,A1368,Einnahmen!G$7:G$10002)+SUMIF(Einnahmen!I$7:I$10002,A1368,Einnahmen!H$7:H$10002)+SUMIF(Ausgaben!E$7:E$10002,A1368,Ausgaben!G$7:G$10002)+SUMIF(Ausgaben!I$7:I$10002,A1368,Ausgaben!H$7:H$10002),2)</f>
        <v>0</v>
      </c>
    </row>
    <row r="1369" spans="1:2" x14ac:dyDescent="0.25">
      <c r="A1369">
        <v>1369</v>
      </c>
      <c r="B1369" s="24">
        <f>ROUND(SUMIF(Einnahmen!E$7:E$10002,A1369,Einnahmen!G$7:G$10002)+SUMIF(Einnahmen!I$7:I$10002,A1369,Einnahmen!H$7:H$10002)+SUMIF(Ausgaben!E$7:E$10002,A1369,Ausgaben!G$7:G$10002)+SUMIF(Ausgaben!I$7:I$10002,A1369,Ausgaben!H$7:H$10002),2)</f>
        <v>0</v>
      </c>
    </row>
    <row r="1370" spans="1:2" x14ac:dyDescent="0.25">
      <c r="A1370">
        <v>1370</v>
      </c>
      <c r="B1370" s="24">
        <f>ROUND(SUMIF(Einnahmen!E$7:E$10002,A1370,Einnahmen!G$7:G$10002)+SUMIF(Einnahmen!I$7:I$10002,A1370,Einnahmen!H$7:H$10002)+SUMIF(Ausgaben!E$7:E$10002,A1370,Ausgaben!G$7:G$10002)+SUMIF(Ausgaben!I$7:I$10002,A1370,Ausgaben!H$7:H$10002),2)</f>
        <v>0</v>
      </c>
    </row>
    <row r="1371" spans="1:2" x14ac:dyDescent="0.25">
      <c r="A1371">
        <v>1371</v>
      </c>
      <c r="B1371" s="24">
        <f>ROUND(SUMIF(Einnahmen!E$7:E$10002,A1371,Einnahmen!G$7:G$10002)+SUMIF(Einnahmen!I$7:I$10002,A1371,Einnahmen!H$7:H$10002)+SUMIF(Ausgaben!E$7:E$10002,A1371,Ausgaben!G$7:G$10002)+SUMIF(Ausgaben!I$7:I$10002,A1371,Ausgaben!H$7:H$10002),2)</f>
        <v>0</v>
      </c>
    </row>
    <row r="1372" spans="1:2" x14ac:dyDescent="0.25">
      <c r="A1372">
        <v>1372</v>
      </c>
      <c r="B1372" s="24">
        <f>ROUND(SUMIF(Einnahmen!E$7:E$10002,A1372,Einnahmen!G$7:G$10002)+SUMIF(Einnahmen!I$7:I$10002,A1372,Einnahmen!H$7:H$10002)+SUMIF(Ausgaben!E$7:E$10002,A1372,Ausgaben!G$7:G$10002)+SUMIF(Ausgaben!I$7:I$10002,A1372,Ausgaben!H$7:H$10002),2)</f>
        <v>0</v>
      </c>
    </row>
    <row r="1373" spans="1:2" x14ac:dyDescent="0.25">
      <c r="A1373">
        <v>1373</v>
      </c>
      <c r="B1373" s="24">
        <f>ROUND(SUMIF(Einnahmen!E$7:E$10002,A1373,Einnahmen!G$7:G$10002)+SUMIF(Einnahmen!I$7:I$10002,A1373,Einnahmen!H$7:H$10002)+SUMIF(Ausgaben!E$7:E$10002,A1373,Ausgaben!G$7:G$10002)+SUMIF(Ausgaben!I$7:I$10002,A1373,Ausgaben!H$7:H$10002),2)</f>
        <v>0</v>
      </c>
    </row>
    <row r="1374" spans="1:2" x14ac:dyDescent="0.25">
      <c r="A1374">
        <v>1374</v>
      </c>
      <c r="B1374" s="24">
        <f>ROUND(SUMIF(Einnahmen!E$7:E$10002,A1374,Einnahmen!G$7:G$10002)+SUMIF(Einnahmen!I$7:I$10002,A1374,Einnahmen!H$7:H$10002)+SUMIF(Ausgaben!E$7:E$10002,A1374,Ausgaben!G$7:G$10002)+SUMIF(Ausgaben!I$7:I$10002,A1374,Ausgaben!H$7:H$10002),2)</f>
        <v>0</v>
      </c>
    </row>
    <row r="1375" spans="1:2" x14ac:dyDescent="0.25">
      <c r="A1375">
        <v>1375</v>
      </c>
      <c r="B1375" s="24">
        <f>ROUND(SUMIF(Einnahmen!E$7:E$10002,A1375,Einnahmen!G$7:G$10002)+SUMIF(Einnahmen!I$7:I$10002,A1375,Einnahmen!H$7:H$10002)+SUMIF(Ausgaben!E$7:E$10002,A1375,Ausgaben!G$7:G$10002)+SUMIF(Ausgaben!I$7:I$10002,A1375,Ausgaben!H$7:H$10002),2)</f>
        <v>0</v>
      </c>
    </row>
    <row r="1376" spans="1:2" x14ac:dyDescent="0.25">
      <c r="A1376">
        <v>1376</v>
      </c>
      <c r="B1376" s="24">
        <f>ROUND(SUMIF(Einnahmen!E$7:E$10002,A1376,Einnahmen!G$7:G$10002)+SUMIF(Einnahmen!I$7:I$10002,A1376,Einnahmen!H$7:H$10002)+SUMIF(Ausgaben!E$7:E$10002,A1376,Ausgaben!G$7:G$10002)+SUMIF(Ausgaben!I$7:I$10002,A1376,Ausgaben!H$7:H$10002),2)</f>
        <v>0</v>
      </c>
    </row>
    <row r="1377" spans="1:2" x14ac:dyDescent="0.25">
      <c r="A1377">
        <v>1377</v>
      </c>
      <c r="B1377" s="24">
        <f>ROUND(SUMIF(Einnahmen!E$7:E$10002,A1377,Einnahmen!G$7:G$10002)+SUMIF(Einnahmen!I$7:I$10002,A1377,Einnahmen!H$7:H$10002)+SUMIF(Ausgaben!E$7:E$10002,A1377,Ausgaben!G$7:G$10002)+SUMIF(Ausgaben!I$7:I$10002,A1377,Ausgaben!H$7:H$10002),2)</f>
        <v>0</v>
      </c>
    </row>
    <row r="1378" spans="1:2" x14ac:dyDescent="0.25">
      <c r="A1378">
        <v>1378</v>
      </c>
      <c r="B1378" s="24">
        <f>ROUND(SUMIF(Einnahmen!E$7:E$10002,A1378,Einnahmen!G$7:G$10002)+SUMIF(Einnahmen!I$7:I$10002,A1378,Einnahmen!H$7:H$10002)+SUMIF(Ausgaben!E$7:E$10002,A1378,Ausgaben!G$7:G$10002)+SUMIF(Ausgaben!I$7:I$10002,A1378,Ausgaben!H$7:H$10002),2)</f>
        <v>0</v>
      </c>
    </row>
    <row r="1379" spans="1:2" x14ac:dyDescent="0.25">
      <c r="A1379">
        <v>1379</v>
      </c>
      <c r="B1379" s="24">
        <f>ROUND(SUMIF(Einnahmen!E$7:E$10002,A1379,Einnahmen!G$7:G$10002)+SUMIF(Einnahmen!I$7:I$10002,A1379,Einnahmen!H$7:H$10002)+SUMIF(Ausgaben!E$7:E$10002,A1379,Ausgaben!G$7:G$10002)+SUMIF(Ausgaben!I$7:I$10002,A1379,Ausgaben!H$7:H$10002),2)</f>
        <v>0</v>
      </c>
    </row>
    <row r="1380" spans="1:2" x14ac:dyDescent="0.25">
      <c r="A1380">
        <v>1380</v>
      </c>
      <c r="B1380" s="24">
        <f>ROUND(SUMIF(Einnahmen!E$7:E$10002,A1380,Einnahmen!G$7:G$10002)+SUMIF(Einnahmen!I$7:I$10002,A1380,Einnahmen!H$7:H$10002)+SUMIF(Ausgaben!E$7:E$10002,A1380,Ausgaben!G$7:G$10002)+SUMIF(Ausgaben!I$7:I$10002,A1380,Ausgaben!H$7:H$10002),2)</f>
        <v>0</v>
      </c>
    </row>
    <row r="1381" spans="1:2" x14ac:dyDescent="0.25">
      <c r="A1381">
        <v>1381</v>
      </c>
      <c r="B1381" s="24">
        <f>ROUND(SUMIF(Einnahmen!E$7:E$10002,A1381,Einnahmen!G$7:G$10002)+SUMIF(Einnahmen!I$7:I$10002,A1381,Einnahmen!H$7:H$10002)+SUMIF(Ausgaben!E$7:E$10002,A1381,Ausgaben!G$7:G$10002)+SUMIF(Ausgaben!I$7:I$10002,A1381,Ausgaben!H$7:H$10002),2)</f>
        <v>0</v>
      </c>
    </row>
    <row r="1382" spans="1:2" x14ac:dyDescent="0.25">
      <c r="A1382">
        <v>1382</v>
      </c>
      <c r="B1382" s="24">
        <f>ROUND(SUMIF(Einnahmen!E$7:E$10002,A1382,Einnahmen!G$7:G$10002)+SUMIF(Einnahmen!I$7:I$10002,A1382,Einnahmen!H$7:H$10002)+SUMIF(Ausgaben!E$7:E$10002,A1382,Ausgaben!G$7:G$10002)+SUMIF(Ausgaben!I$7:I$10002,A1382,Ausgaben!H$7:H$10002),2)</f>
        <v>0</v>
      </c>
    </row>
    <row r="1383" spans="1:2" x14ac:dyDescent="0.25">
      <c r="A1383">
        <v>1383</v>
      </c>
      <c r="B1383" s="24">
        <f>ROUND(SUMIF(Einnahmen!E$7:E$10002,A1383,Einnahmen!G$7:G$10002)+SUMIF(Einnahmen!I$7:I$10002,A1383,Einnahmen!H$7:H$10002)+SUMIF(Ausgaben!E$7:E$10002,A1383,Ausgaben!G$7:G$10002)+SUMIF(Ausgaben!I$7:I$10002,A1383,Ausgaben!H$7:H$10002),2)</f>
        <v>0</v>
      </c>
    </row>
    <row r="1384" spans="1:2" x14ac:dyDescent="0.25">
      <c r="A1384">
        <v>1384</v>
      </c>
      <c r="B1384" s="24">
        <f>ROUND(SUMIF(Einnahmen!E$7:E$10002,A1384,Einnahmen!G$7:G$10002)+SUMIF(Einnahmen!I$7:I$10002,A1384,Einnahmen!H$7:H$10002)+SUMIF(Ausgaben!E$7:E$10002,A1384,Ausgaben!G$7:G$10002)+SUMIF(Ausgaben!I$7:I$10002,A1384,Ausgaben!H$7:H$10002),2)</f>
        <v>0</v>
      </c>
    </row>
    <row r="1385" spans="1:2" x14ac:dyDescent="0.25">
      <c r="A1385">
        <v>1385</v>
      </c>
      <c r="B1385" s="24">
        <f>ROUND(SUMIF(Einnahmen!E$7:E$10002,A1385,Einnahmen!G$7:G$10002)+SUMIF(Einnahmen!I$7:I$10002,A1385,Einnahmen!H$7:H$10002)+SUMIF(Ausgaben!E$7:E$10002,A1385,Ausgaben!G$7:G$10002)+SUMIF(Ausgaben!I$7:I$10002,A1385,Ausgaben!H$7:H$10002),2)</f>
        <v>0</v>
      </c>
    </row>
    <row r="1386" spans="1:2" x14ac:dyDescent="0.25">
      <c r="A1386">
        <v>1386</v>
      </c>
      <c r="B1386" s="24">
        <f>ROUND(SUMIF(Einnahmen!E$7:E$10002,A1386,Einnahmen!G$7:G$10002)+SUMIF(Einnahmen!I$7:I$10002,A1386,Einnahmen!H$7:H$10002)+SUMIF(Ausgaben!E$7:E$10002,A1386,Ausgaben!G$7:G$10002)+SUMIF(Ausgaben!I$7:I$10002,A1386,Ausgaben!H$7:H$10002),2)</f>
        <v>0</v>
      </c>
    </row>
    <row r="1387" spans="1:2" x14ac:dyDescent="0.25">
      <c r="A1387">
        <v>1387</v>
      </c>
      <c r="B1387" s="24">
        <f>ROUND(SUMIF(Einnahmen!E$7:E$10002,A1387,Einnahmen!G$7:G$10002)+SUMIF(Einnahmen!I$7:I$10002,A1387,Einnahmen!H$7:H$10002)+SUMIF(Ausgaben!E$7:E$10002,A1387,Ausgaben!G$7:G$10002)+SUMIF(Ausgaben!I$7:I$10002,A1387,Ausgaben!H$7:H$10002),2)</f>
        <v>0</v>
      </c>
    </row>
    <row r="1388" spans="1:2" x14ac:dyDescent="0.25">
      <c r="A1388">
        <v>1388</v>
      </c>
      <c r="B1388" s="24">
        <f>ROUND(SUMIF(Einnahmen!E$7:E$10002,A1388,Einnahmen!G$7:G$10002)+SUMIF(Einnahmen!I$7:I$10002,A1388,Einnahmen!H$7:H$10002)+SUMIF(Ausgaben!E$7:E$10002,A1388,Ausgaben!G$7:G$10002)+SUMIF(Ausgaben!I$7:I$10002,A1388,Ausgaben!H$7:H$10002),2)</f>
        <v>0</v>
      </c>
    </row>
    <row r="1389" spans="1:2" x14ac:dyDescent="0.25">
      <c r="A1389">
        <v>1389</v>
      </c>
      <c r="B1389" s="24">
        <f>ROUND(SUMIF(Einnahmen!E$7:E$10002,A1389,Einnahmen!G$7:G$10002)+SUMIF(Einnahmen!I$7:I$10002,A1389,Einnahmen!H$7:H$10002)+SUMIF(Ausgaben!E$7:E$10002,A1389,Ausgaben!G$7:G$10002)+SUMIF(Ausgaben!I$7:I$10002,A1389,Ausgaben!H$7:H$10002),2)</f>
        <v>0</v>
      </c>
    </row>
    <row r="1390" spans="1:2" x14ac:dyDescent="0.25">
      <c r="A1390">
        <v>1390</v>
      </c>
      <c r="B1390" s="24">
        <f>ROUND(SUMIF(Einnahmen!E$7:E$10002,A1390,Einnahmen!G$7:G$10002)+SUMIF(Einnahmen!I$7:I$10002,A1390,Einnahmen!H$7:H$10002)+SUMIF(Ausgaben!E$7:E$10002,A1390,Ausgaben!G$7:G$10002)+SUMIF(Ausgaben!I$7:I$10002,A1390,Ausgaben!H$7:H$10002),2)</f>
        <v>0</v>
      </c>
    </row>
    <row r="1391" spans="1:2" x14ac:dyDescent="0.25">
      <c r="A1391">
        <v>1391</v>
      </c>
      <c r="B1391" s="24">
        <f>ROUND(SUMIF(Einnahmen!E$7:E$10002,A1391,Einnahmen!G$7:G$10002)+SUMIF(Einnahmen!I$7:I$10002,A1391,Einnahmen!H$7:H$10002)+SUMIF(Ausgaben!E$7:E$10002,A1391,Ausgaben!G$7:G$10002)+SUMIF(Ausgaben!I$7:I$10002,A1391,Ausgaben!H$7:H$10002),2)</f>
        <v>0</v>
      </c>
    </row>
    <row r="1392" spans="1:2" x14ac:dyDescent="0.25">
      <c r="A1392">
        <v>1392</v>
      </c>
      <c r="B1392" s="24">
        <f>ROUND(SUMIF(Einnahmen!E$7:E$10002,A1392,Einnahmen!G$7:G$10002)+SUMIF(Einnahmen!I$7:I$10002,A1392,Einnahmen!H$7:H$10002)+SUMIF(Ausgaben!E$7:E$10002,A1392,Ausgaben!G$7:G$10002)+SUMIF(Ausgaben!I$7:I$10002,A1392,Ausgaben!H$7:H$10002),2)</f>
        <v>0</v>
      </c>
    </row>
    <row r="1393" spans="1:2" x14ac:dyDescent="0.25">
      <c r="A1393">
        <v>1393</v>
      </c>
      <c r="B1393" s="24">
        <f>ROUND(SUMIF(Einnahmen!E$7:E$10002,A1393,Einnahmen!G$7:G$10002)+SUMIF(Einnahmen!I$7:I$10002,A1393,Einnahmen!H$7:H$10002)+SUMIF(Ausgaben!E$7:E$10002,A1393,Ausgaben!G$7:G$10002)+SUMIF(Ausgaben!I$7:I$10002,A1393,Ausgaben!H$7:H$10002),2)</f>
        <v>0</v>
      </c>
    </row>
    <row r="1394" spans="1:2" x14ac:dyDescent="0.25">
      <c r="A1394">
        <v>1394</v>
      </c>
      <c r="B1394" s="24">
        <f>ROUND(SUMIF(Einnahmen!E$7:E$10002,A1394,Einnahmen!G$7:G$10002)+SUMIF(Einnahmen!I$7:I$10002,A1394,Einnahmen!H$7:H$10002)+SUMIF(Ausgaben!E$7:E$10002,A1394,Ausgaben!G$7:G$10002)+SUMIF(Ausgaben!I$7:I$10002,A1394,Ausgaben!H$7:H$10002),2)</f>
        <v>0</v>
      </c>
    </row>
    <row r="1395" spans="1:2" x14ac:dyDescent="0.25">
      <c r="A1395">
        <v>1395</v>
      </c>
      <c r="B1395" s="24">
        <f>ROUND(SUMIF(Einnahmen!E$7:E$10002,A1395,Einnahmen!G$7:G$10002)+SUMIF(Einnahmen!I$7:I$10002,A1395,Einnahmen!H$7:H$10002)+SUMIF(Ausgaben!E$7:E$10002,A1395,Ausgaben!G$7:G$10002)+SUMIF(Ausgaben!I$7:I$10002,A1395,Ausgaben!H$7:H$10002),2)</f>
        <v>0</v>
      </c>
    </row>
    <row r="1396" spans="1:2" x14ac:dyDescent="0.25">
      <c r="A1396">
        <v>1396</v>
      </c>
      <c r="B1396" s="24">
        <f>ROUND(SUMIF(Einnahmen!E$7:E$10002,A1396,Einnahmen!G$7:G$10002)+SUMIF(Einnahmen!I$7:I$10002,A1396,Einnahmen!H$7:H$10002)+SUMIF(Ausgaben!E$7:E$10002,A1396,Ausgaben!G$7:G$10002)+SUMIF(Ausgaben!I$7:I$10002,A1396,Ausgaben!H$7:H$10002),2)</f>
        <v>0</v>
      </c>
    </row>
    <row r="1397" spans="1:2" x14ac:dyDescent="0.25">
      <c r="A1397">
        <v>1397</v>
      </c>
      <c r="B1397" s="24">
        <f>ROUND(SUMIF(Einnahmen!E$7:E$10002,A1397,Einnahmen!G$7:G$10002)+SUMIF(Einnahmen!I$7:I$10002,A1397,Einnahmen!H$7:H$10002)+SUMIF(Ausgaben!E$7:E$10002,A1397,Ausgaben!G$7:G$10002)+SUMIF(Ausgaben!I$7:I$10002,A1397,Ausgaben!H$7:H$10002),2)</f>
        <v>0</v>
      </c>
    </row>
    <row r="1398" spans="1:2" x14ac:dyDescent="0.25">
      <c r="A1398">
        <v>1398</v>
      </c>
      <c r="B1398" s="24">
        <f>ROUND(SUMIF(Einnahmen!E$7:E$10002,A1398,Einnahmen!G$7:G$10002)+SUMIF(Einnahmen!I$7:I$10002,A1398,Einnahmen!H$7:H$10002)+SUMIF(Ausgaben!E$7:E$10002,A1398,Ausgaben!G$7:G$10002)+SUMIF(Ausgaben!I$7:I$10002,A1398,Ausgaben!H$7:H$10002),2)</f>
        <v>0</v>
      </c>
    </row>
    <row r="1399" spans="1:2" x14ac:dyDescent="0.25">
      <c r="A1399">
        <v>1399</v>
      </c>
      <c r="B1399" s="24">
        <f>ROUND(SUMIF(Einnahmen!E$7:E$10002,A1399,Einnahmen!G$7:G$10002)+SUMIF(Einnahmen!I$7:I$10002,A1399,Einnahmen!H$7:H$10002)+SUMIF(Ausgaben!E$7:E$10002,A1399,Ausgaben!G$7:G$10002)+SUMIF(Ausgaben!I$7:I$10002,A1399,Ausgaben!H$7:H$10002),2)</f>
        <v>0</v>
      </c>
    </row>
    <row r="1400" spans="1:2" x14ac:dyDescent="0.25">
      <c r="A1400">
        <v>1400</v>
      </c>
      <c r="B1400" s="24">
        <f>ROUND(SUMIF(Einnahmen!E$7:E$10002,A1400,Einnahmen!G$7:G$10002)+SUMIF(Einnahmen!I$7:I$10002,A1400,Einnahmen!H$7:H$10002)+SUMIF(Ausgaben!E$7:E$10002,A1400,Ausgaben!G$7:G$10002)+SUMIF(Ausgaben!I$7:I$10002,A1400,Ausgaben!H$7:H$10002),2)</f>
        <v>0</v>
      </c>
    </row>
    <row r="1401" spans="1:2" x14ac:dyDescent="0.25">
      <c r="A1401">
        <v>1401</v>
      </c>
      <c r="B1401" s="24">
        <f>ROUND(SUMIF(Einnahmen!E$7:E$10002,A1401,Einnahmen!G$7:G$10002)+SUMIF(Einnahmen!I$7:I$10002,A1401,Einnahmen!H$7:H$10002)+SUMIF(Ausgaben!E$7:E$10002,A1401,Ausgaben!G$7:G$10002)+SUMIF(Ausgaben!I$7:I$10002,A1401,Ausgaben!H$7:H$10002),2)</f>
        <v>0</v>
      </c>
    </row>
    <row r="1402" spans="1:2" x14ac:dyDescent="0.25">
      <c r="A1402">
        <v>1402</v>
      </c>
      <c r="B1402" s="24">
        <f>ROUND(SUMIF(Einnahmen!E$7:E$10002,A1402,Einnahmen!G$7:G$10002)+SUMIF(Einnahmen!I$7:I$10002,A1402,Einnahmen!H$7:H$10002)+SUMIF(Ausgaben!E$7:E$10002,A1402,Ausgaben!G$7:G$10002)+SUMIF(Ausgaben!I$7:I$10002,A1402,Ausgaben!H$7:H$10002),2)</f>
        <v>0</v>
      </c>
    </row>
    <row r="1403" spans="1:2" x14ac:dyDescent="0.25">
      <c r="A1403">
        <v>1403</v>
      </c>
      <c r="B1403" s="24">
        <f>ROUND(SUMIF(Einnahmen!E$7:E$10002,A1403,Einnahmen!G$7:G$10002)+SUMIF(Einnahmen!I$7:I$10002,A1403,Einnahmen!H$7:H$10002)+SUMIF(Ausgaben!E$7:E$10002,A1403,Ausgaben!G$7:G$10002)+SUMIF(Ausgaben!I$7:I$10002,A1403,Ausgaben!H$7:H$10002),2)</f>
        <v>0</v>
      </c>
    </row>
    <row r="1404" spans="1:2" x14ac:dyDescent="0.25">
      <c r="A1404">
        <v>1404</v>
      </c>
      <c r="B1404" s="24">
        <f>ROUND(SUMIF(Einnahmen!E$7:E$10002,A1404,Einnahmen!G$7:G$10002)+SUMIF(Einnahmen!I$7:I$10002,A1404,Einnahmen!H$7:H$10002)+SUMIF(Ausgaben!E$7:E$10002,A1404,Ausgaben!G$7:G$10002)+SUMIF(Ausgaben!I$7:I$10002,A1404,Ausgaben!H$7:H$10002),2)</f>
        <v>0</v>
      </c>
    </row>
    <row r="1405" spans="1:2" x14ac:dyDescent="0.25">
      <c r="A1405">
        <v>1405</v>
      </c>
      <c r="B1405" s="24">
        <f>ROUND(SUMIF(Einnahmen!E$7:E$10002,A1405,Einnahmen!G$7:G$10002)+SUMIF(Einnahmen!I$7:I$10002,A1405,Einnahmen!H$7:H$10002)+SUMIF(Ausgaben!E$7:E$10002,A1405,Ausgaben!G$7:G$10002)+SUMIF(Ausgaben!I$7:I$10002,A1405,Ausgaben!H$7:H$10002),2)</f>
        <v>0</v>
      </c>
    </row>
    <row r="1406" spans="1:2" x14ac:dyDescent="0.25">
      <c r="A1406">
        <v>1406</v>
      </c>
      <c r="B1406" s="24">
        <f>ROUND(SUMIF(Einnahmen!E$7:E$10002,A1406,Einnahmen!G$7:G$10002)+SUMIF(Einnahmen!I$7:I$10002,A1406,Einnahmen!H$7:H$10002)+SUMIF(Ausgaben!E$7:E$10002,A1406,Ausgaben!G$7:G$10002)+SUMIF(Ausgaben!I$7:I$10002,A1406,Ausgaben!H$7:H$10002),2)</f>
        <v>0</v>
      </c>
    </row>
    <row r="1407" spans="1:2" x14ac:dyDescent="0.25">
      <c r="A1407">
        <v>1407</v>
      </c>
      <c r="B1407" s="24">
        <f>ROUND(SUMIF(Einnahmen!E$7:E$10002,A1407,Einnahmen!G$7:G$10002)+SUMIF(Einnahmen!I$7:I$10002,A1407,Einnahmen!H$7:H$10002)+SUMIF(Ausgaben!E$7:E$10002,A1407,Ausgaben!G$7:G$10002)+SUMIF(Ausgaben!I$7:I$10002,A1407,Ausgaben!H$7:H$10002),2)</f>
        <v>0</v>
      </c>
    </row>
    <row r="1408" spans="1:2" x14ac:dyDescent="0.25">
      <c r="A1408">
        <v>1408</v>
      </c>
      <c r="B1408" s="24">
        <f>ROUND(SUMIF(Einnahmen!E$7:E$10002,A1408,Einnahmen!G$7:G$10002)+SUMIF(Einnahmen!I$7:I$10002,A1408,Einnahmen!H$7:H$10002)+SUMIF(Ausgaben!E$7:E$10002,A1408,Ausgaben!G$7:G$10002)+SUMIF(Ausgaben!I$7:I$10002,A1408,Ausgaben!H$7:H$10002),2)</f>
        <v>0</v>
      </c>
    </row>
    <row r="1409" spans="1:2" x14ac:dyDescent="0.25">
      <c r="A1409">
        <v>1409</v>
      </c>
      <c r="B1409" s="24">
        <f>ROUND(SUMIF(Einnahmen!E$7:E$10002,A1409,Einnahmen!G$7:G$10002)+SUMIF(Einnahmen!I$7:I$10002,A1409,Einnahmen!H$7:H$10002)+SUMIF(Ausgaben!E$7:E$10002,A1409,Ausgaben!G$7:G$10002)+SUMIF(Ausgaben!I$7:I$10002,A1409,Ausgaben!H$7:H$10002),2)</f>
        <v>0</v>
      </c>
    </row>
    <row r="1410" spans="1:2" x14ac:dyDescent="0.25">
      <c r="A1410">
        <v>1410</v>
      </c>
      <c r="B1410" s="24">
        <f>ROUND(SUMIF(Einnahmen!E$7:E$10002,A1410,Einnahmen!G$7:G$10002)+SUMIF(Einnahmen!I$7:I$10002,A1410,Einnahmen!H$7:H$10002)+SUMIF(Ausgaben!E$7:E$10002,A1410,Ausgaben!G$7:G$10002)+SUMIF(Ausgaben!I$7:I$10002,A1410,Ausgaben!H$7:H$10002),2)</f>
        <v>0</v>
      </c>
    </row>
    <row r="1411" spans="1:2" x14ac:dyDescent="0.25">
      <c r="A1411">
        <v>1411</v>
      </c>
      <c r="B1411" s="24">
        <f>ROUND(SUMIF(Einnahmen!E$7:E$10002,A1411,Einnahmen!G$7:G$10002)+SUMIF(Einnahmen!I$7:I$10002,A1411,Einnahmen!H$7:H$10002)+SUMIF(Ausgaben!E$7:E$10002,A1411,Ausgaben!G$7:G$10002)+SUMIF(Ausgaben!I$7:I$10002,A1411,Ausgaben!H$7:H$10002),2)</f>
        <v>0</v>
      </c>
    </row>
    <row r="1412" spans="1:2" x14ac:dyDescent="0.25">
      <c r="A1412">
        <v>1412</v>
      </c>
      <c r="B1412" s="24">
        <f>ROUND(SUMIF(Einnahmen!E$7:E$10002,A1412,Einnahmen!G$7:G$10002)+SUMIF(Einnahmen!I$7:I$10002,A1412,Einnahmen!H$7:H$10002)+SUMIF(Ausgaben!E$7:E$10002,A1412,Ausgaben!G$7:G$10002)+SUMIF(Ausgaben!I$7:I$10002,A1412,Ausgaben!H$7:H$10002),2)</f>
        <v>0</v>
      </c>
    </row>
    <row r="1413" spans="1:2" x14ac:dyDescent="0.25">
      <c r="A1413">
        <v>1413</v>
      </c>
      <c r="B1413" s="24">
        <f>ROUND(SUMIF(Einnahmen!E$7:E$10002,A1413,Einnahmen!G$7:G$10002)+SUMIF(Einnahmen!I$7:I$10002,A1413,Einnahmen!H$7:H$10002)+SUMIF(Ausgaben!E$7:E$10002,A1413,Ausgaben!G$7:G$10002)+SUMIF(Ausgaben!I$7:I$10002,A1413,Ausgaben!H$7:H$10002),2)</f>
        <v>0</v>
      </c>
    </row>
    <row r="1414" spans="1:2" x14ac:dyDescent="0.25">
      <c r="A1414">
        <v>1414</v>
      </c>
      <c r="B1414" s="24">
        <f>ROUND(SUMIF(Einnahmen!E$7:E$10002,A1414,Einnahmen!G$7:G$10002)+SUMIF(Einnahmen!I$7:I$10002,A1414,Einnahmen!H$7:H$10002)+SUMIF(Ausgaben!E$7:E$10002,A1414,Ausgaben!G$7:G$10002)+SUMIF(Ausgaben!I$7:I$10002,A1414,Ausgaben!H$7:H$10002),2)</f>
        <v>0</v>
      </c>
    </row>
    <row r="1415" spans="1:2" x14ac:dyDescent="0.25">
      <c r="A1415">
        <v>1415</v>
      </c>
      <c r="B1415" s="24">
        <f>ROUND(SUMIF(Einnahmen!E$7:E$10002,A1415,Einnahmen!G$7:G$10002)+SUMIF(Einnahmen!I$7:I$10002,A1415,Einnahmen!H$7:H$10002)+SUMIF(Ausgaben!E$7:E$10002,A1415,Ausgaben!G$7:G$10002)+SUMIF(Ausgaben!I$7:I$10002,A1415,Ausgaben!H$7:H$10002),2)</f>
        <v>0</v>
      </c>
    </row>
    <row r="1416" spans="1:2" x14ac:dyDescent="0.25">
      <c r="A1416">
        <v>1416</v>
      </c>
      <c r="B1416" s="24">
        <f>ROUND(SUMIF(Einnahmen!E$7:E$10002,A1416,Einnahmen!G$7:G$10002)+SUMIF(Einnahmen!I$7:I$10002,A1416,Einnahmen!H$7:H$10002)+SUMIF(Ausgaben!E$7:E$10002,A1416,Ausgaben!G$7:G$10002)+SUMIF(Ausgaben!I$7:I$10002,A1416,Ausgaben!H$7:H$10002),2)</f>
        <v>0</v>
      </c>
    </row>
    <row r="1417" spans="1:2" x14ac:dyDescent="0.25">
      <c r="A1417">
        <v>1417</v>
      </c>
      <c r="B1417" s="24">
        <f>ROUND(SUMIF(Einnahmen!E$7:E$10002,A1417,Einnahmen!G$7:G$10002)+SUMIF(Einnahmen!I$7:I$10002,A1417,Einnahmen!H$7:H$10002)+SUMIF(Ausgaben!E$7:E$10002,A1417,Ausgaben!G$7:G$10002)+SUMIF(Ausgaben!I$7:I$10002,A1417,Ausgaben!H$7:H$10002),2)</f>
        <v>0</v>
      </c>
    </row>
    <row r="1418" spans="1:2" x14ac:dyDescent="0.25">
      <c r="A1418">
        <v>1418</v>
      </c>
      <c r="B1418" s="24">
        <f>ROUND(SUMIF(Einnahmen!E$7:E$10002,A1418,Einnahmen!G$7:G$10002)+SUMIF(Einnahmen!I$7:I$10002,A1418,Einnahmen!H$7:H$10002)+SUMIF(Ausgaben!E$7:E$10002,A1418,Ausgaben!G$7:G$10002)+SUMIF(Ausgaben!I$7:I$10002,A1418,Ausgaben!H$7:H$10002),2)</f>
        <v>0</v>
      </c>
    </row>
    <row r="1419" spans="1:2" x14ac:dyDescent="0.25">
      <c r="A1419">
        <v>1419</v>
      </c>
      <c r="B1419" s="24">
        <f>ROUND(SUMIF(Einnahmen!E$7:E$10002,A1419,Einnahmen!G$7:G$10002)+SUMIF(Einnahmen!I$7:I$10002,A1419,Einnahmen!H$7:H$10002)+SUMIF(Ausgaben!E$7:E$10002,A1419,Ausgaben!G$7:G$10002)+SUMIF(Ausgaben!I$7:I$10002,A1419,Ausgaben!H$7:H$10002),2)</f>
        <v>0</v>
      </c>
    </row>
    <row r="1420" spans="1:2" x14ac:dyDescent="0.25">
      <c r="A1420">
        <v>1420</v>
      </c>
      <c r="B1420" s="24">
        <f>ROUND(SUMIF(Einnahmen!E$7:E$10002,A1420,Einnahmen!G$7:G$10002)+SUMIF(Einnahmen!I$7:I$10002,A1420,Einnahmen!H$7:H$10002)+SUMIF(Ausgaben!E$7:E$10002,A1420,Ausgaben!G$7:G$10002)+SUMIF(Ausgaben!I$7:I$10002,A1420,Ausgaben!H$7:H$10002),2)</f>
        <v>0</v>
      </c>
    </row>
    <row r="1421" spans="1:2" x14ac:dyDescent="0.25">
      <c r="A1421">
        <v>1421</v>
      </c>
      <c r="B1421" s="24">
        <f>ROUND(SUMIF(Einnahmen!E$7:E$10002,A1421,Einnahmen!G$7:G$10002)+SUMIF(Einnahmen!I$7:I$10002,A1421,Einnahmen!H$7:H$10002)+SUMIF(Ausgaben!E$7:E$10002,A1421,Ausgaben!G$7:G$10002)+SUMIF(Ausgaben!I$7:I$10002,A1421,Ausgaben!H$7:H$10002),2)</f>
        <v>0</v>
      </c>
    </row>
    <row r="1422" spans="1:2" x14ac:dyDescent="0.25">
      <c r="A1422">
        <v>1422</v>
      </c>
      <c r="B1422" s="24">
        <f>ROUND(SUMIF(Einnahmen!E$7:E$10002,A1422,Einnahmen!G$7:G$10002)+SUMIF(Einnahmen!I$7:I$10002,A1422,Einnahmen!H$7:H$10002)+SUMIF(Ausgaben!E$7:E$10002,A1422,Ausgaben!G$7:G$10002)+SUMIF(Ausgaben!I$7:I$10002,A1422,Ausgaben!H$7:H$10002),2)</f>
        <v>0</v>
      </c>
    </row>
    <row r="1423" spans="1:2" x14ac:dyDescent="0.25">
      <c r="A1423">
        <v>1423</v>
      </c>
      <c r="B1423" s="24">
        <f>ROUND(SUMIF(Einnahmen!E$7:E$10002,A1423,Einnahmen!G$7:G$10002)+SUMIF(Einnahmen!I$7:I$10002,A1423,Einnahmen!H$7:H$10002)+SUMIF(Ausgaben!E$7:E$10002,A1423,Ausgaben!G$7:G$10002)+SUMIF(Ausgaben!I$7:I$10002,A1423,Ausgaben!H$7:H$10002),2)</f>
        <v>0</v>
      </c>
    </row>
    <row r="1424" spans="1:2" x14ac:dyDescent="0.25">
      <c r="A1424">
        <v>1424</v>
      </c>
      <c r="B1424" s="24">
        <f>ROUND(SUMIF(Einnahmen!E$7:E$10002,A1424,Einnahmen!G$7:G$10002)+SUMIF(Einnahmen!I$7:I$10002,A1424,Einnahmen!H$7:H$10002)+SUMIF(Ausgaben!E$7:E$10002,A1424,Ausgaben!G$7:G$10002)+SUMIF(Ausgaben!I$7:I$10002,A1424,Ausgaben!H$7:H$10002),2)</f>
        <v>0</v>
      </c>
    </row>
    <row r="1425" spans="1:2" x14ac:dyDescent="0.25">
      <c r="A1425">
        <v>1425</v>
      </c>
      <c r="B1425" s="24">
        <f>ROUND(SUMIF(Einnahmen!E$7:E$10002,A1425,Einnahmen!G$7:G$10002)+SUMIF(Einnahmen!I$7:I$10002,A1425,Einnahmen!H$7:H$10002)+SUMIF(Ausgaben!E$7:E$10002,A1425,Ausgaben!G$7:G$10002)+SUMIF(Ausgaben!I$7:I$10002,A1425,Ausgaben!H$7:H$10002),2)</f>
        <v>0</v>
      </c>
    </row>
    <row r="1426" spans="1:2" x14ac:dyDescent="0.25">
      <c r="A1426">
        <v>1426</v>
      </c>
      <c r="B1426" s="24">
        <f>ROUND(SUMIF(Einnahmen!E$7:E$10002,A1426,Einnahmen!G$7:G$10002)+SUMIF(Einnahmen!I$7:I$10002,A1426,Einnahmen!H$7:H$10002)+SUMIF(Ausgaben!E$7:E$10002,A1426,Ausgaben!G$7:G$10002)+SUMIF(Ausgaben!I$7:I$10002,A1426,Ausgaben!H$7:H$10002),2)</f>
        <v>0</v>
      </c>
    </row>
    <row r="1427" spans="1:2" x14ac:dyDescent="0.25">
      <c r="A1427">
        <v>1427</v>
      </c>
      <c r="B1427" s="24">
        <f>ROUND(SUMIF(Einnahmen!E$7:E$10002,A1427,Einnahmen!G$7:G$10002)+SUMIF(Einnahmen!I$7:I$10002,A1427,Einnahmen!H$7:H$10002)+SUMIF(Ausgaben!E$7:E$10002,A1427,Ausgaben!G$7:G$10002)+SUMIF(Ausgaben!I$7:I$10002,A1427,Ausgaben!H$7:H$10002),2)</f>
        <v>0</v>
      </c>
    </row>
    <row r="1428" spans="1:2" x14ac:dyDescent="0.25">
      <c r="A1428">
        <v>1428</v>
      </c>
      <c r="B1428" s="24">
        <f>ROUND(SUMIF(Einnahmen!E$7:E$10002,A1428,Einnahmen!G$7:G$10002)+SUMIF(Einnahmen!I$7:I$10002,A1428,Einnahmen!H$7:H$10002)+SUMIF(Ausgaben!E$7:E$10002,A1428,Ausgaben!G$7:G$10002)+SUMIF(Ausgaben!I$7:I$10002,A1428,Ausgaben!H$7:H$10002),2)</f>
        <v>0</v>
      </c>
    </row>
    <row r="1429" spans="1:2" x14ac:dyDescent="0.25">
      <c r="A1429">
        <v>1429</v>
      </c>
      <c r="B1429" s="24">
        <f>ROUND(SUMIF(Einnahmen!E$7:E$10002,A1429,Einnahmen!G$7:G$10002)+SUMIF(Einnahmen!I$7:I$10002,A1429,Einnahmen!H$7:H$10002)+SUMIF(Ausgaben!E$7:E$10002,A1429,Ausgaben!G$7:G$10002)+SUMIF(Ausgaben!I$7:I$10002,A1429,Ausgaben!H$7:H$10002),2)</f>
        <v>0</v>
      </c>
    </row>
    <row r="1430" spans="1:2" x14ac:dyDescent="0.25">
      <c r="A1430">
        <v>1430</v>
      </c>
      <c r="B1430" s="24">
        <f>ROUND(SUMIF(Einnahmen!E$7:E$10002,A1430,Einnahmen!G$7:G$10002)+SUMIF(Einnahmen!I$7:I$10002,A1430,Einnahmen!H$7:H$10002)+SUMIF(Ausgaben!E$7:E$10002,A1430,Ausgaben!G$7:G$10002)+SUMIF(Ausgaben!I$7:I$10002,A1430,Ausgaben!H$7:H$10002),2)</f>
        <v>0</v>
      </c>
    </row>
    <row r="1431" spans="1:2" x14ac:dyDescent="0.25">
      <c r="A1431">
        <v>1431</v>
      </c>
      <c r="B1431" s="24">
        <f>ROUND(SUMIF(Einnahmen!E$7:E$10002,A1431,Einnahmen!G$7:G$10002)+SUMIF(Einnahmen!I$7:I$10002,A1431,Einnahmen!H$7:H$10002)+SUMIF(Ausgaben!E$7:E$10002,A1431,Ausgaben!G$7:G$10002)+SUMIF(Ausgaben!I$7:I$10002,A1431,Ausgaben!H$7:H$10002),2)</f>
        <v>0</v>
      </c>
    </row>
    <row r="1432" spans="1:2" x14ac:dyDescent="0.25">
      <c r="A1432">
        <v>1432</v>
      </c>
      <c r="B1432" s="24">
        <f>ROUND(SUMIF(Einnahmen!E$7:E$10002,A1432,Einnahmen!G$7:G$10002)+SUMIF(Einnahmen!I$7:I$10002,A1432,Einnahmen!H$7:H$10002)+SUMIF(Ausgaben!E$7:E$10002,A1432,Ausgaben!G$7:G$10002)+SUMIF(Ausgaben!I$7:I$10002,A1432,Ausgaben!H$7:H$10002),2)</f>
        <v>0</v>
      </c>
    </row>
    <row r="1433" spans="1:2" x14ac:dyDescent="0.25">
      <c r="A1433">
        <v>1433</v>
      </c>
      <c r="B1433" s="24">
        <f>ROUND(SUMIF(Einnahmen!E$7:E$10002,A1433,Einnahmen!G$7:G$10002)+SUMIF(Einnahmen!I$7:I$10002,A1433,Einnahmen!H$7:H$10002)+SUMIF(Ausgaben!E$7:E$10002,A1433,Ausgaben!G$7:G$10002)+SUMIF(Ausgaben!I$7:I$10002,A1433,Ausgaben!H$7:H$10002),2)</f>
        <v>0</v>
      </c>
    </row>
    <row r="1434" spans="1:2" x14ac:dyDescent="0.25">
      <c r="A1434">
        <v>1434</v>
      </c>
      <c r="B1434" s="24">
        <f>ROUND(SUMIF(Einnahmen!E$7:E$10002,A1434,Einnahmen!G$7:G$10002)+SUMIF(Einnahmen!I$7:I$10002,A1434,Einnahmen!H$7:H$10002)+SUMIF(Ausgaben!E$7:E$10002,A1434,Ausgaben!G$7:G$10002)+SUMIF(Ausgaben!I$7:I$10002,A1434,Ausgaben!H$7:H$10002),2)</f>
        <v>0</v>
      </c>
    </row>
    <row r="1435" spans="1:2" x14ac:dyDescent="0.25">
      <c r="A1435">
        <v>1435</v>
      </c>
      <c r="B1435" s="24">
        <f>ROUND(SUMIF(Einnahmen!E$7:E$10002,A1435,Einnahmen!G$7:G$10002)+SUMIF(Einnahmen!I$7:I$10002,A1435,Einnahmen!H$7:H$10002)+SUMIF(Ausgaben!E$7:E$10002,A1435,Ausgaben!G$7:G$10002)+SUMIF(Ausgaben!I$7:I$10002,A1435,Ausgaben!H$7:H$10002),2)</f>
        <v>0</v>
      </c>
    </row>
    <row r="1436" spans="1:2" x14ac:dyDescent="0.25">
      <c r="A1436">
        <v>1436</v>
      </c>
      <c r="B1436" s="24">
        <f>ROUND(SUMIF(Einnahmen!E$7:E$10002,A1436,Einnahmen!G$7:G$10002)+SUMIF(Einnahmen!I$7:I$10002,A1436,Einnahmen!H$7:H$10002)+SUMIF(Ausgaben!E$7:E$10002,A1436,Ausgaben!G$7:G$10002)+SUMIF(Ausgaben!I$7:I$10002,A1436,Ausgaben!H$7:H$10002),2)</f>
        <v>0</v>
      </c>
    </row>
    <row r="1437" spans="1:2" x14ac:dyDescent="0.25">
      <c r="A1437">
        <v>1437</v>
      </c>
      <c r="B1437" s="24">
        <f>ROUND(SUMIF(Einnahmen!E$7:E$10002,A1437,Einnahmen!G$7:G$10002)+SUMIF(Einnahmen!I$7:I$10002,A1437,Einnahmen!H$7:H$10002)+SUMIF(Ausgaben!E$7:E$10002,A1437,Ausgaben!G$7:G$10002)+SUMIF(Ausgaben!I$7:I$10002,A1437,Ausgaben!H$7:H$10002),2)</f>
        <v>0</v>
      </c>
    </row>
    <row r="1438" spans="1:2" x14ac:dyDescent="0.25">
      <c r="A1438">
        <v>1438</v>
      </c>
      <c r="B1438" s="24">
        <f>ROUND(SUMIF(Einnahmen!E$7:E$10002,A1438,Einnahmen!G$7:G$10002)+SUMIF(Einnahmen!I$7:I$10002,A1438,Einnahmen!H$7:H$10002)+SUMIF(Ausgaben!E$7:E$10002,A1438,Ausgaben!G$7:G$10002)+SUMIF(Ausgaben!I$7:I$10002,A1438,Ausgaben!H$7:H$10002),2)</f>
        <v>0</v>
      </c>
    </row>
    <row r="1439" spans="1:2" x14ac:dyDescent="0.25">
      <c r="A1439">
        <v>1439</v>
      </c>
      <c r="B1439" s="24">
        <f>ROUND(SUMIF(Einnahmen!E$7:E$10002,A1439,Einnahmen!G$7:G$10002)+SUMIF(Einnahmen!I$7:I$10002,A1439,Einnahmen!H$7:H$10002)+SUMIF(Ausgaben!E$7:E$10002,A1439,Ausgaben!G$7:G$10002)+SUMIF(Ausgaben!I$7:I$10002,A1439,Ausgaben!H$7:H$10002),2)</f>
        <v>0</v>
      </c>
    </row>
    <row r="1440" spans="1:2" x14ac:dyDescent="0.25">
      <c r="A1440">
        <v>1440</v>
      </c>
      <c r="B1440" s="24">
        <f>ROUND(SUMIF(Einnahmen!E$7:E$10002,A1440,Einnahmen!G$7:G$10002)+SUMIF(Einnahmen!I$7:I$10002,A1440,Einnahmen!H$7:H$10002)+SUMIF(Ausgaben!E$7:E$10002,A1440,Ausgaben!G$7:G$10002)+SUMIF(Ausgaben!I$7:I$10002,A1440,Ausgaben!H$7:H$10002),2)</f>
        <v>0</v>
      </c>
    </row>
    <row r="1441" spans="1:2" x14ac:dyDescent="0.25">
      <c r="A1441">
        <v>1441</v>
      </c>
      <c r="B1441" s="24">
        <f>ROUND(SUMIF(Einnahmen!E$7:E$10002,A1441,Einnahmen!G$7:G$10002)+SUMIF(Einnahmen!I$7:I$10002,A1441,Einnahmen!H$7:H$10002)+SUMIF(Ausgaben!E$7:E$10002,A1441,Ausgaben!G$7:G$10002)+SUMIF(Ausgaben!I$7:I$10002,A1441,Ausgaben!H$7:H$10002),2)</f>
        <v>0</v>
      </c>
    </row>
    <row r="1442" spans="1:2" x14ac:dyDescent="0.25">
      <c r="A1442">
        <v>1442</v>
      </c>
      <c r="B1442" s="24">
        <f>ROUND(SUMIF(Einnahmen!E$7:E$10002,A1442,Einnahmen!G$7:G$10002)+SUMIF(Einnahmen!I$7:I$10002,A1442,Einnahmen!H$7:H$10002)+SUMIF(Ausgaben!E$7:E$10002,A1442,Ausgaben!G$7:G$10002)+SUMIF(Ausgaben!I$7:I$10002,A1442,Ausgaben!H$7:H$10002),2)</f>
        <v>0</v>
      </c>
    </row>
    <row r="1443" spans="1:2" x14ac:dyDescent="0.25">
      <c r="A1443">
        <v>1443</v>
      </c>
      <c r="B1443" s="24">
        <f>ROUND(SUMIF(Einnahmen!E$7:E$10002,A1443,Einnahmen!G$7:G$10002)+SUMIF(Einnahmen!I$7:I$10002,A1443,Einnahmen!H$7:H$10002)+SUMIF(Ausgaben!E$7:E$10002,A1443,Ausgaben!G$7:G$10002)+SUMIF(Ausgaben!I$7:I$10002,A1443,Ausgaben!H$7:H$10002),2)</f>
        <v>0</v>
      </c>
    </row>
    <row r="1444" spans="1:2" x14ac:dyDescent="0.25">
      <c r="A1444">
        <v>1444</v>
      </c>
      <c r="B1444" s="24">
        <f>ROUND(SUMIF(Einnahmen!E$7:E$10002,A1444,Einnahmen!G$7:G$10002)+SUMIF(Einnahmen!I$7:I$10002,A1444,Einnahmen!H$7:H$10002)+SUMIF(Ausgaben!E$7:E$10002,A1444,Ausgaben!G$7:G$10002)+SUMIF(Ausgaben!I$7:I$10002,A1444,Ausgaben!H$7:H$10002),2)</f>
        <v>0</v>
      </c>
    </row>
    <row r="1445" spans="1:2" x14ac:dyDescent="0.25">
      <c r="A1445">
        <v>1445</v>
      </c>
      <c r="B1445" s="24">
        <f>ROUND(SUMIF(Einnahmen!E$7:E$10002,A1445,Einnahmen!G$7:G$10002)+SUMIF(Einnahmen!I$7:I$10002,A1445,Einnahmen!H$7:H$10002)+SUMIF(Ausgaben!E$7:E$10002,A1445,Ausgaben!G$7:G$10002)+SUMIF(Ausgaben!I$7:I$10002,A1445,Ausgaben!H$7:H$10002),2)</f>
        <v>0</v>
      </c>
    </row>
    <row r="1446" spans="1:2" x14ac:dyDescent="0.25">
      <c r="A1446">
        <v>1446</v>
      </c>
      <c r="B1446" s="24">
        <f>ROUND(SUMIF(Einnahmen!E$7:E$10002,A1446,Einnahmen!G$7:G$10002)+SUMIF(Einnahmen!I$7:I$10002,A1446,Einnahmen!H$7:H$10002)+SUMIF(Ausgaben!E$7:E$10002,A1446,Ausgaben!G$7:G$10002)+SUMIF(Ausgaben!I$7:I$10002,A1446,Ausgaben!H$7:H$10002),2)</f>
        <v>0</v>
      </c>
    </row>
    <row r="1447" spans="1:2" x14ac:dyDescent="0.25">
      <c r="A1447">
        <v>1447</v>
      </c>
      <c r="B1447" s="24">
        <f>ROUND(SUMIF(Einnahmen!E$7:E$10002,A1447,Einnahmen!G$7:G$10002)+SUMIF(Einnahmen!I$7:I$10002,A1447,Einnahmen!H$7:H$10002)+SUMIF(Ausgaben!E$7:E$10002,A1447,Ausgaben!G$7:G$10002)+SUMIF(Ausgaben!I$7:I$10002,A1447,Ausgaben!H$7:H$10002),2)</f>
        <v>0</v>
      </c>
    </row>
    <row r="1448" spans="1:2" x14ac:dyDescent="0.25">
      <c r="A1448">
        <v>1448</v>
      </c>
      <c r="B1448" s="24">
        <f>ROUND(SUMIF(Einnahmen!E$7:E$10002,A1448,Einnahmen!G$7:G$10002)+SUMIF(Einnahmen!I$7:I$10002,A1448,Einnahmen!H$7:H$10002)+SUMIF(Ausgaben!E$7:E$10002,A1448,Ausgaben!G$7:G$10002)+SUMIF(Ausgaben!I$7:I$10002,A1448,Ausgaben!H$7:H$10002),2)</f>
        <v>0</v>
      </c>
    </row>
    <row r="1449" spans="1:2" x14ac:dyDescent="0.25">
      <c r="A1449">
        <v>1449</v>
      </c>
      <c r="B1449" s="24">
        <f>ROUND(SUMIF(Einnahmen!E$7:E$10002,A1449,Einnahmen!G$7:G$10002)+SUMIF(Einnahmen!I$7:I$10002,A1449,Einnahmen!H$7:H$10002)+SUMIF(Ausgaben!E$7:E$10002,A1449,Ausgaben!G$7:G$10002)+SUMIF(Ausgaben!I$7:I$10002,A1449,Ausgaben!H$7:H$10002),2)</f>
        <v>0</v>
      </c>
    </row>
    <row r="1450" spans="1:2" x14ac:dyDescent="0.25">
      <c r="A1450">
        <v>1450</v>
      </c>
      <c r="B1450" s="24">
        <f>ROUND(SUMIF(Einnahmen!E$7:E$10002,A1450,Einnahmen!G$7:G$10002)+SUMIF(Einnahmen!I$7:I$10002,A1450,Einnahmen!H$7:H$10002)+SUMIF(Ausgaben!E$7:E$10002,A1450,Ausgaben!G$7:G$10002)+SUMIF(Ausgaben!I$7:I$10002,A1450,Ausgaben!H$7:H$10002),2)</f>
        <v>0</v>
      </c>
    </row>
    <row r="1451" spans="1:2" x14ac:dyDescent="0.25">
      <c r="A1451">
        <v>1451</v>
      </c>
      <c r="B1451" s="24">
        <f>ROUND(SUMIF(Einnahmen!E$7:E$10002,A1451,Einnahmen!G$7:G$10002)+SUMIF(Einnahmen!I$7:I$10002,A1451,Einnahmen!H$7:H$10002)+SUMIF(Ausgaben!E$7:E$10002,A1451,Ausgaben!G$7:G$10002)+SUMIF(Ausgaben!I$7:I$10002,A1451,Ausgaben!H$7:H$10002),2)</f>
        <v>0</v>
      </c>
    </row>
    <row r="1452" spans="1:2" x14ac:dyDescent="0.25">
      <c r="A1452">
        <v>1452</v>
      </c>
      <c r="B1452" s="24">
        <f>ROUND(SUMIF(Einnahmen!E$7:E$10002,A1452,Einnahmen!G$7:G$10002)+SUMIF(Einnahmen!I$7:I$10002,A1452,Einnahmen!H$7:H$10002)+SUMIF(Ausgaben!E$7:E$10002,A1452,Ausgaben!G$7:G$10002)+SUMIF(Ausgaben!I$7:I$10002,A1452,Ausgaben!H$7:H$10002),2)</f>
        <v>0</v>
      </c>
    </row>
    <row r="1453" spans="1:2" x14ac:dyDescent="0.25">
      <c r="A1453">
        <v>1453</v>
      </c>
      <c r="B1453" s="24">
        <f>ROUND(SUMIF(Einnahmen!E$7:E$10002,A1453,Einnahmen!G$7:G$10002)+SUMIF(Einnahmen!I$7:I$10002,A1453,Einnahmen!H$7:H$10002)+SUMIF(Ausgaben!E$7:E$10002,A1453,Ausgaben!G$7:G$10002)+SUMIF(Ausgaben!I$7:I$10002,A1453,Ausgaben!H$7:H$10002),2)</f>
        <v>0</v>
      </c>
    </row>
    <row r="1454" spans="1:2" x14ac:dyDescent="0.25">
      <c r="A1454">
        <v>1454</v>
      </c>
      <c r="B1454" s="24">
        <f>ROUND(SUMIF(Einnahmen!E$7:E$10002,A1454,Einnahmen!G$7:G$10002)+SUMIF(Einnahmen!I$7:I$10002,A1454,Einnahmen!H$7:H$10002)+SUMIF(Ausgaben!E$7:E$10002,A1454,Ausgaben!G$7:G$10002)+SUMIF(Ausgaben!I$7:I$10002,A1454,Ausgaben!H$7:H$10002),2)</f>
        <v>0</v>
      </c>
    </row>
    <row r="1455" spans="1:2" x14ac:dyDescent="0.25">
      <c r="A1455">
        <v>1455</v>
      </c>
      <c r="B1455" s="24">
        <f>ROUND(SUMIF(Einnahmen!E$7:E$10002,A1455,Einnahmen!G$7:G$10002)+SUMIF(Einnahmen!I$7:I$10002,A1455,Einnahmen!H$7:H$10002)+SUMIF(Ausgaben!E$7:E$10002,A1455,Ausgaben!G$7:G$10002)+SUMIF(Ausgaben!I$7:I$10002,A1455,Ausgaben!H$7:H$10002),2)</f>
        <v>0</v>
      </c>
    </row>
    <row r="1456" spans="1:2" x14ac:dyDescent="0.25">
      <c r="A1456">
        <v>1456</v>
      </c>
      <c r="B1456" s="24">
        <f>ROUND(SUMIF(Einnahmen!E$7:E$10002,A1456,Einnahmen!G$7:G$10002)+SUMIF(Einnahmen!I$7:I$10002,A1456,Einnahmen!H$7:H$10002)+SUMIF(Ausgaben!E$7:E$10002,A1456,Ausgaben!G$7:G$10002)+SUMIF(Ausgaben!I$7:I$10002,A1456,Ausgaben!H$7:H$10002),2)</f>
        <v>0</v>
      </c>
    </row>
    <row r="1457" spans="1:2" x14ac:dyDescent="0.25">
      <c r="A1457">
        <v>1457</v>
      </c>
      <c r="B1457" s="24">
        <f>ROUND(SUMIF(Einnahmen!E$7:E$10002,A1457,Einnahmen!G$7:G$10002)+SUMIF(Einnahmen!I$7:I$10002,A1457,Einnahmen!H$7:H$10002)+SUMIF(Ausgaben!E$7:E$10002,A1457,Ausgaben!G$7:G$10002)+SUMIF(Ausgaben!I$7:I$10002,A1457,Ausgaben!H$7:H$10002),2)</f>
        <v>0</v>
      </c>
    </row>
    <row r="1458" spans="1:2" x14ac:dyDescent="0.25">
      <c r="A1458">
        <v>1458</v>
      </c>
      <c r="B1458" s="24">
        <f>ROUND(SUMIF(Einnahmen!E$7:E$10002,A1458,Einnahmen!G$7:G$10002)+SUMIF(Einnahmen!I$7:I$10002,A1458,Einnahmen!H$7:H$10002)+SUMIF(Ausgaben!E$7:E$10002,A1458,Ausgaben!G$7:G$10002)+SUMIF(Ausgaben!I$7:I$10002,A1458,Ausgaben!H$7:H$10002),2)</f>
        <v>0</v>
      </c>
    </row>
    <row r="1459" spans="1:2" x14ac:dyDescent="0.25">
      <c r="A1459">
        <v>1459</v>
      </c>
      <c r="B1459" s="24">
        <f>ROUND(SUMIF(Einnahmen!E$7:E$10002,A1459,Einnahmen!G$7:G$10002)+SUMIF(Einnahmen!I$7:I$10002,A1459,Einnahmen!H$7:H$10002)+SUMIF(Ausgaben!E$7:E$10002,A1459,Ausgaben!G$7:G$10002)+SUMIF(Ausgaben!I$7:I$10002,A1459,Ausgaben!H$7:H$10002),2)</f>
        <v>0</v>
      </c>
    </row>
    <row r="1460" spans="1:2" x14ac:dyDescent="0.25">
      <c r="A1460">
        <v>1460</v>
      </c>
      <c r="B1460" s="24">
        <f>ROUND(SUMIF(Einnahmen!E$7:E$10002,A1460,Einnahmen!G$7:G$10002)+SUMIF(Einnahmen!I$7:I$10002,A1460,Einnahmen!H$7:H$10002)+SUMIF(Ausgaben!E$7:E$10002,A1460,Ausgaben!G$7:G$10002)+SUMIF(Ausgaben!I$7:I$10002,A1460,Ausgaben!H$7:H$10002),2)</f>
        <v>0</v>
      </c>
    </row>
    <row r="1461" spans="1:2" x14ac:dyDescent="0.25">
      <c r="A1461">
        <v>1461</v>
      </c>
      <c r="B1461" s="24">
        <f>ROUND(SUMIF(Einnahmen!E$7:E$10002,A1461,Einnahmen!G$7:G$10002)+SUMIF(Einnahmen!I$7:I$10002,A1461,Einnahmen!H$7:H$10002)+SUMIF(Ausgaben!E$7:E$10002,A1461,Ausgaben!G$7:G$10002)+SUMIF(Ausgaben!I$7:I$10002,A1461,Ausgaben!H$7:H$10002),2)</f>
        <v>0</v>
      </c>
    </row>
    <row r="1462" spans="1:2" x14ac:dyDescent="0.25">
      <c r="A1462">
        <v>1462</v>
      </c>
      <c r="B1462" s="24">
        <f>ROUND(SUMIF(Einnahmen!E$7:E$10002,A1462,Einnahmen!G$7:G$10002)+SUMIF(Einnahmen!I$7:I$10002,A1462,Einnahmen!H$7:H$10002)+SUMIF(Ausgaben!E$7:E$10002,A1462,Ausgaben!G$7:G$10002)+SUMIF(Ausgaben!I$7:I$10002,A1462,Ausgaben!H$7:H$10002),2)</f>
        <v>0</v>
      </c>
    </row>
    <row r="1463" spans="1:2" x14ac:dyDescent="0.25">
      <c r="A1463">
        <v>1463</v>
      </c>
      <c r="B1463" s="24">
        <f>ROUND(SUMIF(Einnahmen!E$7:E$10002,A1463,Einnahmen!G$7:G$10002)+SUMIF(Einnahmen!I$7:I$10002,A1463,Einnahmen!H$7:H$10002)+SUMIF(Ausgaben!E$7:E$10002,A1463,Ausgaben!G$7:G$10002)+SUMIF(Ausgaben!I$7:I$10002,A1463,Ausgaben!H$7:H$10002),2)</f>
        <v>0</v>
      </c>
    </row>
    <row r="1464" spans="1:2" x14ac:dyDescent="0.25">
      <c r="A1464">
        <v>1464</v>
      </c>
      <c r="B1464" s="24">
        <f>ROUND(SUMIF(Einnahmen!E$7:E$10002,A1464,Einnahmen!G$7:G$10002)+SUMIF(Einnahmen!I$7:I$10002,A1464,Einnahmen!H$7:H$10002)+SUMIF(Ausgaben!E$7:E$10002,A1464,Ausgaben!G$7:G$10002)+SUMIF(Ausgaben!I$7:I$10002,A1464,Ausgaben!H$7:H$10002),2)</f>
        <v>0</v>
      </c>
    </row>
    <row r="1465" spans="1:2" x14ac:dyDescent="0.25">
      <c r="A1465">
        <v>1465</v>
      </c>
      <c r="B1465" s="24">
        <f>ROUND(SUMIF(Einnahmen!E$7:E$10002,A1465,Einnahmen!G$7:G$10002)+SUMIF(Einnahmen!I$7:I$10002,A1465,Einnahmen!H$7:H$10002)+SUMIF(Ausgaben!E$7:E$10002,A1465,Ausgaben!G$7:G$10002)+SUMIF(Ausgaben!I$7:I$10002,A1465,Ausgaben!H$7:H$10002),2)</f>
        <v>0</v>
      </c>
    </row>
    <row r="1466" spans="1:2" x14ac:dyDescent="0.25">
      <c r="A1466">
        <v>1466</v>
      </c>
      <c r="B1466" s="24">
        <f>ROUND(SUMIF(Einnahmen!E$7:E$10002,A1466,Einnahmen!G$7:G$10002)+SUMIF(Einnahmen!I$7:I$10002,A1466,Einnahmen!H$7:H$10002)+SUMIF(Ausgaben!E$7:E$10002,A1466,Ausgaben!G$7:G$10002)+SUMIF(Ausgaben!I$7:I$10002,A1466,Ausgaben!H$7:H$10002),2)</f>
        <v>0</v>
      </c>
    </row>
    <row r="1467" spans="1:2" x14ac:dyDescent="0.25">
      <c r="A1467">
        <v>1467</v>
      </c>
      <c r="B1467" s="24">
        <f>ROUND(SUMIF(Einnahmen!E$7:E$10002,A1467,Einnahmen!G$7:G$10002)+SUMIF(Einnahmen!I$7:I$10002,A1467,Einnahmen!H$7:H$10002)+SUMIF(Ausgaben!E$7:E$10002,A1467,Ausgaben!G$7:G$10002)+SUMIF(Ausgaben!I$7:I$10002,A1467,Ausgaben!H$7:H$10002),2)</f>
        <v>0</v>
      </c>
    </row>
    <row r="1468" spans="1:2" x14ac:dyDescent="0.25">
      <c r="A1468">
        <v>1468</v>
      </c>
      <c r="B1468" s="24">
        <f>ROUND(SUMIF(Einnahmen!E$7:E$10002,A1468,Einnahmen!G$7:G$10002)+SUMIF(Einnahmen!I$7:I$10002,A1468,Einnahmen!H$7:H$10002)+SUMIF(Ausgaben!E$7:E$10002,A1468,Ausgaben!G$7:G$10002)+SUMIF(Ausgaben!I$7:I$10002,A1468,Ausgaben!H$7:H$10002),2)</f>
        <v>0</v>
      </c>
    </row>
    <row r="1469" spans="1:2" x14ac:dyDescent="0.25">
      <c r="A1469">
        <v>1469</v>
      </c>
      <c r="B1469" s="24">
        <f>ROUND(SUMIF(Einnahmen!E$7:E$10002,A1469,Einnahmen!G$7:G$10002)+SUMIF(Einnahmen!I$7:I$10002,A1469,Einnahmen!H$7:H$10002)+SUMIF(Ausgaben!E$7:E$10002,A1469,Ausgaben!G$7:G$10002)+SUMIF(Ausgaben!I$7:I$10002,A1469,Ausgaben!H$7:H$10002),2)</f>
        <v>0</v>
      </c>
    </row>
    <row r="1470" spans="1:2" x14ac:dyDescent="0.25">
      <c r="A1470">
        <v>1470</v>
      </c>
      <c r="B1470" s="24">
        <f>ROUND(SUMIF(Einnahmen!E$7:E$10002,A1470,Einnahmen!G$7:G$10002)+SUMIF(Einnahmen!I$7:I$10002,A1470,Einnahmen!H$7:H$10002)+SUMIF(Ausgaben!E$7:E$10002,A1470,Ausgaben!G$7:G$10002)+SUMIF(Ausgaben!I$7:I$10002,A1470,Ausgaben!H$7:H$10002),2)</f>
        <v>0</v>
      </c>
    </row>
    <row r="1471" spans="1:2" x14ac:dyDescent="0.25">
      <c r="A1471">
        <v>1471</v>
      </c>
      <c r="B1471" s="24">
        <f>ROUND(SUMIF(Einnahmen!E$7:E$10002,A1471,Einnahmen!G$7:G$10002)+SUMIF(Einnahmen!I$7:I$10002,A1471,Einnahmen!H$7:H$10002)+SUMIF(Ausgaben!E$7:E$10002,A1471,Ausgaben!G$7:G$10002)+SUMIF(Ausgaben!I$7:I$10002,A1471,Ausgaben!H$7:H$10002),2)</f>
        <v>0</v>
      </c>
    </row>
    <row r="1472" spans="1:2" x14ac:dyDescent="0.25">
      <c r="A1472">
        <v>1472</v>
      </c>
      <c r="B1472" s="24">
        <f>ROUND(SUMIF(Einnahmen!E$7:E$10002,A1472,Einnahmen!G$7:G$10002)+SUMIF(Einnahmen!I$7:I$10002,A1472,Einnahmen!H$7:H$10002)+SUMIF(Ausgaben!E$7:E$10002,A1472,Ausgaben!G$7:G$10002)+SUMIF(Ausgaben!I$7:I$10002,A1472,Ausgaben!H$7:H$10002),2)</f>
        <v>0</v>
      </c>
    </row>
    <row r="1473" spans="1:2" x14ac:dyDescent="0.25">
      <c r="A1473">
        <v>1473</v>
      </c>
      <c r="B1473" s="24">
        <f>ROUND(SUMIF(Einnahmen!E$7:E$10002,A1473,Einnahmen!G$7:G$10002)+SUMIF(Einnahmen!I$7:I$10002,A1473,Einnahmen!H$7:H$10002)+SUMIF(Ausgaben!E$7:E$10002,A1473,Ausgaben!G$7:G$10002)+SUMIF(Ausgaben!I$7:I$10002,A1473,Ausgaben!H$7:H$10002),2)</f>
        <v>0</v>
      </c>
    </row>
    <row r="1474" spans="1:2" x14ac:dyDescent="0.25">
      <c r="A1474">
        <v>1474</v>
      </c>
      <c r="B1474" s="24">
        <f>ROUND(SUMIF(Einnahmen!E$7:E$10002,A1474,Einnahmen!G$7:G$10002)+SUMIF(Einnahmen!I$7:I$10002,A1474,Einnahmen!H$7:H$10002)+SUMIF(Ausgaben!E$7:E$10002,A1474,Ausgaben!G$7:G$10002)+SUMIF(Ausgaben!I$7:I$10002,A1474,Ausgaben!H$7:H$10002),2)</f>
        <v>0</v>
      </c>
    </row>
    <row r="1475" spans="1:2" x14ac:dyDescent="0.25">
      <c r="A1475">
        <v>1475</v>
      </c>
      <c r="B1475" s="24">
        <f>ROUND(SUMIF(Einnahmen!E$7:E$10002,A1475,Einnahmen!G$7:G$10002)+SUMIF(Einnahmen!I$7:I$10002,A1475,Einnahmen!H$7:H$10002)+SUMIF(Ausgaben!E$7:E$10002,A1475,Ausgaben!G$7:G$10002)+SUMIF(Ausgaben!I$7:I$10002,A1475,Ausgaben!H$7:H$10002),2)</f>
        <v>0</v>
      </c>
    </row>
    <row r="1476" spans="1:2" x14ac:dyDescent="0.25">
      <c r="A1476">
        <v>1476</v>
      </c>
      <c r="B1476" s="24">
        <f>ROUND(SUMIF(Einnahmen!E$7:E$10002,A1476,Einnahmen!G$7:G$10002)+SUMIF(Einnahmen!I$7:I$10002,A1476,Einnahmen!H$7:H$10002)+SUMIF(Ausgaben!E$7:E$10002,A1476,Ausgaben!G$7:G$10002)+SUMIF(Ausgaben!I$7:I$10002,A1476,Ausgaben!H$7:H$10002),2)</f>
        <v>0</v>
      </c>
    </row>
    <row r="1477" spans="1:2" x14ac:dyDescent="0.25">
      <c r="A1477">
        <v>1477</v>
      </c>
      <c r="B1477" s="24">
        <f>ROUND(SUMIF(Einnahmen!E$7:E$10002,A1477,Einnahmen!G$7:G$10002)+SUMIF(Einnahmen!I$7:I$10002,A1477,Einnahmen!H$7:H$10002)+SUMIF(Ausgaben!E$7:E$10002,A1477,Ausgaben!G$7:G$10002)+SUMIF(Ausgaben!I$7:I$10002,A1477,Ausgaben!H$7:H$10002),2)</f>
        <v>0</v>
      </c>
    </row>
    <row r="1478" spans="1:2" x14ac:dyDescent="0.25">
      <c r="A1478">
        <v>1478</v>
      </c>
      <c r="B1478" s="24">
        <f>ROUND(SUMIF(Einnahmen!E$7:E$10002,A1478,Einnahmen!G$7:G$10002)+SUMIF(Einnahmen!I$7:I$10002,A1478,Einnahmen!H$7:H$10002)+SUMIF(Ausgaben!E$7:E$10002,A1478,Ausgaben!G$7:G$10002)+SUMIF(Ausgaben!I$7:I$10002,A1478,Ausgaben!H$7:H$10002),2)</f>
        <v>0</v>
      </c>
    </row>
    <row r="1479" spans="1:2" x14ac:dyDescent="0.25">
      <c r="A1479">
        <v>1479</v>
      </c>
      <c r="B1479" s="24">
        <f>ROUND(SUMIF(Einnahmen!E$7:E$10002,A1479,Einnahmen!G$7:G$10002)+SUMIF(Einnahmen!I$7:I$10002,A1479,Einnahmen!H$7:H$10002)+SUMIF(Ausgaben!E$7:E$10002,A1479,Ausgaben!G$7:G$10002)+SUMIF(Ausgaben!I$7:I$10002,A1479,Ausgaben!H$7:H$10002),2)</f>
        <v>0</v>
      </c>
    </row>
    <row r="1480" spans="1:2" x14ac:dyDescent="0.25">
      <c r="A1480">
        <v>1480</v>
      </c>
      <c r="B1480" s="24">
        <f>ROUND(SUMIF(Einnahmen!E$7:E$10002,A1480,Einnahmen!G$7:G$10002)+SUMIF(Einnahmen!I$7:I$10002,A1480,Einnahmen!H$7:H$10002)+SUMIF(Ausgaben!E$7:E$10002,A1480,Ausgaben!G$7:G$10002)+SUMIF(Ausgaben!I$7:I$10002,A1480,Ausgaben!H$7:H$10002),2)</f>
        <v>0</v>
      </c>
    </row>
    <row r="1481" spans="1:2" x14ac:dyDescent="0.25">
      <c r="A1481">
        <v>1481</v>
      </c>
      <c r="B1481" s="24">
        <f>ROUND(SUMIF(Einnahmen!E$7:E$10002,A1481,Einnahmen!G$7:G$10002)+SUMIF(Einnahmen!I$7:I$10002,A1481,Einnahmen!H$7:H$10002)+SUMIF(Ausgaben!E$7:E$10002,A1481,Ausgaben!G$7:G$10002)+SUMIF(Ausgaben!I$7:I$10002,A1481,Ausgaben!H$7:H$10002),2)</f>
        <v>0</v>
      </c>
    </row>
    <row r="1482" spans="1:2" x14ac:dyDescent="0.25">
      <c r="A1482">
        <v>1482</v>
      </c>
      <c r="B1482" s="24">
        <f>ROUND(SUMIF(Einnahmen!E$7:E$10002,A1482,Einnahmen!G$7:G$10002)+SUMIF(Einnahmen!I$7:I$10002,A1482,Einnahmen!H$7:H$10002)+SUMIF(Ausgaben!E$7:E$10002,A1482,Ausgaben!G$7:G$10002)+SUMIF(Ausgaben!I$7:I$10002,A1482,Ausgaben!H$7:H$10002),2)</f>
        <v>0</v>
      </c>
    </row>
    <row r="1483" spans="1:2" x14ac:dyDescent="0.25">
      <c r="A1483">
        <v>1483</v>
      </c>
      <c r="B1483" s="24">
        <f>ROUND(SUMIF(Einnahmen!E$7:E$10002,A1483,Einnahmen!G$7:G$10002)+SUMIF(Einnahmen!I$7:I$10002,A1483,Einnahmen!H$7:H$10002)+SUMIF(Ausgaben!E$7:E$10002,A1483,Ausgaben!G$7:G$10002)+SUMIF(Ausgaben!I$7:I$10002,A1483,Ausgaben!H$7:H$10002),2)</f>
        <v>0</v>
      </c>
    </row>
    <row r="1484" spans="1:2" x14ac:dyDescent="0.25">
      <c r="A1484">
        <v>1484</v>
      </c>
      <c r="B1484" s="24">
        <f>ROUND(SUMIF(Einnahmen!E$7:E$10002,A1484,Einnahmen!G$7:G$10002)+SUMIF(Einnahmen!I$7:I$10002,A1484,Einnahmen!H$7:H$10002)+SUMIF(Ausgaben!E$7:E$10002,A1484,Ausgaben!G$7:G$10002)+SUMIF(Ausgaben!I$7:I$10002,A1484,Ausgaben!H$7:H$10002),2)</f>
        <v>0</v>
      </c>
    </row>
    <row r="1485" spans="1:2" x14ac:dyDescent="0.25">
      <c r="A1485">
        <v>1485</v>
      </c>
      <c r="B1485" s="24">
        <f>ROUND(SUMIF(Einnahmen!E$7:E$10002,A1485,Einnahmen!G$7:G$10002)+SUMIF(Einnahmen!I$7:I$10002,A1485,Einnahmen!H$7:H$10002)+SUMIF(Ausgaben!E$7:E$10002,A1485,Ausgaben!G$7:G$10002)+SUMIF(Ausgaben!I$7:I$10002,A1485,Ausgaben!H$7:H$10002),2)</f>
        <v>0</v>
      </c>
    </row>
    <row r="1486" spans="1:2" x14ac:dyDescent="0.25">
      <c r="A1486">
        <v>1486</v>
      </c>
      <c r="B1486" s="24">
        <f>ROUND(SUMIF(Einnahmen!E$7:E$10002,A1486,Einnahmen!G$7:G$10002)+SUMIF(Einnahmen!I$7:I$10002,A1486,Einnahmen!H$7:H$10002)+SUMIF(Ausgaben!E$7:E$10002,A1486,Ausgaben!G$7:G$10002)+SUMIF(Ausgaben!I$7:I$10002,A1486,Ausgaben!H$7:H$10002),2)</f>
        <v>0</v>
      </c>
    </row>
    <row r="1487" spans="1:2" x14ac:dyDescent="0.25">
      <c r="A1487">
        <v>1487</v>
      </c>
      <c r="B1487" s="24">
        <f>ROUND(SUMIF(Einnahmen!E$7:E$10002,A1487,Einnahmen!G$7:G$10002)+SUMIF(Einnahmen!I$7:I$10002,A1487,Einnahmen!H$7:H$10002)+SUMIF(Ausgaben!E$7:E$10002,A1487,Ausgaben!G$7:G$10002)+SUMIF(Ausgaben!I$7:I$10002,A1487,Ausgaben!H$7:H$10002),2)</f>
        <v>0</v>
      </c>
    </row>
    <row r="1488" spans="1:2" x14ac:dyDescent="0.25">
      <c r="A1488">
        <v>1488</v>
      </c>
      <c r="B1488" s="24">
        <f>ROUND(SUMIF(Einnahmen!E$7:E$10002,A1488,Einnahmen!G$7:G$10002)+SUMIF(Einnahmen!I$7:I$10002,A1488,Einnahmen!H$7:H$10002)+SUMIF(Ausgaben!E$7:E$10002,A1488,Ausgaben!G$7:G$10002)+SUMIF(Ausgaben!I$7:I$10002,A1488,Ausgaben!H$7:H$10002),2)</f>
        <v>0</v>
      </c>
    </row>
    <row r="1489" spans="1:2" x14ac:dyDescent="0.25">
      <c r="A1489">
        <v>1489</v>
      </c>
      <c r="B1489" s="24">
        <f>ROUND(SUMIF(Einnahmen!E$7:E$10002,A1489,Einnahmen!G$7:G$10002)+SUMIF(Einnahmen!I$7:I$10002,A1489,Einnahmen!H$7:H$10002)+SUMIF(Ausgaben!E$7:E$10002,A1489,Ausgaben!G$7:G$10002)+SUMIF(Ausgaben!I$7:I$10002,A1489,Ausgaben!H$7:H$10002),2)</f>
        <v>0</v>
      </c>
    </row>
    <row r="1490" spans="1:2" x14ac:dyDescent="0.25">
      <c r="A1490">
        <v>1490</v>
      </c>
      <c r="B1490" s="24">
        <f>ROUND(SUMIF(Einnahmen!E$7:E$10002,A1490,Einnahmen!G$7:G$10002)+SUMIF(Einnahmen!I$7:I$10002,A1490,Einnahmen!H$7:H$10002)+SUMIF(Ausgaben!E$7:E$10002,A1490,Ausgaben!G$7:G$10002)+SUMIF(Ausgaben!I$7:I$10002,A1490,Ausgaben!H$7:H$10002),2)</f>
        <v>0</v>
      </c>
    </row>
    <row r="1491" spans="1:2" x14ac:dyDescent="0.25">
      <c r="A1491">
        <v>1491</v>
      </c>
      <c r="B1491" s="24">
        <f>ROUND(SUMIF(Einnahmen!E$7:E$10002,A1491,Einnahmen!G$7:G$10002)+SUMIF(Einnahmen!I$7:I$10002,A1491,Einnahmen!H$7:H$10002)+SUMIF(Ausgaben!E$7:E$10002,A1491,Ausgaben!G$7:G$10002)+SUMIF(Ausgaben!I$7:I$10002,A1491,Ausgaben!H$7:H$10002),2)</f>
        <v>0</v>
      </c>
    </row>
    <row r="1492" spans="1:2" x14ac:dyDescent="0.25">
      <c r="A1492">
        <v>1492</v>
      </c>
      <c r="B1492" s="24">
        <f>ROUND(SUMIF(Einnahmen!E$7:E$10002,A1492,Einnahmen!G$7:G$10002)+SUMIF(Einnahmen!I$7:I$10002,A1492,Einnahmen!H$7:H$10002)+SUMIF(Ausgaben!E$7:E$10002,A1492,Ausgaben!G$7:G$10002)+SUMIF(Ausgaben!I$7:I$10002,A1492,Ausgaben!H$7:H$10002),2)</f>
        <v>0</v>
      </c>
    </row>
    <row r="1493" spans="1:2" x14ac:dyDescent="0.25">
      <c r="A1493">
        <v>1493</v>
      </c>
      <c r="B1493" s="24">
        <f>ROUND(SUMIF(Einnahmen!E$7:E$10002,A1493,Einnahmen!G$7:G$10002)+SUMIF(Einnahmen!I$7:I$10002,A1493,Einnahmen!H$7:H$10002)+SUMIF(Ausgaben!E$7:E$10002,A1493,Ausgaben!G$7:G$10002)+SUMIF(Ausgaben!I$7:I$10002,A1493,Ausgaben!H$7:H$10002),2)</f>
        <v>0</v>
      </c>
    </row>
    <row r="1494" spans="1:2" x14ac:dyDescent="0.25">
      <c r="A1494">
        <v>1494</v>
      </c>
      <c r="B1494" s="24">
        <f>ROUND(SUMIF(Einnahmen!E$7:E$10002,A1494,Einnahmen!G$7:G$10002)+SUMIF(Einnahmen!I$7:I$10002,A1494,Einnahmen!H$7:H$10002)+SUMIF(Ausgaben!E$7:E$10002,A1494,Ausgaben!G$7:G$10002)+SUMIF(Ausgaben!I$7:I$10002,A1494,Ausgaben!H$7:H$10002),2)</f>
        <v>0</v>
      </c>
    </row>
    <row r="1495" spans="1:2" x14ac:dyDescent="0.25">
      <c r="A1495">
        <v>1495</v>
      </c>
      <c r="B1495" s="24">
        <f>ROUND(SUMIF(Einnahmen!E$7:E$10002,A1495,Einnahmen!G$7:G$10002)+SUMIF(Einnahmen!I$7:I$10002,A1495,Einnahmen!H$7:H$10002)+SUMIF(Ausgaben!E$7:E$10002,A1495,Ausgaben!G$7:G$10002)+SUMIF(Ausgaben!I$7:I$10002,A1495,Ausgaben!H$7:H$10002),2)</f>
        <v>0</v>
      </c>
    </row>
    <row r="1496" spans="1:2" x14ac:dyDescent="0.25">
      <c r="A1496">
        <v>1496</v>
      </c>
      <c r="B1496" s="24">
        <f>ROUND(SUMIF(Einnahmen!E$7:E$10002,A1496,Einnahmen!G$7:G$10002)+SUMIF(Einnahmen!I$7:I$10002,A1496,Einnahmen!H$7:H$10002)+SUMIF(Ausgaben!E$7:E$10002,A1496,Ausgaben!G$7:G$10002)+SUMIF(Ausgaben!I$7:I$10002,A1496,Ausgaben!H$7:H$10002),2)</f>
        <v>0</v>
      </c>
    </row>
    <row r="1497" spans="1:2" x14ac:dyDescent="0.25">
      <c r="A1497">
        <v>1497</v>
      </c>
      <c r="B1497" s="24">
        <f>ROUND(SUMIF(Einnahmen!E$7:E$10002,A1497,Einnahmen!G$7:G$10002)+SUMIF(Einnahmen!I$7:I$10002,A1497,Einnahmen!H$7:H$10002)+SUMIF(Ausgaben!E$7:E$10002,A1497,Ausgaben!G$7:G$10002)+SUMIF(Ausgaben!I$7:I$10002,A1497,Ausgaben!H$7:H$10002),2)</f>
        <v>0</v>
      </c>
    </row>
    <row r="1498" spans="1:2" x14ac:dyDescent="0.25">
      <c r="A1498">
        <v>1498</v>
      </c>
      <c r="B1498" s="24">
        <f>ROUND(SUMIF(Einnahmen!E$7:E$10002,A1498,Einnahmen!G$7:G$10002)+SUMIF(Einnahmen!I$7:I$10002,A1498,Einnahmen!H$7:H$10002)+SUMIF(Ausgaben!E$7:E$10002,A1498,Ausgaben!G$7:G$10002)+SUMIF(Ausgaben!I$7:I$10002,A1498,Ausgaben!H$7:H$10002),2)</f>
        <v>0</v>
      </c>
    </row>
    <row r="1499" spans="1:2" x14ac:dyDescent="0.25">
      <c r="A1499">
        <v>1499</v>
      </c>
      <c r="B1499" s="24">
        <f>ROUND(SUMIF(Einnahmen!E$7:E$10002,A1499,Einnahmen!G$7:G$10002)+SUMIF(Einnahmen!I$7:I$10002,A1499,Einnahmen!H$7:H$10002)+SUMIF(Ausgaben!E$7:E$10002,A1499,Ausgaben!G$7:G$10002)+SUMIF(Ausgaben!I$7:I$10002,A1499,Ausgaben!H$7:H$10002),2)</f>
        <v>0</v>
      </c>
    </row>
    <row r="1500" spans="1:2" x14ac:dyDescent="0.25">
      <c r="A1500">
        <v>1500</v>
      </c>
      <c r="B1500" s="24">
        <f>ROUND(SUMIF(Einnahmen!E$7:E$10002,A1500,Einnahmen!G$7:G$10002)+SUMIF(Einnahmen!I$7:I$10002,A1500,Einnahmen!H$7:H$10002)+SUMIF(Ausgaben!E$7:E$10002,A1500,Ausgaben!G$7:G$10002)+SUMIF(Ausgaben!I$7:I$10002,A1500,Ausgaben!H$7:H$10002),2)</f>
        <v>0</v>
      </c>
    </row>
    <row r="1501" spans="1:2" x14ac:dyDescent="0.25">
      <c r="A1501">
        <v>1501</v>
      </c>
      <c r="B1501" s="24">
        <f>ROUND(SUMIF(Einnahmen!E$7:E$10002,A1501,Einnahmen!G$7:G$10002)+SUMIF(Einnahmen!I$7:I$10002,A1501,Einnahmen!H$7:H$10002)+SUMIF(Ausgaben!E$7:E$10002,A1501,Ausgaben!G$7:G$10002)+SUMIF(Ausgaben!I$7:I$10002,A1501,Ausgaben!H$7:H$10002),2)</f>
        <v>0</v>
      </c>
    </row>
    <row r="1502" spans="1:2" x14ac:dyDescent="0.25">
      <c r="A1502">
        <v>1502</v>
      </c>
      <c r="B1502" s="24">
        <f>ROUND(SUMIF(Einnahmen!E$7:E$10002,A1502,Einnahmen!G$7:G$10002)+SUMIF(Einnahmen!I$7:I$10002,A1502,Einnahmen!H$7:H$10002)+SUMIF(Ausgaben!E$7:E$10002,A1502,Ausgaben!G$7:G$10002)+SUMIF(Ausgaben!I$7:I$10002,A1502,Ausgaben!H$7:H$10002),2)</f>
        <v>0</v>
      </c>
    </row>
    <row r="1503" spans="1:2" x14ac:dyDescent="0.25">
      <c r="A1503">
        <v>1503</v>
      </c>
      <c r="B1503" s="24">
        <f>ROUND(SUMIF(Einnahmen!E$7:E$10002,A1503,Einnahmen!G$7:G$10002)+SUMIF(Einnahmen!I$7:I$10002,A1503,Einnahmen!H$7:H$10002)+SUMIF(Ausgaben!E$7:E$10002,A1503,Ausgaben!G$7:G$10002)+SUMIF(Ausgaben!I$7:I$10002,A1503,Ausgaben!H$7:H$10002),2)</f>
        <v>0</v>
      </c>
    </row>
    <row r="1504" spans="1:2" x14ac:dyDescent="0.25">
      <c r="A1504">
        <v>1504</v>
      </c>
      <c r="B1504" s="24">
        <f>ROUND(SUMIF(Einnahmen!E$7:E$10002,A1504,Einnahmen!G$7:G$10002)+SUMIF(Einnahmen!I$7:I$10002,A1504,Einnahmen!H$7:H$10002)+SUMIF(Ausgaben!E$7:E$10002,A1504,Ausgaben!G$7:G$10002)+SUMIF(Ausgaben!I$7:I$10002,A1504,Ausgaben!H$7:H$10002),2)</f>
        <v>0</v>
      </c>
    </row>
    <row r="1505" spans="1:2" x14ac:dyDescent="0.25">
      <c r="A1505">
        <v>1505</v>
      </c>
      <c r="B1505" s="24">
        <f>ROUND(SUMIF(Einnahmen!E$7:E$10002,A1505,Einnahmen!G$7:G$10002)+SUMIF(Einnahmen!I$7:I$10002,A1505,Einnahmen!H$7:H$10002)+SUMIF(Ausgaben!E$7:E$10002,A1505,Ausgaben!G$7:G$10002)+SUMIF(Ausgaben!I$7:I$10002,A1505,Ausgaben!H$7:H$10002),2)</f>
        <v>0</v>
      </c>
    </row>
    <row r="1506" spans="1:2" x14ac:dyDescent="0.25">
      <c r="A1506">
        <v>1506</v>
      </c>
      <c r="B1506" s="24">
        <f>ROUND(SUMIF(Einnahmen!E$7:E$10002,A1506,Einnahmen!G$7:G$10002)+SUMIF(Einnahmen!I$7:I$10002,A1506,Einnahmen!H$7:H$10002)+SUMIF(Ausgaben!E$7:E$10002,A1506,Ausgaben!G$7:G$10002)+SUMIF(Ausgaben!I$7:I$10002,A1506,Ausgaben!H$7:H$10002),2)</f>
        <v>0</v>
      </c>
    </row>
    <row r="1507" spans="1:2" x14ac:dyDescent="0.25">
      <c r="A1507">
        <v>1507</v>
      </c>
      <c r="B1507" s="24">
        <f>ROUND(SUMIF(Einnahmen!E$7:E$10002,A1507,Einnahmen!G$7:G$10002)+SUMIF(Einnahmen!I$7:I$10002,A1507,Einnahmen!H$7:H$10002)+SUMIF(Ausgaben!E$7:E$10002,A1507,Ausgaben!G$7:G$10002)+SUMIF(Ausgaben!I$7:I$10002,A1507,Ausgaben!H$7:H$10002),2)</f>
        <v>0</v>
      </c>
    </row>
    <row r="1508" spans="1:2" x14ac:dyDescent="0.25">
      <c r="A1508">
        <v>1508</v>
      </c>
      <c r="B1508" s="24">
        <f>ROUND(SUMIF(Einnahmen!E$7:E$10002,A1508,Einnahmen!G$7:G$10002)+SUMIF(Einnahmen!I$7:I$10002,A1508,Einnahmen!H$7:H$10002)+SUMIF(Ausgaben!E$7:E$10002,A1508,Ausgaben!G$7:G$10002)+SUMIF(Ausgaben!I$7:I$10002,A1508,Ausgaben!H$7:H$10002),2)</f>
        <v>0</v>
      </c>
    </row>
    <row r="1509" spans="1:2" x14ac:dyDescent="0.25">
      <c r="A1509">
        <v>1509</v>
      </c>
      <c r="B1509" s="24">
        <f>ROUND(SUMIF(Einnahmen!E$7:E$10002,A1509,Einnahmen!G$7:G$10002)+SUMIF(Einnahmen!I$7:I$10002,A1509,Einnahmen!H$7:H$10002)+SUMIF(Ausgaben!E$7:E$10002,A1509,Ausgaben!G$7:G$10002)+SUMIF(Ausgaben!I$7:I$10002,A1509,Ausgaben!H$7:H$10002),2)</f>
        <v>0</v>
      </c>
    </row>
    <row r="1510" spans="1:2" x14ac:dyDescent="0.25">
      <c r="A1510">
        <v>1510</v>
      </c>
      <c r="B1510" s="24">
        <f>ROUND(SUMIF(Einnahmen!E$7:E$10002,A1510,Einnahmen!G$7:G$10002)+SUMIF(Einnahmen!I$7:I$10002,A1510,Einnahmen!H$7:H$10002)+SUMIF(Ausgaben!E$7:E$10002,A1510,Ausgaben!G$7:G$10002)+SUMIF(Ausgaben!I$7:I$10002,A1510,Ausgaben!H$7:H$10002),2)</f>
        <v>0</v>
      </c>
    </row>
    <row r="1511" spans="1:2" x14ac:dyDescent="0.25">
      <c r="A1511">
        <v>1511</v>
      </c>
      <c r="B1511" s="24">
        <f>ROUND(SUMIF(Einnahmen!E$7:E$10002,A1511,Einnahmen!G$7:G$10002)+SUMIF(Einnahmen!I$7:I$10002,A1511,Einnahmen!H$7:H$10002)+SUMIF(Ausgaben!E$7:E$10002,A1511,Ausgaben!G$7:G$10002)+SUMIF(Ausgaben!I$7:I$10002,A1511,Ausgaben!H$7:H$10002),2)</f>
        <v>0</v>
      </c>
    </row>
    <row r="1512" spans="1:2" x14ac:dyDescent="0.25">
      <c r="A1512">
        <v>1512</v>
      </c>
      <c r="B1512" s="24">
        <f>ROUND(SUMIF(Einnahmen!E$7:E$10002,A1512,Einnahmen!G$7:G$10002)+SUMIF(Einnahmen!I$7:I$10002,A1512,Einnahmen!H$7:H$10002)+SUMIF(Ausgaben!E$7:E$10002,A1512,Ausgaben!G$7:G$10002)+SUMIF(Ausgaben!I$7:I$10002,A1512,Ausgaben!H$7:H$10002),2)</f>
        <v>0</v>
      </c>
    </row>
    <row r="1513" spans="1:2" x14ac:dyDescent="0.25">
      <c r="A1513">
        <v>1513</v>
      </c>
      <c r="B1513" s="24">
        <f>ROUND(SUMIF(Einnahmen!E$7:E$10002,A1513,Einnahmen!G$7:G$10002)+SUMIF(Einnahmen!I$7:I$10002,A1513,Einnahmen!H$7:H$10002)+SUMIF(Ausgaben!E$7:E$10002,A1513,Ausgaben!G$7:G$10002)+SUMIF(Ausgaben!I$7:I$10002,A1513,Ausgaben!H$7:H$10002),2)</f>
        <v>0</v>
      </c>
    </row>
    <row r="1514" spans="1:2" x14ac:dyDescent="0.25">
      <c r="A1514">
        <v>1514</v>
      </c>
      <c r="B1514" s="24">
        <f>ROUND(SUMIF(Einnahmen!E$7:E$10002,A1514,Einnahmen!G$7:G$10002)+SUMIF(Einnahmen!I$7:I$10002,A1514,Einnahmen!H$7:H$10002)+SUMIF(Ausgaben!E$7:E$10002,A1514,Ausgaben!G$7:G$10002)+SUMIF(Ausgaben!I$7:I$10002,A1514,Ausgaben!H$7:H$10002),2)</f>
        <v>0</v>
      </c>
    </row>
    <row r="1515" spans="1:2" x14ac:dyDescent="0.25">
      <c r="A1515">
        <v>1515</v>
      </c>
      <c r="B1515" s="24">
        <f>ROUND(SUMIF(Einnahmen!E$7:E$10002,A1515,Einnahmen!G$7:G$10002)+SUMIF(Einnahmen!I$7:I$10002,A1515,Einnahmen!H$7:H$10002)+SUMIF(Ausgaben!E$7:E$10002,A1515,Ausgaben!G$7:G$10002)+SUMIF(Ausgaben!I$7:I$10002,A1515,Ausgaben!H$7:H$10002),2)</f>
        <v>0</v>
      </c>
    </row>
    <row r="1516" spans="1:2" x14ac:dyDescent="0.25">
      <c r="A1516">
        <v>1516</v>
      </c>
      <c r="B1516" s="24">
        <f>ROUND(SUMIF(Einnahmen!E$7:E$10002,A1516,Einnahmen!G$7:G$10002)+SUMIF(Einnahmen!I$7:I$10002,A1516,Einnahmen!H$7:H$10002)+SUMIF(Ausgaben!E$7:E$10002,A1516,Ausgaben!G$7:G$10002)+SUMIF(Ausgaben!I$7:I$10002,A1516,Ausgaben!H$7:H$10002),2)</f>
        <v>0</v>
      </c>
    </row>
    <row r="1517" spans="1:2" x14ac:dyDescent="0.25">
      <c r="A1517">
        <v>1517</v>
      </c>
      <c r="B1517" s="24">
        <f>ROUND(SUMIF(Einnahmen!E$7:E$10002,A1517,Einnahmen!G$7:G$10002)+SUMIF(Einnahmen!I$7:I$10002,A1517,Einnahmen!H$7:H$10002)+SUMIF(Ausgaben!E$7:E$10002,A1517,Ausgaben!G$7:G$10002)+SUMIF(Ausgaben!I$7:I$10002,A1517,Ausgaben!H$7:H$10002),2)</f>
        <v>0</v>
      </c>
    </row>
    <row r="1518" spans="1:2" x14ac:dyDescent="0.25">
      <c r="A1518">
        <v>1518</v>
      </c>
      <c r="B1518" s="24">
        <f>ROUND(SUMIF(Einnahmen!E$7:E$10002,A1518,Einnahmen!G$7:G$10002)+SUMIF(Einnahmen!I$7:I$10002,A1518,Einnahmen!H$7:H$10002)+SUMIF(Ausgaben!E$7:E$10002,A1518,Ausgaben!G$7:G$10002)+SUMIF(Ausgaben!I$7:I$10002,A1518,Ausgaben!H$7:H$10002),2)</f>
        <v>0</v>
      </c>
    </row>
    <row r="1519" spans="1:2" x14ac:dyDescent="0.25">
      <c r="A1519">
        <v>1519</v>
      </c>
      <c r="B1519" s="24">
        <f>ROUND(SUMIF(Einnahmen!E$7:E$10002,A1519,Einnahmen!G$7:G$10002)+SUMIF(Einnahmen!I$7:I$10002,A1519,Einnahmen!H$7:H$10002)+SUMIF(Ausgaben!E$7:E$10002,A1519,Ausgaben!G$7:G$10002)+SUMIF(Ausgaben!I$7:I$10002,A1519,Ausgaben!H$7:H$10002),2)</f>
        <v>0</v>
      </c>
    </row>
    <row r="1520" spans="1:2" x14ac:dyDescent="0.25">
      <c r="A1520">
        <v>1520</v>
      </c>
      <c r="B1520" s="24">
        <f>ROUND(SUMIF(Einnahmen!E$7:E$10002,A1520,Einnahmen!G$7:G$10002)+SUMIF(Einnahmen!I$7:I$10002,A1520,Einnahmen!H$7:H$10002)+SUMIF(Ausgaben!E$7:E$10002,A1520,Ausgaben!G$7:G$10002)+SUMIF(Ausgaben!I$7:I$10002,A1520,Ausgaben!H$7:H$10002),2)</f>
        <v>0</v>
      </c>
    </row>
    <row r="1521" spans="1:2" x14ac:dyDescent="0.25">
      <c r="A1521">
        <v>1521</v>
      </c>
      <c r="B1521" s="24">
        <f>ROUND(SUMIF(Einnahmen!E$7:E$10002,A1521,Einnahmen!G$7:G$10002)+SUMIF(Einnahmen!I$7:I$10002,A1521,Einnahmen!H$7:H$10002)+SUMIF(Ausgaben!E$7:E$10002,A1521,Ausgaben!G$7:G$10002)+SUMIF(Ausgaben!I$7:I$10002,A1521,Ausgaben!H$7:H$10002),2)</f>
        <v>0</v>
      </c>
    </row>
    <row r="1522" spans="1:2" x14ac:dyDescent="0.25">
      <c r="A1522">
        <v>1522</v>
      </c>
      <c r="B1522" s="24">
        <f>ROUND(SUMIF(Einnahmen!E$7:E$10002,A1522,Einnahmen!G$7:G$10002)+SUMIF(Einnahmen!I$7:I$10002,A1522,Einnahmen!H$7:H$10002)+SUMIF(Ausgaben!E$7:E$10002,A1522,Ausgaben!G$7:G$10002)+SUMIF(Ausgaben!I$7:I$10002,A1522,Ausgaben!H$7:H$10002),2)</f>
        <v>0</v>
      </c>
    </row>
    <row r="1523" spans="1:2" x14ac:dyDescent="0.25">
      <c r="A1523">
        <v>1523</v>
      </c>
      <c r="B1523" s="24">
        <f>ROUND(SUMIF(Einnahmen!E$7:E$10002,A1523,Einnahmen!G$7:G$10002)+SUMIF(Einnahmen!I$7:I$10002,A1523,Einnahmen!H$7:H$10002)+SUMIF(Ausgaben!E$7:E$10002,A1523,Ausgaben!G$7:G$10002)+SUMIF(Ausgaben!I$7:I$10002,A1523,Ausgaben!H$7:H$10002),2)</f>
        <v>0</v>
      </c>
    </row>
    <row r="1524" spans="1:2" x14ac:dyDescent="0.25">
      <c r="A1524">
        <v>1524</v>
      </c>
      <c r="B1524" s="24">
        <f>ROUND(SUMIF(Einnahmen!E$7:E$10002,A1524,Einnahmen!G$7:G$10002)+SUMIF(Einnahmen!I$7:I$10002,A1524,Einnahmen!H$7:H$10002)+SUMIF(Ausgaben!E$7:E$10002,A1524,Ausgaben!G$7:G$10002)+SUMIF(Ausgaben!I$7:I$10002,A1524,Ausgaben!H$7:H$10002),2)</f>
        <v>0</v>
      </c>
    </row>
    <row r="1525" spans="1:2" x14ac:dyDescent="0.25">
      <c r="A1525">
        <v>1525</v>
      </c>
      <c r="B1525" s="24">
        <f>ROUND(SUMIF(Einnahmen!E$7:E$10002,A1525,Einnahmen!G$7:G$10002)+SUMIF(Einnahmen!I$7:I$10002,A1525,Einnahmen!H$7:H$10002)+SUMIF(Ausgaben!E$7:E$10002,A1525,Ausgaben!G$7:G$10002)+SUMIF(Ausgaben!I$7:I$10002,A1525,Ausgaben!H$7:H$10002),2)</f>
        <v>0</v>
      </c>
    </row>
    <row r="1526" spans="1:2" x14ac:dyDescent="0.25">
      <c r="A1526">
        <v>1526</v>
      </c>
      <c r="B1526" s="24">
        <f>ROUND(SUMIF(Einnahmen!E$7:E$10002,A1526,Einnahmen!G$7:G$10002)+SUMIF(Einnahmen!I$7:I$10002,A1526,Einnahmen!H$7:H$10002)+SUMIF(Ausgaben!E$7:E$10002,A1526,Ausgaben!G$7:G$10002)+SUMIF(Ausgaben!I$7:I$10002,A1526,Ausgaben!H$7:H$10002),2)</f>
        <v>0</v>
      </c>
    </row>
    <row r="1527" spans="1:2" x14ac:dyDescent="0.25">
      <c r="A1527">
        <v>1527</v>
      </c>
      <c r="B1527" s="24">
        <f>ROUND(SUMIF(Einnahmen!E$7:E$10002,A1527,Einnahmen!G$7:G$10002)+SUMIF(Einnahmen!I$7:I$10002,A1527,Einnahmen!H$7:H$10002)+SUMIF(Ausgaben!E$7:E$10002,A1527,Ausgaben!G$7:G$10002)+SUMIF(Ausgaben!I$7:I$10002,A1527,Ausgaben!H$7:H$10002),2)</f>
        <v>0</v>
      </c>
    </row>
    <row r="1528" spans="1:2" x14ac:dyDescent="0.25">
      <c r="A1528">
        <v>1528</v>
      </c>
      <c r="B1528" s="24">
        <f>ROUND(SUMIF(Einnahmen!E$7:E$10002,A1528,Einnahmen!G$7:G$10002)+SUMIF(Einnahmen!I$7:I$10002,A1528,Einnahmen!H$7:H$10002)+SUMIF(Ausgaben!E$7:E$10002,A1528,Ausgaben!G$7:G$10002)+SUMIF(Ausgaben!I$7:I$10002,A1528,Ausgaben!H$7:H$10002),2)</f>
        <v>0</v>
      </c>
    </row>
    <row r="1529" spans="1:2" x14ac:dyDescent="0.25">
      <c r="A1529">
        <v>1529</v>
      </c>
      <c r="B1529" s="24">
        <f>ROUND(SUMIF(Einnahmen!E$7:E$10002,A1529,Einnahmen!G$7:G$10002)+SUMIF(Einnahmen!I$7:I$10002,A1529,Einnahmen!H$7:H$10002)+SUMIF(Ausgaben!E$7:E$10002,A1529,Ausgaben!G$7:G$10002)+SUMIF(Ausgaben!I$7:I$10002,A1529,Ausgaben!H$7:H$10002),2)</f>
        <v>0</v>
      </c>
    </row>
    <row r="1530" spans="1:2" x14ac:dyDescent="0.25">
      <c r="A1530">
        <v>1530</v>
      </c>
      <c r="B1530" s="24">
        <f>ROUND(SUMIF(Einnahmen!E$7:E$10002,A1530,Einnahmen!G$7:G$10002)+SUMIF(Einnahmen!I$7:I$10002,A1530,Einnahmen!H$7:H$10002)+SUMIF(Ausgaben!E$7:E$10002,A1530,Ausgaben!G$7:G$10002)+SUMIF(Ausgaben!I$7:I$10002,A1530,Ausgaben!H$7:H$10002),2)</f>
        <v>0</v>
      </c>
    </row>
    <row r="1531" spans="1:2" x14ac:dyDescent="0.25">
      <c r="A1531">
        <v>1531</v>
      </c>
      <c r="B1531" s="24">
        <f>ROUND(SUMIF(Einnahmen!E$7:E$10002,A1531,Einnahmen!G$7:G$10002)+SUMIF(Einnahmen!I$7:I$10002,A1531,Einnahmen!H$7:H$10002)+SUMIF(Ausgaben!E$7:E$10002,A1531,Ausgaben!G$7:G$10002)+SUMIF(Ausgaben!I$7:I$10002,A1531,Ausgaben!H$7:H$10002),2)</f>
        <v>0</v>
      </c>
    </row>
    <row r="1532" spans="1:2" x14ac:dyDescent="0.25">
      <c r="A1532">
        <v>1532</v>
      </c>
      <c r="B1532" s="24">
        <f>ROUND(SUMIF(Einnahmen!E$7:E$10002,A1532,Einnahmen!G$7:G$10002)+SUMIF(Einnahmen!I$7:I$10002,A1532,Einnahmen!H$7:H$10002)+SUMIF(Ausgaben!E$7:E$10002,A1532,Ausgaben!G$7:G$10002)+SUMIF(Ausgaben!I$7:I$10002,A1532,Ausgaben!H$7:H$10002),2)</f>
        <v>0</v>
      </c>
    </row>
    <row r="1533" spans="1:2" x14ac:dyDescent="0.25">
      <c r="A1533">
        <v>1533</v>
      </c>
      <c r="B1533" s="24">
        <f>ROUND(SUMIF(Einnahmen!E$7:E$10002,A1533,Einnahmen!G$7:G$10002)+SUMIF(Einnahmen!I$7:I$10002,A1533,Einnahmen!H$7:H$10002)+SUMIF(Ausgaben!E$7:E$10002,A1533,Ausgaben!G$7:G$10002)+SUMIF(Ausgaben!I$7:I$10002,A1533,Ausgaben!H$7:H$10002),2)</f>
        <v>0</v>
      </c>
    </row>
    <row r="1534" spans="1:2" x14ac:dyDescent="0.25">
      <c r="A1534">
        <v>1534</v>
      </c>
      <c r="B1534" s="24">
        <f>ROUND(SUMIF(Einnahmen!E$7:E$10002,A1534,Einnahmen!G$7:G$10002)+SUMIF(Einnahmen!I$7:I$10002,A1534,Einnahmen!H$7:H$10002)+SUMIF(Ausgaben!E$7:E$10002,A1534,Ausgaben!G$7:G$10002)+SUMIF(Ausgaben!I$7:I$10002,A1534,Ausgaben!H$7:H$10002),2)</f>
        <v>0</v>
      </c>
    </row>
    <row r="1535" spans="1:2" x14ac:dyDescent="0.25">
      <c r="A1535">
        <v>1535</v>
      </c>
      <c r="B1535" s="24">
        <f>ROUND(SUMIF(Einnahmen!E$7:E$10002,A1535,Einnahmen!G$7:G$10002)+SUMIF(Einnahmen!I$7:I$10002,A1535,Einnahmen!H$7:H$10002)+SUMIF(Ausgaben!E$7:E$10002,A1535,Ausgaben!G$7:G$10002)+SUMIF(Ausgaben!I$7:I$10002,A1535,Ausgaben!H$7:H$10002),2)</f>
        <v>0</v>
      </c>
    </row>
    <row r="1536" spans="1:2" x14ac:dyDescent="0.25">
      <c r="A1536">
        <v>1536</v>
      </c>
      <c r="B1536" s="24">
        <f>ROUND(SUMIF(Einnahmen!E$7:E$10002,A1536,Einnahmen!G$7:G$10002)+SUMIF(Einnahmen!I$7:I$10002,A1536,Einnahmen!H$7:H$10002)+SUMIF(Ausgaben!E$7:E$10002,A1536,Ausgaben!G$7:G$10002)+SUMIF(Ausgaben!I$7:I$10002,A1536,Ausgaben!H$7:H$10002),2)</f>
        <v>0</v>
      </c>
    </row>
    <row r="1537" spans="1:2" x14ac:dyDescent="0.25">
      <c r="A1537">
        <v>1537</v>
      </c>
      <c r="B1537" s="24">
        <f>ROUND(SUMIF(Einnahmen!E$7:E$10002,A1537,Einnahmen!G$7:G$10002)+SUMIF(Einnahmen!I$7:I$10002,A1537,Einnahmen!H$7:H$10002)+SUMIF(Ausgaben!E$7:E$10002,A1537,Ausgaben!G$7:G$10002)+SUMIF(Ausgaben!I$7:I$10002,A1537,Ausgaben!H$7:H$10002),2)</f>
        <v>0</v>
      </c>
    </row>
    <row r="1538" spans="1:2" x14ac:dyDescent="0.25">
      <c r="A1538">
        <v>1538</v>
      </c>
      <c r="B1538" s="24">
        <f>ROUND(SUMIF(Einnahmen!E$7:E$10002,A1538,Einnahmen!G$7:G$10002)+SUMIF(Einnahmen!I$7:I$10002,A1538,Einnahmen!H$7:H$10002)+SUMIF(Ausgaben!E$7:E$10002,A1538,Ausgaben!G$7:G$10002)+SUMIF(Ausgaben!I$7:I$10002,A1538,Ausgaben!H$7:H$10002),2)</f>
        <v>0</v>
      </c>
    </row>
    <row r="1539" spans="1:2" x14ac:dyDescent="0.25">
      <c r="A1539">
        <v>1539</v>
      </c>
      <c r="B1539" s="24">
        <f>ROUND(SUMIF(Einnahmen!E$7:E$10002,A1539,Einnahmen!G$7:G$10002)+SUMIF(Einnahmen!I$7:I$10002,A1539,Einnahmen!H$7:H$10002)+SUMIF(Ausgaben!E$7:E$10002,A1539,Ausgaben!G$7:G$10002)+SUMIF(Ausgaben!I$7:I$10002,A1539,Ausgaben!H$7:H$10002),2)</f>
        <v>0</v>
      </c>
    </row>
    <row r="1540" spans="1:2" x14ac:dyDescent="0.25">
      <c r="A1540">
        <v>1540</v>
      </c>
      <c r="B1540" s="24">
        <f>ROUND(SUMIF(Einnahmen!E$7:E$10002,A1540,Einnahmen!G$7:G$10002)+SUMIF(Einnahmen!I$7:I$10002,A1540,Einnahmen!H$7:H$10002)+SUMIF(Ausgaben!E$7:E$10002,A1540,Ausgaben!G$7:G$10002)+SUMIF(Ausgaben!I$7:I$10002,A1540,Ausgaben!H$7:H$10002),2)</f>
        <v>0</v>
      </c>
    </row>
    <row r="1541" spans="1:2" x14ac:dyDescent="0.25">
      <c r="A1541">
        <v>1541</v>
      </c>
      <c r="B1541" s="24">
        <f>ROUND(SUMIF(Einnahmen!E$7:E$10002,A1541,Einnahmen!G$7:G$10002)+SUMIF(Einnahmen!I$7:I$10002,A1541,Einnahmen!H$7:H$10002)+SUMIF(Ausgaben!E$7:E$10002,A1541,Ausgaben!G$7:G$10002)+SUMIF(Ausgaben!I$7:I$10002,A1541,Ausgaben!H$7:H$10002),2)</f>
        <v>0</v>
      </c>
    </row>
    <row r="1542" spans="1:2" x14ac:dyDescent="0.25">
      <c r="A1542">
        <v>1542</v>
      </c>
      <c r="B1542" s="24">
        <f>ROUND(SUMIF(Einnahmen!E$7:E$10002,A1542,Einnahmen!G$7:G$10002)+SUMIF(Einnahmen!I$7:I$10002,A1542,Einnahmen!H$7:H$10002)+SUMIF(Ausgaben!E$7:E$10002,A1542,Ausgaben!G$7:G$10002)+SUMIF(Ausgaben!I$7:I$10002,A1542,Ausgaben!H$7:H$10002),2)</f>
        <v>0</v>
      </c>
    </row>
    <row r="1543" spans="1:2" x14ac:dyDescent="0.25">
      <c r="A1543">
        <v>1543</v>
      </c>
      <c r="B1543" s="24">
        <f>ROUND(SUMIF(Einnahmen!E$7:E$10002,A1543,Einnahmen!G$7:G$10002)+SUMIF(Einnahmen!I$7:I$10002,A1543,Einnahmen!H$7:H$10002)+SUMIF(Ausgaben!E$7:E$10002,A1543,Ausgaben!G$7:G$10002)+SUMIF(Ausgaben!I$7:I$10002,A1543,Ausgaben!H$7:H$10002),2)</f>
        <v>0</v>
      </c>
    </row>
    <row r="1544" spans="1:2" x14ac:dyDescent="0.25">
      <c r="A1544">
        <v>1544</v>
      </c>
      <c r="B1544" s="24">
        <f>ROUND(SUMIF(Einnahmen!E$7:E$10002,A1544,Einnahmen!G$7:G$10002)+SUMIF(Einnahmen!I$7:I$10002,A1544,Einnahmen!H$7:H$10002)+SUMIF(Ausgaben!E$7:E$10002,A1544,Ausgaben!G$7:G$10002)+SUMIF(Ausgaben!I$7:I$10002,A1544,Ausgaben!H$7:H$10002),2)</f>
        <v>0</v>
      </c>
    </row>
    <row r="1545" spans="1:2" x14ac:dyDescent="0.25">
      <c r="A1545">
        <v>1545</v>
      </c>
      <c r="B1545" s="24">
        <f>ROUND(SUMIF(Einnahmen!E$7:E$10002,A1545,Einnahmen!G$7:G$10002)+SUMIF(Einnahmen!I$7:I$10002,A1545,Einnahmen!H$7:H$10002)+SUMIF(Ausgaben!E$7:E$10002,A1545,Ausgaben!G$7:G$10002)+SUMIF(Ausgaben!I$7:I$10002,A1545,Ausgaben!H$7:H$10002),2)</f>
        <v>0</v>
      </c>
    </row>
    <row r="1546" spans="1:2" x14ac:dyDescent="0.25">
      <c r="A1546">
        <v>1546</v>
      </c>
      <c r="B1546" s="24">
        <f>ROUND(SUMIF(Einnahmen!E$7:E$10002,A1546,Einnahmen!G$7:G$10002)+SUMIF(Einnahmen!I$7:I$10002,A1546,Einnahmen!H$7:H$10002)+SUMIF(Ausgaben!E$7:E$10002,A1546,Ausgaben!G$7:G$10002)+SUMIF(Ausgaben!I$7:I$10002,A1546,Ausgaben!H$7:H$10002),2)</f>
        <v>0</v>
      </c>
    </row>
    <row r="1547" spans="1:2" x14ac:dyDescent="0.25">
      <c r="A1547">
        <v>1547</v>
      </c>
      <c r="B1547" s="24">
        <f>ROUND(SUMIF(Einnahmen!E$7:E$10002,A1547,Einnahmen!G$7:G$10002)+SUMIF(Einnahmen!I$7:I$10002,A1547,Einnahmen!H$7:H$10002)+SUMIF(Ausgaben!E$7:E$10002,A1547,Ausgaben!G$7:G$10002)+SUMIF(Ausgaben!I$7:I$10002,A1547,Ausgaben!H$7:H$10002),2)</f>
        <v>0</v>
      </c>
    </row>
    <row r="1548" spans="1:2" x14ac:dyDescent="0.25">
      <c r="A1548">
        <v>1548</v>
      </c>
      <c r="B1548" s="24">
        <f>ROUND(SUMIF(Einnahmen!E$7:E$10002,A1548,Einnahmen!G$7:G$10002)+SUMIF(Einnahmen!I$7:I$10002,A1548,Einnahmen!H$7:H$10002)+SUMIF(Ausgaben!E$7:E$10002,A1548,Ausgaben!G$7:G$10002)+SUMIF(Ausgaben!I$7:I$10002,A1548,Ausgaben!H$7:H$10002),2)</f>
        <v>0</v>
      </c>
    </row>
    <row r="1549" spans="1:2" x14ac:dyDescent="0.25">
      <c r="A1549">
        <v>1549</v>
      </c>
      <c r="B1549" s="24">
        <f>ROUND(SUMIF(Einnahmen!E$7:E$10002,A1549,Einnahmen!G$7:G$10002)+SUMIF(Einnahmen!I$7:I$10002,A1549,Einnahmen!H$7:H$10002)+SUMIF(Ausgaben!E$7:E$10002,A1549,Ausgaben!G$7:G$10002)+SUMIF(Ausgaben!I$7:I$10002,A1549,Ausgaben!H$7:H$10002),2)</f>
        <v>0</v>
      </c>
    </row>
    <row r="1550" spans="1:2" x14ac:dyDescent="0.25">
      <c r="A1550">
        <v>1550</v>
      </c>
      <c r="B1550" s="24">
        <f>ROUND(SUMIF(Einnahmen!E$7:E$10002,A1550,Einnahmen!G$7:G$10002)+SUMIF(Einnahmen!I$7:I$10002,A1550,Einnahmen!H$7:H$10002)+SUMIF(Ausgaben!E$7:E$10002,A1550,Ausgaben!G$7:G$10002)+SUMIF(Ausgaben!I$7:I$10002,A1550,Ausgaben!H$7:H$10002),2)</f>
        <v>0</v>
      </c>
    </row>
    <row r="1551" spans="1:2" x14ac:dyDescent="0.25">
      <c r="A1551">
        <v>1551</v>
      </c>
      <c r="B1551" s="24">
        <f>ROUND(SUMIF(Einnahmen!E$7:E$10002,A1551,Einnahmen!G$7:G$10002)+SUMIF(Einnahmen!I$7:I$10002,A1551,Einnahmen!H$7:H$10002)+SUMIF(Ausgaben!E$7:E$10002,A1551,Ausgaben!G$7:G$10002)+SUMIF(Ausgaben!I$7:I$10002,A1551,Ausgaben!H$7:H$10002),2)</f>
        <v>0</v>
      </c>
    </row>
    <row r="1552" spans="1:2" x14ac:dyDescent="0.25">
      <c r="A1552">
        <v>1552</v>
      </c>
      <c r="B1552" s="24">
        <f>ROUND(SUMIF(Einnahmen!E$7:E$10002,A1552,Einnahmen!G$7:G$10002)+SUMIF(Einnahmen!I$7:I$10002,A1552,Einnahmen!H$7:H$10002)+SUMIF(Ausgaben!E$7:E$10002,A1552,Ausgaben!G$7:G$10002)+SUMIF(Ausgaben!I$7:I$10002,A1552,Ausgaben!H$7:H$10002),2)</f>
        <v>0</v>
      </c>
    </row>
    <row r="1553" spans="1:2" x14ac:dyDescent="0.25">
      <c r="A1553">
        <v>1553</v>
      </c>
      <c r="B1553" s="24">
        <f>ROUND(SUMIF(Einnahmen!E$7:E$10002,A1553,Einnahmen!G$7:G$10002)+SUMIF(Einnahmen!I$7:I$10002,A1553,Einnahmen!H$7:H$10002)+SUMIF(Ausgaben!E$7:E$10002,A1553,Ausgaben!G$7:G$10002)+SUMIF(Ausgaben!I$7:I$10002,A1553,Ausgaben!H$7:H$10002),2)</f>
        <v>0</v>
      </c>
    </row>
    <row r="1554" spans="1:2" x14ac:dyDescent="0.25">
      <c r="A1554">
        <v>1554</v>
      </c>
      <c r="B1554" s="24">
        <f>ROUND(SUMIF(Einnahmen!E$7:E$10002,A1554,Einnahmen!G$7:G$10002)+SUMIF(Einnahmen!I$7:I$10002,A1554,Einnahmen!H$7:H$10002)+SUMIF(Ausgaben!E$7:E$10002,A1554,Ausgaben!G$7:G$10002)+SUMIF(Ausgaben!I$7:I$10002,A1554,Ausgaben!H$7:H$10002),2)</f>
        <v>0</v>
      </c>
    </row>
    <row r="1555" spans="1:2" x14ac:dyDescent="0.25">
      <c r="A1555">
        <v>1555</v>
      </c>
      <c r="B1555" s="24">
        <f>ROUND(SUMIF(Einnahmen!E$7:E$10002,A1555,Einnahmen!G$7:G$10002)+SUMIF(Einnahmen!I$7:I$10002,A1555,Einnahmen!H$7:H$10002)+SUMIF(Ausgaben!E$7:E$10002,A1555,Ausgaben!G$7:G$10002)+SUMIF(Ausgaben!I$7:I$10002,A1555,Ausgaben!H$7:H$10002),2)</f>
        <v>0</v>
      </c>
    </row>
    <row r="1556" spans="1:2" x14ac:dyDescent="0.25">
      <c r="A1556">
        <v>1556</v>
      </c>
      <c r="B1556" s="24">
        <f>ROUND(SUMIF(Einnahmen!E$7:E$10002,A1556,Einnahmen!G$7:G$10002)+SUMIF(Einnahmen!I$7:I$10002,A1556,Einnahmen!H$7:H$10002)+SUMIF(Ausgaben!E$7:E$10002,A1556,Ausgaben!G$7:G$10002)+SUMIF(Ausgaben!I$7:I$10002,A1556,Ausgaben!H$7:H$10002),2)</f>
        <v>0</v>
      </c>
    </row>
    <row r="1557" spans="1:2" x14ac:dyDescent="0.25">
      <c r="A1557">
        <v>1557</v>
      </c>
      <c r="B1557" s="24">
        <f>ROUND(SUMIF(Einnahmen!E$7:E$10002,A1557,Einnahmen!G$7:G$10002)+SUMIF(Einnahmen!I$7:I$10002,A1557,Einnahmen!H$7:H$10002)+SUMIF(Ausgaben!E$7:E$10002,A1557,Ausgaben!G$7:G$10002)+SUMIF(Ausgaben!I$7:I$10002,A1557,Ausgaben!H$7:H$10002),2)</f>
        <v>0</v>
      </c>
    </row>
    <row r="1558" spans="1:2" x14ac:dyDescent="0.25">
      <c r="A1558">
        <v>1558</v>
      </c>
      <c r="B1558" s="24">
        <f>ROUND(SUMIF(Einnahmen!E$7:E$10002,A1558,Einnahmen!G$7:G$10002)+SUMIF(Einnahmen!I$7:I$10002,A1558,Einnahmen!H$7:H$10002)+SUMIF(Ausgaben!E$7:E$10002,A1558,Ausgaben!G$7:G$10002)+SUMIF(Ausgaben!I$7:I$10002,A1558,Ausgaben!H$7:H$10002),2)</f>
        <v>0</v>
      </c>
    </row>
    <row r="1559" spans="1:2" x14ac:dyDescent="0.25">
      <c r="A1559">
        <v>1559</v>
      </c>
      <c r="B1559" s="24">
        <f>ROUND(SUMIF(Einnahmen!E$7:E$10002,A1559,Einnahmen!G$7:G$10002)+SUMIF(Einnahmen!I$7:I$10002,A1559,Einnahmen!H$7:H$10002)+SUMIF(Ausgaben!E$7:E$10002,A1559,Ausgaben!G$7:G$10002)+SUMIF(Ausgaben!I$7:I$10002,A1559,Ausgaben!H$7:H$10002),2)</f>
        <v>0</v>
      </c>
    </row>
    <row r="1560" spans="1:2" x14ac:dyDescent="0.25">
      <c r="A1560">
        <v>1560</v>
      </c>
      <c r="B1560" s="24">
        <f>ROUND(SUMIF(Einnahmen!E$7:E$10002,A1560,Einnahmen!G$7:G$10002)+SUMIF(Einnahmen!I$7:I$10002,A1560,Einnahmen!H$7:H$10002)+SUMIF(Ausgaben!E$7:E$10002,A1560,Ausgaben!G$7:G$10002)+SUMIF(Ausgaben!I$7:I$10002,A1560,Ausgaben!H$7:H$10002),2)</f>
        <v>0</v>
      </c>
    </row>
    <row r="1561" spans="1:2" x14ac:dyDescent="0.25">
      <c r="A1561">
        <v>1561</v>
      </c>
      <c r="B1561" s="24">
        <f>ROUND(SUMIF(Einnahmen!E$7:E$10002,A1561,Einnahmen!G$7:G$10002)+SUMIF(Einnahmen!I$7:I$10002,A1561,Einnahmen!H$7:H$10002)+SUMIF(Ausgaben!E$7:E$10002,A1561,Ausgaben!G$7:G$10002)+SUMIF(Ausgaben!I$7:I$10002,A1561,Ausgaben!H$7:H$10002),2)</f>
        <v>0</v>
      </c>
    </row>
    <row r="1562" spans="1:2" x14ac:dyDescent="0.25">
      <c r="A1562">
        <v>1562</v>
      </c>
      <c r="B1562" s="24">
        <f>ROUND(SUMIF(Einnahmen!E$7:E$10002,A1562,Einnahmen!G$7:G$10002)+SUMIF(Einnahmen!I$7:I$10002,A1562,Einnahmen!H$7:H$10002)+SUMIF(Ausgaben!E$7:E$10002,A1562,Ausgaben!G$7:G$10002)+SUMIF(Ausgaben!I$7:I$10002,A1562,Ausgaben!H$7:H$10002),2)</f>
        <v>0</v>
      </c>
    </row>
    <row r="1563" spans="1:2" x14ac:dyDescent="0.25">
      <c r="A1563">
        <v>1563</v>
      </c>
      <c r="B1563" s="24">
        <f>ROUND(SUMIF(Einnahmen!E$7:E$10002,A1563,Einnahmen!G$7:G$10002)+SUMIF(Einnahmen!I$7:I$10002,A1563,Einnahmen!H$7:H$10002)+SUMIF(Ausgaben!E$7:E$10002,A1563,Ausgaben!G$7:G$10002)+SUMIF(Ausgaben!I$7:I$10002,A1563,Ausgaben!H$7:H$10002),2)</f>
        <v>0</v>
      </c>
    </row>
    <row r="1564" spans="1:2" x14ac:dyDescent="0.25">
      <c r="A1564">
        <v>1564</v>
      </c>
      <c r="B1564" s="24">
        <f>ROUND(SUMIF(Einnahmen!E$7:E$10002,A1564,Einnahmen!G$7:G$10002)+SUMIF(Einnahmen!I$7:I$10002,A1564,Einnahmen!H$7:H$10002)+SUMIF(Ausgaben!E$7:E$10002,A1564,Ausgaben!G$7:G$10002)+SUMIF(Ausgaben!I$7:I$10002,A1564,Ausgaben!H$7:H$10002),2)</f>
        <v>0</v>
      </c>
    </row>
    <row r="1565" spans="1:2" x14ac:dyDescent="0.25">
      <c r="A1565">
        <v>1565</v>
      </c>
      <c r="B1565" s="24">
        <f>ROUND(SUMIF(Einnahmen!E$7:E$10002,A1565,Einnahmen!G$7:G$10002)+SUMIF(Einnahmen!I$7:I$10002,A1565,Einnahmen!H$7:H$10002)+SUMIF(Ausgaben!E$7:E$10002,A1565,Ausgaben!G$7:G$10002)+SUMIF(Ausgaben!I$7:I$10002,A1565,Ausgaben!H$7:H$10002),2)</f>
        <v>0</v>
      </c>
    </row>
    <row r="1566" spans="1:2" x14ac:dyDescent="0.25">
      <c r="A1566">
        <v>1566</v>
      </c>
      <c r="B1566" s="24">
        <f>ROUND(SUMIF(Einnahmen!E$7:E$10002,A1566,Einnahmen!G$7:G$10002)+SUMIF(Einnahmen!I$7:I$10002,A1566,Einnahmen!H$7:H$10002)+SUMIF(Ausgaben!E$7:E$10002,A1566,Ausgaben!G$7:G$10002)+SUMIF(Ausgaben!I$7:I$10002,A1566,Ausgaben!H$7:H$10002),2)</f>
        <v>0</v>
      </c>
    </row>
    <row r="1567" spans="1:2" x14ac:dyDescent="0.25">
      <c r="A1567">
        <v>1567</v>
      </c>
      <c r="B1567" s="24">
        <f>ROUND(SUMIF(Einnahmen!E$7:E$10002,A1567,Einnahmen!G$7:G$10002)+SUMIF(Einnahmen!I$7:I$10002,A1567,Einnahmen!H$7:H$10002)+SUMIF(Ausgaben!E$7:E$10002,A1567,Ausgaben!G$7:G$10002)+SUMIF(Ausgaben!I$7:I$10002,A1567,Ausgaben!H$7:H$10002),2)</f>
        <v>0</v>
      </c>
    </row>
    <row r="1568" spans="1:2" x14ac:dyDescent="0.25">
      <c r="A1568">
        <v>1568</v>
      </c>
      <c r="B1568" s="24">
        <f>ROUND(SUMIF(Einnahmen!E$7:E$10002,A1568,Einnahmen!G$7:G$10002)+SUMIF(Einnahmen!I$7:I$10002,A1568,Einnahmen!H$7:H$10002)+SUMIF(Ausgaben!E$7:E$10002,A1568,Ausgaben!G$7:G$10002)+SUMIF(Ausgaben!I$7:I$10002,A1568,Ausgaben!H$7:H$10002),2)</f>
        <v>0</v>
      </c>
    </row>
    <row r="1569" spans="1:2" x14ac:dyDescent="0.25">
      <c r="A1569">
        <v>1569</v>
      </c>
      <c r="B1569" s="24">
        <f>ROUND(SUMIF(Einnahmen!E$7:E$10002,A1569,Einnahmen!G$7:G$10002)+SUMIF(Einnahmen!I$7:I$10002,A1569,Einnahmen!H$7:H$10002)+SUMIF(Ausgaben!E$7:E$10002,A1569,Ausgaben!G$7:G$10002)+SUMIF(Ausgaben!I$7:I$10002,A1569,Ausgaben!H$7:H$10002),2)</f>
        <v>0</v>
      </c>
    </row>
    <row r="1570" spans="1:2" x14ac:dyDescent="0.25">
      <c r="A1570">
        <v>1570</v>
      </c>
      <c r="B1570" s="24">
        <f>ROUND(SUMIF(Einnahmen!E$7:E$10002,A1570,Einnahmen!G$7:G$10002)+SUMIF(Einnahmen!I$7:I$10002,A1570,Einnahmen!H$7:H$10002)+SUMIF(Ausgaben!E$7:E$10002,A1570,Ausgaben!G$7:G$10002)+SUMIF(Ausgaben!I$7:I$10002,A1570,Ausgaben!H$7:H$10002),2)</f>
        <v>0</v>
      </c>
    </row>
    <row r="1571" spans="1:2" x14ac:dyDescent="0.25">
      <c r="A1571">
        <v>1571</v>
      </c>
      <c r="B1571" s="24">
        <f>ROUND(SUMIF(Einnahmen!E$7:E$10002,A1571,Einnahmen!G$7:G$10002)+SUMIF(Einnahmen!I$7:I$10002,A1571,Einnahmen!H$7:H$10002)+SUMIF(Ausgaben!E$7:E$10002,A1571,Ausgaben!G$7:G$10002)+SUMIF(Ausgaben!I$7:I$10002,A1571,Ausgaben!H$7:H$10002),2)</f>
        <v>7</v>
      </c>
    </row>
    <row r="1572" spans="1:2" x14ac:dyDescent="0.25">
      <c r="A1572">
        <v>1572</v>
      </c>
      <c r="B1572" s="24">
        <f>ROUND(SUMIF(Einnahmen!E$7:E$10002,A1572,Einnahmen!G$7:G$10002)+SUMIF(Einnahmen!I$7:I$10002,A1572,Einnahmen!H$7:H$10002)+SUMIF(Ausgaben!E$7:E$10002,A1572,Ausgaben!G$7:G$10002)+SUMIF(Ausgaben!I$7:I$10002,A1572,Ausgaben!H$7:H$10002),2)</f>
        <v>0</v>
      </c>
    </row>
    <row r="1573" spans="1:2" x14ac:dyDescent="0.25">
      <c r="A1573">
        <v>1573</v>
      </c>
      <c r="B1573" s="24">
        <f>ROUND(SUMIF(Einnahmen!E$7:E$10002,A1573,Einnahmen!G$7:G$10002)+SUMIF(Einnahmen!I$7:I$10002,A1573,Einnahmen!H$7:H$10002)+SUMIF(Ausgaben!E$7:E$10002,A1573,Ausgaben!G$7:G$10002)+SUMIF(Ausgaben!I$7:I$10002,A1573,Ausgaben!H$7:H$10002),2)</f>
        <v>0</v>
      </c>
    </row>
    <row r="1574" spans="1:2" x14ac:dyDescent="0.25">
      <c r="A1574">
        <v>1574</v>
      </c>
      <c r="B1574" s="24">
        <f>ROUND(SUMIF(Einnahmen!E$7:E$10002,A1574,Einnahmen!G$7:G$10002)+SUMIF(Einnahmen!I$7:I$10002,A1574,Einnahmen!H$7:H$10002)+SUMIF(Ausgaben!E$7:E$10002,A1574,Ausgaben!G$7:G$10002)+SUMIF(Ausgaben!I$7:I$10002,A1574,Ausgaben!H$7:H$10002),2)</f>
        <v>0</v>
      </c>
    </row>
    <row r="1575" spans="1:2" x14ac:dyDescent="0.25">
      <c r="A1575">
        <v>1575</v>
      </c>
      <c r="B1575" s="24">
        <f>ROUND(SUMIF(Einnahmen!E$7:E$10002,A1575,Einnahmen!G$7:G$10002)+SUMIF(Einnahmen!I$7:I$10002,A1575,Einnahmen!H$7:H$10002)+SUMIF(Ausgaben!E$7:E$10002,A1575,Ausgaben!G$7:G$10002)+SUMIF(Ausgaben!I$7:I$10002,A1575,Ausgaben!H$7:H$10002),2)</f>
        <v>0</v>
      </c>
    </row>
    <row r="1576" spans="1:2" x14ac:dyDescent="0.25">
      <c r="A1576">
        <v>1576</v>
      </c>
      <c r="B1576" s="24">
        <f>ROUND(SUMIF(Einnahmen!E$7:E$10002,A1576,Einnahmen!G$7:G$10002)+SUMIF(Einnahmen!I$7:I$10002,A1576,Einnahmen!H$7:H$10002)+SUMIF(Ausgaben!E$7:E$10002,A1576,Ausgaben!G$7:G$10002)+SUMIF(Ausgaben!I$7:I$10002,A1576,Ausgaben!H$7:H$10002),2)</f>
        <v>234.12</v>
      </c>
    </row>
    <row r="1577" spans="1:2" x14ac:dyDescent="0.25">
      <c r="A1577">
        <v>1577</v>
      </c>
      <c r="B1577" s="24">
        <f>ROUND(SUMIF(Einnahmen!E$7:E$10002,A1577,Einnahmen!G$7:G$10002)+SUMIF(Einnahmen!I$7:I$10002,A1577,Einnahmen!H$7:H$10002)+SUMIF(Ausgaben!E$7:E$10002,A1577,Ausgaben!G$7:G$10002)+SUMIF(Ausgaben!I$7:I$10002,A1577,Ausgaben!H$7:H$10002),2)</f>
        <v>19</v>
      </c>
    </row>
    <row r="1578" spans="1:2" x14ac:dyDescent="0.25">
      <c r="A1578">
        <v>1578</v>
      </c>
      <c r="B1578" s="24">
        <f>ROUND(SUMIF(Einnahmen!E$7:E$10002,A1578,Einnahmen!G$7:G$10002)+SUMIF(Einnahmen!I$7:I$10002,A1578,Einnahmen!H$7:H$10002)+SUMIF(Ausgaben!E$7:E$10002,A1578,Ausgaben!G$7:G$10002)+SUMIF(Ausgaben!I$7:I$10002,A1578,Ausgaben!H$7:H$10002),2)</f>
        <v>0</v>
      </c>
    </row>
    <row r="1579" spans="1:2" x14ac:dyDescent="0.25">
      <c r="A1579">
        <v>1579</v>
      </c>
      <c r="B1579" s="24">
        <f>ROUND(SUMIF(Einnahmen!E$7:E$10002,A1579,Einnahmen!G$7:G$10002)+SUMIF(Einnahmen!I$7:I$10002,A1579,Einnahmen!H$7:H$10002)+SUMIF(Ausgaben!E$7:E$10002,A1579,Ausgaben!G$7:G$10002)+SUMIF(Ausgaben!I$7:I$10002,A1579,Ausgaben!H$7:H$10002),2)</f>
        <v>0</v>
      </c>
    </row>
    <row r="1580" spans="1:2" x14ac:dyDescent="0.25">
      <c r="A1580">
        <v>1580</v>
      </c>
      <c r="B1580" s="24">
        <f>ROUND(SUMIF(Einnahmen!E$7:E$10002,A1580,Einnahmen!G$7:G$10002)+SUMIF(Einnahmen!I$7:I$10002,A1580,Einnahmen!H$7:H$10002)+SUMIF(Ausgaben!E$7:E$10002,A1580,Ausgaben!G$7:G$10002)+SUMIF(Ausgaben!I$7:I$10002,A1580,Ausgaben!H$7:H$10002),2)</f>
        <v>0</v>
      </c>
    </row>
    <row r="1581" spans="1:2" x14ac:dyDescent="0.25">
      <c r="A1581">
        <v>1581</v>
      </c>
      <c r="B1581" s="24">
        <f>ROUND(SUMIF(Einnahmen!E$7:E$10002,A1581,Einnahmen!G$7:G$10002)+SUMIF(Einnahmen!I$7:I$10002,A1581,Einnahmen!H$7:H$10002)+SUMIF(Ausgaben!E$7:E$10002,A1581,Ausgaben!G$7:G$10002)+SUMIF(Ausgaben!I$7:I$10002,A1581,Ausgaben!H$7:H$10002),2)</f>
        <v>0</v>
      </c>
    </row>
    <row r="1582" spans="1:2" x14ac:dyDescent="0.25">
      <c r="A1582">
        <v>1582</v>
      </c>
      <c r="B1582" s="24">
        <f>ROUND(SUMIF(Einnahmen!E$7:E$10002,A1582,Einnahmen!G$7:G$10002)+SUMIF(Einnahmen!I$7:I$10002,A1582,Einnahmen!H$7:H$10002)+SUMIF(Ausgaben!E$7:E$10002,A1582,Ausgaben!G$7:G$10002)+SUMIF(Ausgaben!I$7:I$10002,A1582,Ausgaben!H$7:H$10002),2)</f>
        <v>0</v>
      </c>
    </row>
    <row r="1583" spans="1:2" x14ac:dyDescent="0.25">
      <c r="A1583">
        <v>1583</v>
      </c>
      <c r="B1583" s="24">
        <f>ROUND(SUMIF(Einnahmen!E$7:E$10002,A1583,Einnahmen!G$7:G$10002)+SUMIF(Einnahmen!I$7:I$10002,A1583,Einnahmen!H$7:H$10002)+SUMIF(Ausgaben!E$7:E$10002,A1583,Ausgaben!G$7:G$10002)+SUMIF(Ausgaben!I$7:I$10002,A1583,Ausgaben!H$7:H$10002),2)</f>
        <v>0</v>
      </c>
    </row>
    <row r="1584" spans="1:2" x14ac:dyDescent="0.25">
      <c r="A1584">
        <v>1584</v>
      </c>
      <c r="B1584" s="24">
        <f>ROUND(SUMIF(Einnahmen!E$7:E$10002,A1584,Einnahmen!G$7:G$10002)+SUMIF(Einnahmen!I$7:I$10002,A1584,Einnahmen!H$7:H$10002)+SUMIF(Ausgaben!E$7:E$10002,A1584,Ausgaben!G$7:G$10002)+SUMIF(Ausgaben!I$7:I$10002,A1584,Ausgaben!H$7:H$10002),2)</f>
        <v>0</v>
      </c>
    </row>
    <row r="1585" spans="1:2" x14ac:dyDescent="0.25">
      <c r="A1585">
        <v>1585</v>
      </c>
      <c r="B1585" s="24">
        <f>ROUND(SUMIF(Einnahmen!E$7:E$10002,A1585,Einnahmen!G$7:G$10002)+SUMIF(Einnahmen!I$7:I$10002,A1585,Einnahmen!H$7:H$10002)+SUMIF(Ausgaben!E$7:E$10002,A1585,Ausgaben!G$7:G$10002)+SUMIF(Ausgaben!I$7:I$10002,A1585,Ausgaben!H$7:H$10002),2)</f>
        <v>0</v>
      </c>
    </row>
    <row r="1586" spans="1:2" x14ac:dyDescent="0.25">
      <c r="A1586">
        <v>1586</v>
      </c>
      <c r="B1586" s="24">
        <f>ROUND(SUMIF(Einnahmen!E$7:E$10002,A1586,Einnahmen!G$7:G$10002)+SUMIF(Einnahmen!I$7:I$10002,A1586,Einnahmen!H$7:H$10002)+SUMIF(Ausgaben!E$7:E$10002,A1586,Ausgaben!G$7:G$10002)+SUMIF(Ausgaben!I$7:I$10002,A1586,Ausgaben!H$7:H$10002),2)</f>
        <v>0</v>
      </c>
    </row>
    <row r="1587" spans="1:2" x14ac:dyDescent="0.25">
      <c r="A1587">
        <v>1587</v>
      </c>
      <c r="B1587" s="24">
        <f>ROUND(SUMIF(Einnahmen!E$7:E$10002,A1587,Einnahmen!G$7:G$10002)+SUMIF(Einnahmen!I$7:I$10002,A1587,Einnahmen!H$7:H$10002)+SUMIF(Ausgaben!E$7:E$10002,A1587,Ausgaben!G$7:G$10002)+SUMIF(Ausgaben!I$7:I$10002,A1587,Ausgaben!H$7:H$10002),2)</f>
        <v>0</v>
      </c>
    </row>
    <row r="1588" spans="1:2" x14ac:dyDescent="0.25">
      <c r="A1588">
        <v>1588</v>
      </c>
      <c r="B1588" s="24">
        <f>ROUND(SUMIF(Einnahmen!E$7:E$10002,A1588,Einnahmen!G$7:G$10002)+SUMIF(Einnahmen!I$7:I$10002,A1588,Einnahmen!H$7:H$10002)+SUMIF(Ausgaben!E$7:E$10002,A1588,Ausgaben!G$7:G$10002)+SUMIF(Ausgaben!I$7:I$10002,A1588,Ausgaben!H$7:H$10002),2)</f>
        <v>0</v>
      </c>
    </row>
    <row r="1589" spans="1:2" x14ac:dyDescent="0.25">
      <c r="A1589">
        <v>1589</v>
      </c>
      <c r="B1589" s="24">
        <f>ROUND(SUMIF(Einnahmen!E$7:E$10002,A1589,Einnahmen!G$7:G$10002)+SUMIF(Einnahmen!I$7:I$10002,A1589,Einnahmen!H$7:H$10002)+SUMIF(Ausgaben!E$7:E$10002,A1589,Ausgaben!G$7:G$10002)+SUMIF(Ausgaben!I$7:I$10002,A1589,Ausgaben!H$7:H$10002),2)</f>
        <v>0</v>
      </c>
    </row>
    <row r="1590" spans="1:2" x14ac:dyDescent="0.25">
      <c r="A1590">
        <v>1590</v>
      </c>
      <c r="B1590" s="24">
        <f>ROUND(SUMIF(Einnahmen!E$7:E$10002,A1590,Einnahmen!G$7:G$10002)+SUMIF(Einnahmen!I$7:I$10002,A1590,Einnahmen!H$7:H$10002)+SUMIF(Ausgaben!E$7:E$10002,A1590,Ausgaben!G$7:G$10002)+SUMIF(Ausgaben!I$7:I$10002,A1590,Ausgaben!H$7:H$10002),2)</f>
        <v>0</v>
      </c>
    </row>
    <row r="1591" spans="1:2" x14ac:dyDescent="0.25">
      <c r="A1591">
        <v>1591</v>
      </c>
      <c r="B1591" s="24">
        <f>ROUND(SUMIF(Einnahmen!E$7:E$10002,A1591,Einnahmen!G$7:G$10002)+SUMIF(Einnahmen!I$7:I$10002,A1591,Einnahmen!H$7:H$10002)+SUMIF(Ausgaben!E$7:E$10002,A1591,Ausgaben!G$7:G$10002)+SUMIF(Ausgaben!I$7:I$10002,A1591,Ausgaben!H$7:H$10002),2)</f>
        <v>0</v>
      </c>
    </row>
    <row r="1592" spans="1:2" x14ac:dyDescent="0.25">
      <c r="A1592">
        <v>1592</v>
      </c>
      <c r="B1592" s="24">
        <f>ROUND(SUMIF(Einnahmen!E$7:E$10002,A1592,Einnahmen!G$7:G$10002)+SUMIF(Einnahmen!I$7:I$10002,A1592,Einnahmen!H$7:H$10002)+SUMIF(Ausgaben!E$7:E$10002,A1592,Ausgaben!G$7:G$10002)+SUMIF(Ausgaben!I$7:I$10002,A1592,Ausgaben!H$7:H$10002),2)</f>
        <v>0</v>
      </c>
    </row>
    <row r="1593" spans="1:2" x14ac:dyDescent="0.25">
      <c r="A1593">
        <v>1593</v>
      </c>
      <c r="B1593" s="24">
        <f>ROUND(SUMIF(Einnahmen!E$7:E$10002,A1593,Einnahmen!G$7:G$10002)+SUMIF(Einnahmen!I$7:I$10002,A1593,Einnahmen!H$7:H$10002)+SUMIF(Ausgaben!E$7:E$10002,A1593,Ausgaben!G$7:G$10002)+SUMIF(Ausgaben!I$7:I$10002,A1593,Ausgaben!H$7:H$10002),2)</f>
        <v>0</v>
      </c>
    </row>
    <row r="1594" spans="1:2" x14ac:dyDescent="0.25">
      <c r="A1594">
        <v>1594</v>
      </c>
      <c r="B1594" s="24">
        <f>ROUND(SUMIF(Einnahmen!E$7:E$10002,A1594,Einnahmen!G$7:G$10002)+SUMIF(Einnahmen!I$7:I$10002,A1594,Einnahmen!H$7:H$10002)+SUMIF(Ausgaben!E$7:E$10002,A1594,Ausgaben!G$7:G$10002)+SUMIF(Ausgaben!I$7:I$10002,A1594,Ausgaben!H$7:H$10002),2)</f>
        <v>0</v>
      </c>
    </row>
    <row r="1595" spans="1:2" x14ac:dyDescent="0.25">
      <c r="A1595">
        <v>1595</v>
      </c>
      <c r="B1595" s="24">
        <f>ROUND(SUMIF(Einnahmen!E$7:E$10002,A1595,Einnahmen!G$7:G$10002)+SUMIF(Einnahmen!I$7:I$10002,A1595,Einnahmen!H$7:H$10002)+SUMIF(Ausgaben!E$7:E$10002,A1595,Ausgaben!G$7:G$10002)+SUMIF(Ausgaben!I$7:I$10002,A1595,Ausgaben!H$7:H$10002),2)</f>
        <v>0</v>
      </c>
    </row>
    <row r="1596" spans="1:2" x14ac:dyDescent="0.25">
      <c r="A1596">
        <v>1596</v>
      </c>
      <c r="B1596" s="24">
        <f>ROUND(SUMIF(Einnahmen!E$7:E$10002,A1596,Einnahmen!G$7:G$10002)+SUMIF(Einnahmen!I$7:I$10002,A1596,Einnahmen!H$7:H$10002)+SUMIF(Ausgaben!E$7:E$10002,A1596,Ausgaben!G$7:G$10002)+SUMIF(Ausgaben!I$7:I$10002,A1596,Ausgaben!H$7:H$10002),2)</f>
        <v>0</v>
      </c>
    </row>
    <row r="1597" spans="1:2" x14ac:dyDescent="0.25">
      <c r="A1597">
        <v>1597</v>
      </c>
      <c r="B1597" s="24">
        <f>ROUND(SUMIF(Einnahmen!E$7:E$10002,A1597,Einnahmen!G$7:G$10002)+SUMIF(Einnahmen!I$7:I$10002,A1597,Einnahmen!H$7:H$10002)+SUMIF(Ausgaben!E$7:E$10002,A1597,Ausgaben!G$7:G$10002)+SUMIF(Ausgaben!I$7:I$10002,A1597,Ausgaben!H$7:H$10002),2)</f>
        <v>0</v>
      </c>
    </row>
    <row r="1598" spans="1:2" x14ac:dyDescent="0.25">
      <c r="A1598">
        <v>1598</v>
      </c>
      <c r="B1598" s="24">
        <f>ROUND(SUMIF(Einnahmen!E$7:E$10002,A1598,Einnahmen!G$7:G$10002)+SUMIF(Einnahmen!I$7:I$10002,A1598,Einnahmen!H$7:H$10002)+SUMIF(Ausgaben!E$7:E$10002,A1598,Ausgaben!G$7:G$10002)+SUMIF(Ausgaben!I$7:I$10002,A1598,Ausgaben!H$7:H$10002),2)</f>
        <v>0</v>
      </c>
    </row>
    <row r="1599" spans="1:2" x14ac:dyDescent="0.25">
      <c r="A1599">
        <v>1599</v>
      </c>
      <c r="B1599" s="24">
        <f>ROUND(SUMIF(Einnahmen!E$7:E$10002,A1599,Einnahmen!G$7:G$10002)+SUMIF(Einnahmen!I$7:I$10002,A1599,Einnahmen!H$7:H$10002)+SUMIF(Ausgaben!E$7:E$10002,A1599,Ausgaben!G$7:G$10002)+SUMIF(Ausgaben!I$7:I$10002,A1599,Ausgaben!H$7:H$10002),2)</f>
        <v>0</v>
      </c>
    </row>
    <row r="1600" spans="1:2" x14ac:dyDescent="0.25">
      <c r="A1600">
        <v>1600</v>
      </c>
      <c r="B1600" s="24">
        <f>ROUND(SUMIF(Einnahmen!E$7:E$10002,A1600,Einnahmen!G$7:G$10002)+SUMIF(Einnahmen!I$7:I$10002,A1600,Einnahmen!H$7:H$10002)+SUMIF(Ausgaben!E$7:E$10002,A1600,Ausgaben!G$7:G$10002)+SUMIF(Ausgaben!I$7:I$10002,A1600,Ausgaben!H$7:H$10002),2)</f>
        <v>0</v>
      </c>
    </row>
    <row r="1601" spans="1:2" x14ac:dyDescent="0.25">
      <c r="A1601">
        <v>1601</v>
      </c>
      <c r="B1601" s="24">
        <f>ROUND(SUMIF(Einnahmen!E$7:E$10002,A1601,Einnahmen!G$7:G$10002)+SUMIF(Einnahmen!I$7:I$10002,A1601,Einnahmen!H$7:H$10002)+SUMIF(Ausgaben!E$7:E$10002,A1601,Ausgaben!G$7:G$10002)+SUMIF(Ausgaben!I$7:I$10002,A1601,Ausgaben!H$7:H$10002),2)</f>
        <v>0</v>
      </c>
    </row>
    <row r="1602" spans="1:2" x14ac:dyDescent="0.25">
      <c r="A1602">
        <v>1602</v>
      </c>
      <c r="B1602" s="24">
        <f>ROUND(SUMIF(Einnahmen!E$7:E$10002,A1602,Einnahmen!G$7:G$10002)+SUMIF(Einnahmen!I$7:I$10002,A1602,Einnahmen!H$7:H$10002)+SUMIF(Ausgaben!E$7:E$10002,A1602,Ausgaben!G$7:G$10002)+SUMIF(Ausgaben!I$7:I$10002,A1602,Ausgaben!H$7:H$10002),2)</f>
        <v>0</v>
      </c>
    </row>
    <row r="1603" spans="1:2" x14ac:dyDescent="0.25">
      <c r="A1603">
        <v>1603</v>
      </c>
      <c r="B1603" s="24">
        <f>ROUND(SUMIF(Einnahmen!E$7:E$10002,A1603,Einnahmen!G$7:G$10002)+SUMIF(Einnahmen!I$7:I$10002,A1603,Einnahmen!H$7:H$10002)+SUMIF(Ausgaben!E$7:E$10002,A1603,Ausgaben!G$7:G$10002)+SUMIF(Ausgaben!I$7:I$10002,A1603,Ausgaben!H$7:H$10002),2)</f>
        <v>0</v>
      </c>
    </row>
    <row r="1604" spans="1:2" x14ac:dyDescent="0.25">
      <c r="A1604">
        <v>1604</v>
      </c>
      <c r="B1604" s="24">
        <f>ROUND(SUMIF(Einnahmen!E$7:E$10002,A1604,Einnahmen!G$7:G$10002)+SUMIF(Einnahmen!I$7:I$10002,A1604,Einnahmen!H$7:H$10002)+SUMIF(Ausgaben!E$7:E$10002,A1604,Ausgaben!G$7:G$10002)+SUMIF(Ausgaben!I$7:I$10002,A1604,Ausgaben!H$7:H$10002),2)</f>
        <v>0</v>
      </c>
    </row>
    <row r="1605" spans="1:2" x14ac:dyDescent="0.25">
      <c r="A1605">
        <v>1605</v>
      </c>
      <c r="B1605" s="24">
        <f>ROUND(SUMIF(Einnahmen!E$7:E$10002,A1605,Einnahmen!G$7:G$10002)+SUMIF(Einnahmen!I$7:I$10002,A1605,Einnahmen!H$7:H$10002)+SUMIF(Ausgaben!E$7:E$10002,A1605,Ausgaben!G$7:G$10002)+SUMIF(Ausgaben!I$7:I$10002,A1605,Ausgaben!H$7:H$10002),2)</f>
        <v>0</v>
      </c>
    </row>
    <row r="1606" spans="1:2" x14ac:dyDescent="0.25">
      <c r="A1606">
        <v>1606</v>
      </c>
      <c r="B1606" s="24">
        <f>ROUND(SUMIF(Einnahmen!E$7:E$10002,A1606,Einnahmen!G$7:G$10002)+SUMIF(Einnahmen!I$7:I$10002,A1606,Einnahmen!H$7:H$10002)+SUMIF(Ausgaben!E$7:E$10002,A1606,Ausgaben!G$7:G$10002)+SUMIF(Ausgaben!I$7:I$10002,A1606,Ausgaben!H$7:H$10002),2)</f>
        <v>0</v>
      </c>
    </row>
    <row r="1607" spans="1:2" x14ac:dyDescent="0.25">
      <c r="A1607">
        <v>1607</v>
      </c>
      <c r="B1607" s="24">
        <f>ROUND(SUMIF(Einnahmen!E$7:E$10002,A1607,Einnahmen!G$7:G$10002)+SUMIF(Einnahmen!I$7:I$10002,A1607,Einnahmen!H$7:H$10002)+SUMIF(Ausgaben!E$7:E$10002,A1607,Ausgaben!G$7:G$10002)+SUMIF(Ausgaben!I$7:I$10002,A1607,Ausgaben!H$7:H$10002),2)</f>
        <v>0</v>
      </c>
    </row>
    <row r="1608" spans="1:2" x14ac:dyDescent="0.25">
      <c r="A1608">
        <v>1608</v>
      </c>
      <c r="B1608" s="24">
        <f>ROUND(SUMIF(Einnahmen!E$7:E$10002,A1608,Einnahmen!G$7:G$10002)+SUMIF(Einnahmen!I$7:I$10002,A1608,Einnahmen!H$7:H$10002)+SUMIF(Ausgaben!E$7:E$10002,A1608,Ausgaben!G$7:G$10002)+SUMIF(Ausgaben!I$7:I$10002,A1608,Ausgaben!H$7:H$10002),2)</f>
        <v>0</v>
      </c>
    </row>
    <row r="1609" spans="1:2" x14ac:dyDescent="0.25">
      <c r="A1609">
        <v>1609</v>
      </c>
      <c r="B1609" s="24">
        <f>ROUND(SUMIF(Einnahmen!E$7:E$10002,A1609,Einnahmen!G$7:G$10002)+SUMIF(Einnahmen!I$7:I$10002,A1609,Einnahmen!H$7:H$10002)+SUMIF(Ausgaben!E$7:E$10002,A1609,Ausgaben!G$7:G$10002)+SUMIF(Ausgaben!I$7:I$10002,A1609,Ausgaben!H$7:H$10002),2)</f>
        <v>0</v>
      </c>
    </row>
    <row r="1610" spans="1:2" x14ac:dyDescent="0.25">
      <c r="A1610">
        <v>1610</v>
      </c>
      <c r="B1610" s="24">
        <f>ROUND(SUMIF(Einnahmen!E$7:E$10002,A1610,Einnahmen!G$7:G$10002)+SUMIF(Einnahmen!I$7:I$10002,A1610,Einnahmen!H$7:H$10002)+SUMIF(Ausgaben!E$7:E$10002,A1610,Ausgaben!G$7:G$10002)+SUMIF(Ausgaben!I$7:I$10002,A1610,Ausgaben!H$7:H$10002),2)</f>
        <v>0</v>
      </c>
    </row>
    <row r="1611" spans="1:2" x14ac:dyDescent="0.25">
      <c r="A1611">
        <v>1611</v>
      </c>
      <c r="B1611" s="24">
        <f>ROUND(SUMIF(Einnahmen!E$7:E$10002,A1611,Einnahmen!G$7:G$10002)+SUMIF(Einnahmen!I$7:I$10002,A1611,Einnahmen!H$7:H$10002)+SUMIF(Ausgaben!E$7:E$10002,A1611,Ausgaben!G$7:G$10002)+SUMIF(Ausgaben!I$7:I$10002,A1611,Ausgaben!H$7:H$10002),2)</f>
        <v>0</v>
      </c>
    </row>
    <row r="1612" spans="1:2" x14ac:dyDescent="0.25">
      <c r="A1612">
        <v>1612</v>
      </c>
      <c r="B1612" s="24">
        <f>ROUND(SUMIF(Einnahmen!E$7:E$10002,A1612,Einnahmen!G$7:G$10002)+SUMIF(Einnahmen!I$7:I$10002,A1612,Einnahmen!H$7:H$10002)+SUMIF(Ausgaben!E$7:E$10002,A1612,Ausgaben!G$7:G$10002)+SUMIF(Ausgaben!I$7:I$10002,A1612,Ausgaben!H$7:H$10002),2)</f>
        <v>0</v>
      </c>
    </row>
    <row r="1613" spans="1:2" x14ac:dyDescent="0.25">
      <c r="A1613">
        <v>1613</v>
      </c>
      <c r="B1613" s="24">
        <f>ROUND(SUMIF(Einnahmen!E$7:E$10002,A1613,Einnahmen!G$7:G$10002)+SUMIF(Einnahmen!I$7:I$10002,A1613,Einnahmen!H$7:H$10002)+SUMIF(Ausgaben!E$7:E$10002,A1613,Ausgaben!G$7:G$10002)+SUMIF(Ausgaben!I$7:I$10002,A1613,Ausgaben!H$7:H$10002),2)</f>
        <v>0</v>
      </c>
    </row>
    <row r="1614" spans="1:2" x14ac:dyDescent="0.25">
      <c r="A1614">
        <v>1614</v>
      </c>
      <c r="B1614" s="24">
        <f>ROUND(SUMIF(Einnahmen!E$7:E$10002,A1614,Einnahmen!G$7:G$10002)+SUMIF(Einnahmen!I$7:I$10002,A1614,Einnahmen!H$7:H$10002)+SUMIF(Ausgaben!E$7:E$10002,A1614,Ausgaben!G$7:G$10002)+SUMIF(Ausgaben!I$7:I$10002,A1614,Ausgaben!H$7:H$10002),2)</f>
        <v>0</v>
      </c>
    </row>
    <row r="1615" spans="1:2" x14ac:dyDescent="0.25">
      <c r="A1615">
        <v>1615</v>
      </c>
      <c r="B1615" s="24">
        <f>ROUND(SUMIF(Einnahmen!E$7:E$10002,A1615,Einnahmen!G$7:G$10002)+SUMIF(Einnahmen!I$7:I$10002,A1615,Einnahmen!H$7:H$10002)+SUMIF(Ausgaben!E$7:E$10002,A1615,Ausgaben!G$7:G$10002)+SUMIF(Ausgaben!I$7:I$10002,A1615,Ausgaben!H$7:H$10002),2)</f>
        <v>0</v>
      </c>
    </row>
    <row r="1616" spans="1:2" x14ac:dyDescent="0.25">
      <c r="A1616">
        <v>1616</v>
      </c>
      <c r="B1616" s="24">
        <f>ROUND(SUMIF(Einnahmen!E$7:E$10002,A1616,Einnahmen!G$7:G$10002)+SUMIF(Einnahmen!I$7:I$10002,A1616,Einnahmen!H$7:H$10002)+SUMIF(Ausgaben!E$7:E$10002,A1616,Ausgaben!G$7:G$10002)+SUMIF(Ausgaben!I$7:I$10002,A1616,Ausgaben!H$7:H$10002),2)</f>
        <v>0</v>
      </c>
    </row>
    <row r="1617" spans="1:2" x14ac:dyDescent="0.25">
      <c r="A1617">
        <v>1617</v>
      </c>
      <c r="B1617" s="24">
        <f>ROUND(SUMIF(Einnahmen!E$7:E$10002,A1617,Einnahmen!G$7:G$10002)+SUMIF(Einnahmen!I$7:I$10002,A1617,Einnahmen!H$7:H$10002)+SUMIF(Ausgaben!E$7:E$10002,A1617,Ausgaben!G$7:G$10002)+SUMIF(Ausgaben!I$7:I$10002,A1617,Ausgaben!H$7:H$10002),2)</f>
        <v>0</v>
      </c>
    </row>
    <row r="1618" spans="1:2" x14ac:dyDescent="0.25">
      <c r="A1618">
        <v>1618</v>
      </c>
      <c r="B1618" s="24">
        <f>ROUND(SUMIF(Einnahmen!E$7:E$10002,A1618,Einnahmen!G$7:G$10002)+SUMIF(Einnahmen!I$7:I$10002,A1618,Einnahmen!H$7:H$10002)+SUMIF(Ausgaben!E$7:E$10002,A1618,Ausgaben!G$7:G$10002)+SUMIF(Ausgaben!I$7:I$10002,A1618,Ausgaben!H$7:H$10002),2)</f>
        <v>0</v>
      </c>
    </row>
    <row r="1619" spans="1:2" x14ac:dyDescent="0.25">
      <c r="A1619">
        <v>1619</v>
      </c>
      <c r="B1619" s="24">
        <f>ROUND(SUMIF(Einnahmen!E$7:E$10002,A1619,Einnahmen!G$7:G$10002)+SUMIF(Einnahmen!I$7:I$10002,A1619,Einnahmen!H$7:H$10002)+SUMIF(Ausgaben!E$7:E$10002,A1619,Ausgaben!G$7:G$10002)+SUMIF(Ausgaben!I$7:I$10002,A1619,Ausgaben!H$7:H$10002),2)</f>
        <v>0</v>
      </c>
    </row>
    <row r="1620" spans="1:2" x14ac:dyDescent="0.25">
      <c r="A1620">
        <v>1620</v>
      </c>
      <c r="B1620" s="24">
        <f>ROUND(SUMIF(Einnahmen!E$7:E$10002,A1620,Einnahmen!G$7:G$10002)+SUMIF(Einnahmen!I$7:I$10002,A1620,Einnahmen!H$7:H$10002)+SUMIF(Ausgaben!E$7:E$10002,A1620,Ausgaben!G$7:G$10002)+SUMIF(Ausgaben!I$7:I$10002,A1620,Ausgaben!H$7:H$10002),2)</f>
        <v>0</v>
      </c>
    </row>
    <row r="1621" spans="1:2" x14ac:dyDescent="0.25">
      <c r="A1621">
        <v>1621</v>
      </c>
      <c r="B1621" s="24">
        <f>ROUND(SUMIF(Einnahmen!E$7:E$10002,A1621,Einnahmen!G$7:G$10002)+SUMIF(Einnahmen!I$7:I$10002,A1621,Einnahmen!H$7:H$10002)+SUMIF(Ausgaben!E$7:E$10002,A1621,Ausgaben!G$7:G$10002)+SUMIF(Ausgaben!I$7:I$10002,A1621,Ausgaben!H$7:H$10002),2)</f>
        <v>0</v>
      </c>
    </row>
    <row r="1622" spans="1:2" x14ac:dyDescent="0.25">
      <c r="A1622">
        <v>1622</v>
      </c>
      <c r="B1622" s="24">
        <f>ROUND(SUMIF(Einnahmen!E$7:E$10002,A1622,Einnahmen!G$7:G$10002)+SUMIF(Einnahmen!I$7:I$10002,A1622,Einnahmen!H$7:H$10002)+SUMIF(Ausgaben!E$7:E$10002,A1622,Ausgaben!G$7:G$10002)+SUMIF(Ausgaben!I$7:I$10002,A1622,Ausgaben!H$7:H$10002),2)</f>
        <v>0</v>
      </c>
    </row>
    <row r="1623" spans="1:2" x14ac:dyDescent="0.25">
      <c r="A1623">
        <v>1623</v>
      </c>
      <c r="B1623" s="24">
        <f>ROUND(SUMIF(Einnahmen!E$7:E$10002,A1623,Einnahmen!G$7:G$10002)+SUMIF(Einnahmen!I$7:I$10002,A1623,Einnahmen!H$7:H$10002)+SUMIF(Ausgaben!E$7:E$10002,A1623,Ausgaben!G$7:G$10002)+SUMIF(Ausgaben!I$7:I$10002,A1623,Ausgaben!H$7:H$10002),2)</f>
        <v>0</v>
      </c>
    </row>
    <row r="1624" spans="1:2" x14ac:dyDescent="0.25">
      <c r="A1624">
        <v>1624</v>
      </c>
      <c r="B1624" s="24">
        <f>ROUND(SUMIF(Einnahmen!E$7:E$10002,A1624,Einnahmen!G$7:G$10002)+SUMIF(Einnahmen!I$7:I$10002,A1624,Einnahmen!H$7:H$10002)+SUMIF(Ausgaben!E$7:E$10002,A1624,Ausgaben!G$7:G$10002)+SUMIF(Ausgaben!I$7:I$10002,A1624,Ausgaben!H$7:H$10002),2)</f>
        <v>0</v>
      </c>
    </row>
    <row r="1625" spans="1:2" x14ac:dyDescent="0.25">
      <c r="A1625">
        <v>1625</v>
      </c>
      <c r="B1625" s="24">
        <f>ROUND(SUMIF(Einnahmen!E$7:E$10002,A1625,Einnahmen!G$7:G$10002)+SUMIF(Einnahmen!I$7:I$10002,A1625,Einnahmen!H$7:H$10002)+SUMIF(Ausgaben!E$7:E$10002,A1625,Ausgaben!G$7:G$10002)+SUMIF(Ausgaben!I$7:I$10002,A1625,Ausgaben!H$7:H$10002),2)</f>
        <v>0</v>
      </c>
    </row>
    <row r="1626" spans="1:2" x14ac:dyDescent="0.25">
      <c r="A1626">
        <v>1626</v>
      </c>
      <c r="B1626" s="24">
        <f>ROUND(SUMIF(Einnahmen!E$7:E$10002,A1626,Einnahmen!G$7:G$10002)+SUMIF(Einnahmen!I$7:I$10002,A1626,Einnahmen!H$7:H$10002)+SUMIF(Ausgaben!E$7:E$10002,A1626,Ausgaben!G$7:G$10002)+SUMIF(Ausgaben!I$7:I$10002,A1626,Ausgaben!H$7:H$10002),2)</f>
        <v>0</v>
      </c>
    </row>
    <row r="1627" spans="1:2" x14ac:dyDescent="0.25">
      <c r="A1627">
        <v>1627</v>
      </c>
      <c r="B1627" s="24">
        <f>ROUND(SUMIF(Einnahmen!E$7:E$10002,A1627,Einnahmen!G$7:G$10002)+SUMIF(Einnahmen!I$7:I$10002,A1627,Einnahmen!H$7:H$10002)+SUMIF(Ausgaben!E$7:E$10002,A1627,Ausgaben!G$7:G$10002)+SUMIF(Ausgaben!I$7:I$10002,A1627,Ausgaben!H$7:H$10002),2)</f>
        <v>0</v>
      </c>
    </row>
    <row r="1628" spans="1:2" x14ac:dyDescent="0.25">
      <c r="A1628">
        <v>1628</v>
      </c>
      <c r="B1628" s="24">
        <f>ROUND(SUMIF(Einnahmen!E$7:E$10002,A1628,Einnahmen!G$7:G$10002)+SUMIF(Einnahmen!I$7:I$10002,A1628,Einnahmen!H$7:H$10002)+SUMIF(Ausgaben!E$7:E$10002,A1628,Ausgaben!G$7:G$10002)+SUMIF(Ausgaben!I$7:I$10002,A1628,Ausgaben!H$7:H$10002),2)</f>
        <v>0</v>
      </c>
    </row>
    <row r="1629" spans="1:2" x14ac:dyDescent="0.25">
      <c r="A1629">
        <v>1629</v>
      </c>
      <c r="B1629" s="24">
        <f>ROUND(SUMIF(Einnahmen!E$7:E$10002,A1629,Einnahmen!G$7:G$10002)+SUMIF(Einnahmen!I$7:I$10002,A1629,Einnahmen!H$7:H$10002)+SUMIF(Ausgaben!E$7:E$10002,A1629,Ausgaben!G$7:G$10002)+SUMIF(Ausgaben!I$7:I$10002,A1629,Ausgaben!H$7:H$10002),2)</f>
        <v>0</v>
      </c>
    </row>
    <row r="1630" spans="1:2" x14ac:dyDescent="0.25">
      <c r="A1630">
        <v>1630</v>
      </c>
      <c r="B1630" s="24">
        <f>ROUND(SUMIF(Einnahmen!E$7:E$10002,A1630,Einnahmen!G$7:G$10002)+SUMIF(Einnahmen!I$7:I$10002,A1630,Einnahmen!H$7:H$10002)+SUMIF(Ausgaben!E$7:E$10002,A1630,Ausgaben!G$7:G$10002)+SUMIF(Ausgaben!I$7:I$10002,A1630,Ausgaben!H$7:H$10002),2)</f>
        <v>0</v>
      </c>
    </row>
    <row r="1631" spans="1:2" x14ac:dyDescent="0.25">
      <c r="A1631">
        <v>1631</v>
      </c>
      <c r="B1631" s="24">
        <f>ROUND(SUMIF(Einnahmen!E$7:E$10002,A1631,Einnahmen!G$7:G$10002)+SUMIF(Einnahmen!I$7:I$10002,A1631,Einnahmen!H$7:H$10002)+SUMIF(Ausgaben!E$7:E$10002,A1631,Ausgaben!G$7:G$10002)+SUMIF(Ausgaben!I$7:I$10002,A1631,Ausgaben!H$7:H$10002),2)</f>
        <v>0</v>
      </c>
    </row>
    <row r="1632" spans="1:2" x14ac:dyDescent="0.25">
      <c r="A1632">
        <v>1632</v>
      </c>
      <c r="B1632" s="24">
        <f>ROUND(SUMIF(Einnahmen!E$7:E$10002,A1632,Einnahmen!G$7:G$10002)+SUMIF(Einnahmen!I$7:I$10002,A1632,Einnahmen!H$7:H$10002)+SUMIF(Ausgaben!E$7:E$10002,A1632,Ausgaben!G$7:G$10002)+SUMIF(Ausgaben!I$7:I$10002,A1632,Ausgaben!H$7:H$10002),2)</f>
        <v>0</v>
      </c>
    </row>
    <row r="1633" spans="1:2" x14ac:dyDescent="0.25">
      <c r="A1633">
        <v>1633</v>
      </c>
      <c r="B1633" s="24">
        <f>ROUND(SUMIF(Einnahmen!E$7:E$10002,A1633,Einnahmen!G$7:G$10002)+SUMIF(Einnahmen!I$7:I$10002,A1633,Einnahmen!H$7:H$10002)+SUMIF(Ausgaben!E$7:E$10002,A1633,Ausgaben!G$7:G$10002)+SUMIF(Ausgaben!I$7:I$10002,A1633,Ausgaben!H$7:H$10002),2)</f>
        <v>0</v>
      </c>
    </row>
    <row r="1634" spans="1:2" x14ac:dyDescent="0.25">
      <c r="A1634">
        <v>1634</v>
      </c>
      <c r="B1634" s="24">
        <f>ROUND(SUMIF(Einnahmen!E$7:E$10002,A1634,Einnahmen!G$7:G$10002)+SUMIF(Einnahmen!I$7:I$10002,A1634,Einnahmen!H$7:H$10002)+SUMIF(Ausgaben!E$7:E$10002,A1634,Ausgaben!G$7:G$10002)+SUMIF(Ausgaben!I$7:I$10002,A1634,Ausgaben!H$7:H$10002),2)</f>
        <v>0</v>
      </c>
    </row>
    <row r="1635" spans="1:2" x14ac:dyDescent="0.25">
      <c r="A1635">
        <v>1635</v>
      </c>
      <c r="B1635" s="24">
        <f>ROUND(SUMIF(Einnahmen!E$7:E$10002,A1635,Einnahmen!G$7:G$10002)+SUMIF(Einnahmen!I$7:I$10002,A1635,Einnahmen!H$7:H$10002)+SUMIF(Ausgaben!E$7:E$10002,A1635,Ausgaben!G$7:G$10002)+SUMIF(Ausgaben!I$7:I$10002,A1635,Ausgaben!H$7:H$10002),2)</f>
        <v>0</v>
      </c>
    </row>
    <row r="1636" spans="1:2" x14ac:dyDescent="0.25">
      <c r="A1636">
        <v>1636</v>
      </c>
      <c r="B1636" s="24">
        <f>ROUND(SUMIF(Einnahmen!E$7:E$10002,A1636,Einnahmen!G$7:G$10002)+SUMIF(Einnahmen!I$7:I$10002,A1636,Einnahmen!H$7:H$10002)+SUMIF(Ausgaben!E$7:E$10002,A1636,Ausgaben!G$7:G$10002)+SUMIF(Ausgaben!I$7:I$10002,A1636,Ausgaben!H$7:H$10002),2)</f>
        <v>0</v>
      </c>
    </row>
    <row r="1637" spans="1:2" x14ac:dyDescent="0.25">
      <c r="A1637">
        <v>1637</v>
      </c>
      <c r="B1637" s="24">
        <f>ROUND(SUMIF(Einnahmen!E$7:E$10002,A1637,Einnahmen!G$7:G$10002)+SUMIF(Einnahmen!I$7:I$10002,A1637,Einnahmen!H$7:H$10002)+SUMIF(Ausgaben!E$7:E$10002,A1637,Ausgaben!G$7:G$10002)+SUMIF(Ausgaben!I$7:I$10002,A1637,Ausgaben!H$7:H$10002),2)</f>
        <v>0</v>
      </c>
    </row>
    <row r="1638" spans="1:2" x14ac:dyDescent="0.25">
      <c r="A1638">
        <v>1638</v>
      </c>
      <c r="B1638" s="24">
        <f>ROUND(SUMIF(Einnahmen!E$7:E$10002,A1638,Einnahmen!G$7:G$10002)+SUMIF(Einnahmen!I$7:I$10002,A1638,Einnahmen!H$7:H$10002)+SUMIF(Ausgaben!E$7:E$10002,A1638,Ausgaben!G$7:G$10002)+SUMIF(Ausgaben!I$7:I$10002,A1638,Ausgaben!H$7:H$10002),2)</f>
        <v>0</v>
      </c>
    </row>
    <row r="1639" spans="1:2" x14ac:dyDescent="0.25">
      <c r="A1639">
        <v>1639</v>
      </c>
      <c r="B1639" s="24">
        <f>ROUND(SUMIF(Einnahmen!E$7:E$10002,A1639,Einnahmen!G$7:G$10002)+SUMIF(Einnahmen!I$7:I$10002,A1639,Einnahmen!H$7:H$10002)+SUMIF(Ausgaben!E$7:E$10002,A1639,Ausgaben!G$7:G$10002)+SUMIF(Ausgaben!I$7:I$10002,A1639,Ausgaben!H$7:H$10002),2)</f>
        <v>0</v>
      </c>
    </row>
    <row r="1640" spans="1:2" x14ac:dyDescent="0.25">
      <c r="A1640">
        <v>1640</v>
      </c>
      <c r="B1640" s="24">
        <f>ROUND(SUMIF(Einnahmen!E$7:E$10002,A1640,Einnahmen!G$7:G$10002)+SUMIF(Einnahmen!I$7:I$10002,A1640,Einnahmen!H$7:H$10002)+SUMIF(Ausgaben!E$7:E$10002,A1640,Ausgaben!G$7:G$10002)+SUMIF(Ausgaben!I$7:I$10002,A1640,Ausgaben!H$7:H$10002),2)</f>
        <v>0</v>
      </c>
    </row>
    <row r="1641" spans="1:2" x14ac:dyDescent="0.25">
      <c r="A1641">
        <v>1641</v>
      </c>
      <c r="B1641" s="24">
        <f>ROUND(SUMIF(Einnahmen!E$7:E$10002,A1641,Einnahmen!G$7:G$10002)+SUMIF(Einnahmen!I$7:I$10002,A1641,Einnahmen!H$7:H$10002)+SUMIF(Ausgaben!E$7:E$10002,A1641,Ausgaben!G$7:G$10002)+SUMIF(Ausgaben!I$7:I$10002,A1641,Ausgaben!H$7:H$10002),2)</f>
        <v>0</v>
      </c>
    </row>
    <row r="1642" spans="1:2" x14ac:dyDescent="0.25">
      <c r="A1642">
        <v>1642</v>
      </c>
      <c r="B1642" s="24">
        <f>ROUND(SUMIF(Einnahmen!E$7:E$10002,A1642,Einnahmen!G$7:G$10002)+SUMIF(Einnahmen!I$7:I$10002,A1642,Einnahmen!H$7:H$10002)+SUMIF(Ausgaben!E$7:E$10002,A1642,Ausgaben!G$7:G$10002)+SUMIF(Ausgaben!I$7:I$10002,A1642,Ausgaben!H$7:H$10002),2)</f>
        <v>0</v>
      </c>
    </row>
    <row r="1643" spans="1:2" x14ac:dyDescent="0.25">
      <c r="A1643">
        <v>1643</v>
      </c>
      <c r="B1643" s="24">
        <f>ROUND(SUMIF(Einnahmen!E$7:E$10002,A1643,Einnahmen!G$7:G$10002)+SUMIF(Einnahmen!I$7:I$10002,A1643,Einnahmen!H$7:H$10002)+SUMIF(Ausgaben!E$7:E$10002,A1643,Ausgaben!G$7:G$10002)+SUMIF(Ausgaben!I$7:I$10002,A1643,Ausgaben!H$7:H$10002),2)</f>
        <v>0</v>
      </c>
    </row>
    <row r="1644" spans="1:2" x14ac:dyDescent="0.25">
      <c r="A1644">
        <v>1644</v>
      </c>
      <c r="B1644" s="24">
        <f>ROUND(SUMIF(Einnahmen!E$7:E$10002,A1644,Einnahmen!G$7:G$10002)+SUMIF(Einnahmen!I$7:I$10002,A1644,Einnahmen!H$7:H$10002)+SUMIF(Ausgaben!E$7:E$10002,A1644,Ausgaben!G$7:G$10002)+SUMIF(Ausgaben!I$7:I$10002,A1644,Ausgaben!H$7:H$10002),2)</f>
        <v>0</v>
      </c>
    </row>
    <row r="1645" spans="1:2" x14ac:dyDescent="0.25">
      <c r="A1645">
        <v>1645</v>
      </c>
      <c r="B1645" s="24">
        <f>ROUND(SUMIF(Einnahmen!E$7:E$10002,A1645,Einnahmen!G$7:G$10002)+SUMIF(Einnahmen!I$7:I$10002,A1645,Einnahmen!H$7:H$10002)+SUMIF(Ausgaben!E$7:E$10002,A1645,Ausgaben!G$7:G$10002)+SUMIF(Ausgaben!I$7:I$10002,A1645,Ausgaben!H$7:H$10002),2)</f>
        <v>0</v>
      </c>
    </row>
    <row r="1646" spans="1:2" x14ac:dyDescent="0.25">
      <c r="A1646">
        <v>1646</v>
      </c>
      <c r="B1646" s="24">
        <f>ROUND(SUMIF(Einnahmen!E$7:E$10002,A1646,Einnahmen!G$7:G$10002)+SUMIF(Einnahmen!I$7:I$10002,A1646,Einnahmen!H$7:H$10002)+SUMIF(Ausgaben!E$7:E$10002,A1646,Ausgaben!G$7:G$10002)+SUMIF(Ausgaben!I$7:I$10002,A1646,Ausgaben!H$7:H$10002),2)</f>
        <v>0</v>
      </c>
    </row>
    <row r="1647" spans="1:2" x14ac:dyDescent="0.25">
      <c r="A1647">
        <v>1647</v>
      </c>
      <c r="B1647" s="24">
        <f>ROUND(SUMIF(Einnahmen!E$7:E$10002,A1647,Einnahmen!G$7:G$10002)+SUMIF(Einnahmen!I$7:I$10002,A1647,Einnahmen!H$7:H$10002)+SUMIF(Ausgaben!E$7:E$10002,A1647,Ausgaben!G$7:G$10002)+SUMIF(Ausgaben!I$7:I$10002,A1647,Ausgaben!H$7:H$10002),2)</f>
        <v>0</v>
      </c>
    </row>
    <row r="1648" spans="1:2" x14ac:dyDescent="0.25">
      <c r="A1648">
        <v>1648</v>
      </c>
      <c r="B1648" s="24">
        <f>ROUND(SUMIF(Einnahmen!E$7:E$10002,A1648,Einnahmen!G$7:G$10002)+SUMIF(Einnahmen!I$7:I$10002,A1648,Einnahmen!H$7:H$10002)+SUMIF(Ausgaben!E$7:E$10002,A1648,Ausgaben!G$7:G$10002)+SUMIF(Ausgaben!I$7:I$10002,A1648,Ausgaben!H$7:H$10002),2)</f>
        <v>0</v>
      </c>
    </row>
    <row r="1649" spans="1:2" x14ac:dyDescent="0.25">
      <c r="A1649">
        <v>1649</v>
      </c>
      <c r="B1649" s="24">
        <f>ROUND(SUMIF(Einnahmen!E$7:E$10002,A1649,Einnahmen!G$7:G$10002)+SUMIF(Einnahmen!I$7:I$10002,A1649,Einnahmen!H$7:H$10002)+SUMIF(Ausgaben!E$7:E$10002,A1649,Ausgaben!G$7:G$10002)+SUMIF(Ausgaben!I$7:I$10002,A1649,Ausgaben!H$7:H$10002),2)</f>
        <v>0</v>
      </c>
    </row>
    <row r="1650" spans="1:2" x14ac:dyDescent="0.25">
      <c r="A1650">
        <v>1650</v>
      </c>
      <c r="B1650" s="24">
        <f>ROUND(SUMIF(Einnahmen!E$7:E$10002,A1650,Einnahmen!G$7:G$10002)+SUMIF(Einnahmen!I$7:I$10002,A1650,Einnahmen!H$7:H$10002)+SUMIF(Ausgaben!E$7:E$10002,A1650,Ausgaben!G$7:G$10002)+SUMIF(Ausgaben!I$7:I$10002,A1650,Ausgaben!H$7:H$10002),2)</f>
        <v>0</v>
      </c>
    </row>
    <row r="1651" spans="1:2" x14ac:dyDescent="0.25">
      <c r="A1651">
        <v>1651</v>
      </c>
      <c r="B1651" s="24">
        <f>ROUND(SUMIF(Einnahmen!E$7:E$10002,A1651,Einnahmen!G$7:G$10002)+SUMIF(Einnahmen!I$7:I$10002,A1651,Einnahmen!H$7:H$10002)+SUMIF(Ausgaben!E$7:E$10002,A1651,Ausgaben!G$7:G$10002)+SUMIF(Ausgaben!I$7:I$10002,A1651,Ausgaben!H$7:H$10002),2)</f>
        <v>0</v>
      </c>
    </row>
    <row r="1652" spans="1:2" x14ac:dyDescent="0.25">
      <c r="A1652">
        <v>1652</v>
      </c>
      <c r="B1652" s="24">
        <f>ROUND(SUMIF(Einnahmen!E$7:E$10002,A1652,Einnahmen!G$7:G$10002)+SUMIF(Einnahmen!I$7:I$10002,A1652,Einnahmen!H$7:H$10002)+SUMIF(Ausgaben!E$7:E$10002,A1652,Ausgaben!G$7:G$10002)+SUMIF(Ausgaben!I$7:I$10002,A1652,Ausgaben!H$7:H$10002),2)</f>
        <v>0</v>
      </c>
    </row>
    <row r="1653" spans="1:2" x14ac:dyDescent="0.25">
      <c r="A1653">
        <v>1653</v>
      </c>
      <c r="B1653" s="24">
        <f>ROUND(SUMIF(Einnahmen!E$7:E$10002,A1653,Einnahmen!G$7:G$10002)+SUMIF(Einnahmen!I$7:I$10002,A1653,Einnahmen!H$7:H$10002)+SUMIF(Ausgaben!E$7:E$10002,A1653,Ausgaben!G$7:G$10002)+SUMIF(Ausgaben!I$7:I$10002,A1653,Ausgaben!H$7:H$10002),2)</f>
        <v>0</v>
      </c>
    </row>
    <row r="1654" spans="1:2" x14ac:dyDescent="0.25">
      <c r="A1654">
        <v>1654</v>
      </c>
      <c r="B1654" s="24">
        <f>ROUND(SUMIF(Einnahmen!E$7:E$10002,A1654,Einnahmen!G$7:G$10002)+SUMIF(Einnahmen!I$7:I$10002,A1654,Einnahmen!H$7:H$10002)+SUMIF(Ausgaben!E$7:E$10002,A1654,Ausgaben!G$7:G$10002)+SUMIF(Ausgaben!I$7:I$10002,A1654,Ausgaben!H$7:H$10002),2)</f>
        <v>0</v>
      </c>
    </row>
    <row r="1655" spans="1:2" x14ac:dyDescent="0.25">
      <c r="A1655">
        <v>1655</v>
      </c>
      <c r="B1655" s="24">
        <f>ROUND(SUMIF(Einnahmen!E$7:E$10002,A1655,Einnahmen!G$7:G$10002)+SUMIF(Einnahmen!I$7:I$10002,A1655,Einnahmen!H$7:H$10002)+SUMIF(Ausgaben!E$7:E$10002,A1655,Ausgaben!G$7:G$10002)+SUMIF(Ausgaben!I$7:I$10002,A1655,Ausgaben!H$7:H$10002),2)</f>
        <v>0</v>
      </c>
    </row>
    <row r="1656" spans="1:2" x14ac:dyDescent="0.25">
      <c r="A1656">
        <v>1656</v>
      </c>
      <c r="B1656" s="24">
        <f>ROUND(SUMIF(Einnahmen!E$7:E$10002,A1656,Einnahmen!G$7:G$10002)+SUMIF(Einnahmen!I$7:I$10002,A1656,Einnahmen!H$7:H$10002)+SUMIF(Ausgaben!E$7:E$10002,A1656,Ausgaben!G$7:G$10002)+SUMIF(Ausgaben!I$7:I$10002,A1656,Ausgaben!H$7:H$10002),2)</f>
        <v>0</v>
      </c>
    </row>
    <row r="1657" spans="1:2" x14ac:dyDescent="0.25">
      <c r="A1657">
        <v>1657</v>
      </c>
      <c r="B1657" s="24">
        <f>ROUND(SUMIF(Einnahmen!E$7:E$10002,A1657,Einnahmen!G$7:G$10002)+SUMIF(Einnahmen!I$7:I$10002,A1657,Einnahmen!H$7:H$10002)+SUMIF(Ausgaben!E$7:E$10002,A1657,Ausgaben!G$7:G$10002)+SUMIF(Ausgaben!I$7:I$10002,A1657,Ausgaben!H$7:H$10002),2)</f>
        <v>0</v>
      </c>
    </row>
    <row r="1658" spans="1:2" x14ac:dyDescent="0.25">
      <c r="A1658">
        <v>1658</v>
      </c>
      <c r="B1658" s="24">
        <f>ROUND(SUMIF(Einnahmen!E$7:E$10002,A1658,Einnahmen!G$7:G$10002)+SUMIF(Einnahmen!I$7:I$10002,A1658,Einnahmen!H$7:H$10002)+SUMIF(Ausgaben!E$7:E$10002,A1658,Ausgaben!G$7:G$10002)+SUMIF(Ausgaben!I$7:I$10002,A1658,Ausgaben!H$7:H$10002),2)</f>
        <v>0</v>
      </c>
    </row>
    <row r="1659" spans="1:2" x14ac:dyDescent="0.25">
      <c r="A1659">
        <v>1659</v>
      </c>
      <c r="B1659" s="24">
        <f>ROUND(SUMIF(Einnahmen!E$7:E$10002,A1659,Einnahmen!G$7:G$10002)+SUMIF(Einnahmen!I$7:I$10002,A1659,Einnahmen!H$7:H$10002)+SUMIF(Ausgaben!E$7:E$10002,A1659,Ausgaben!G$7:G$10002)+SUMIF(Ausgaben!I$7:I$10002,A1659,Ausgaben!H$7:H$10002),2)</f>
        <v>0</v>
      </c>
    </row>
    <row r="1660" spans="1:2" x14ac:dyDescent="0.25">
      <c r="A1660">
        <v>1660</v>
      </c>
      <c r="B1660" s="24">
        <f>ROUND(SUMIF(Einnahmen!E$7:E$10002,A1660,Einnahmen!G$7:G$10002)+SUMIF(Einnahmen!I$7:I$10002,A1660,Einnahmen!H$7:H$10002)+SUMIF(Ausgaben!E$7:E$10002,A1660,Ausgaben!G$7:G$10002)+SUMIF(Ausgaben!I$7:I$10002,A1660,Ausgaben!H$7:H$10002),2)</f>
        <v>0</v>
      </c>
    </row>
    <row r="1661" spans="1:2" x14ac:dyDescent="0.25">
      <c r="A1661">
        <v>1661</v>
      </c>
      <c r="B1661" s="24">
        <f>ROUND(SUMIF(Einnahmen!E$7:E$10002,A1661,Einnahmen!G$7:G$10002)+SUMIF(Einnahmen!I$7:I$10002,A1661,Einnahmen!H$7:H$10002)+SUMIF(Ausgaben!E$7:E$10002,A1661,Ausgaben!G$7:G$10002)+SUMIF(Ausgaben!I$7:I$10002,A1661,Ausgaben!H$7:H$10002),2)</f>
        <v>0</v>
      </c>
    </row>
    <row r="1662" spans="1:2" x14ac:dyDescent="0.25">
      <c r="A1662">
        <v>1662</v>
      </c>
      <c r="B1662" s="24">
        <f>ROUND(SUMIF(Einnahmen!E$7:E$10002,A1662,Einnahmen!G$7:G$10002)+SUMIF(Einnahmen!I$7:I$10002,A1662,Einnahmen!H$7:H$10002)+SUMIF(Ausgaben!E$7:E$10002,A1662,Ausgaben!G$7:G$10002)+SUMIF(Ausgaben!I$7:I$10002,A1662,Ausgaben!H$7:H$10002),2)</f>
        <v>0</v>
      </c>
    </row>
    <row r="1663" spans="1:2" x14ac:dyDescent="0.25">
      <c r="A1663">
        <v>1663</v>
      </c>
      <c r="B1663" s="24">
        <f>ROUND(SUMIF(Einnahmen!E$7:E$10002,A1663,Einnahmen!G$7:G$10002)+SUMIF(Einnahmen!I$7:I$10002,A1663,Einnahmen!H$7:H$10002)+SUMIF(Ausgaben!E$7:E$10002,A1663,Ausgaben!G$7:G$10002)+SUMIF(Ausgaben!I$7:I$10002,A1663,Ausgaben!H$7:H$10002),2)</f>
        <v>0</v>
      </c>
    </row>
    <row r="1664" spans="1:2" x14ac:dyDescent="0.25">
      <c r="A1664">
        <v>1664</v>
      </c>
      <c r="B1664" s="24">
        <f>ROUND(SUMIF(Einnahmen!E$7:E$10002,A1664,Einnahmen!G$7:G$10002)+SUMIF(Einnahmen!I$7:I$10002,A1664,Einnahmen!H$7:H$10002)+SUMIF(Ausgaben!E$7:E$10002,A1664,Ausgaben!G$7:G$10002)+SUMIF(Ausgaben!I$7:I$10002,A1664,Ausgaben!H$7:H$10002),2)</f>
        <v>0</v>
      </c>
    </row>
    <row r="1665" spans="1:2" x14ac:dyDescent="0.25">
      <c r="A1665">
        <v>1665</v>
      </c>
      <c r="B1665" s="24">
        <f>ROUND(SUMIF(Einnahmen!E$7:E$10002,A1665,Einnahmen!G$7:G$10002)+SUMIF(Einnahmen!I$7:I$10002,A1665,Einnahmen!H$7:H$10002)+SUMIF(Ausgaben!E$7:E$10002,A1665,Ausgaben!G$7:G$10002)+SUMIF(Ausgaben!I$7:I$10002,A1665,Ausgaben!H$7:H$10002),2)</f>
        <v>0</v>
      </c>
    </row>
    <row r="1666" spans="1:2" x14ac:dyDescent="0.25">
      <c r="A1666">
        <v>1666</v>
      </c>
      <c r="B1666" s="24">
        <f>ROUND(SUMIF(Einnahmen!E$7:E$10002,A1666,Einnahmen!G$7:G$10002)+SUMIF(Einnahmen!I$7:I$10002,A1666,Einnahmen!H$7:H$10002)+SUMIF(Ausgaben!E$7:E$10002,A1666,Ausgaben!G$7:G$10002)+SUMIF(Ausgaben!I$7:I$10002,A1666,Ausgaben!H$7:H$10002),2)</f>
        <v>0</v>
      </c>
    </row>
    <row r="1667" spans="1:2" x14ac:dyDescent="0.25">
      <c r="A1667">
        <v>1667</v>
      </c>
      <c r="B1667" s="24">
        <f>ROUND(SUMIF(Einnahmen!E$7:E$10002,A1667,Einnahmen!G$7:G$10002)+SUMIF(Einnahmen!I$7:I$10002,A1667,Einnahmen!H$7:H$10002)+SUMIF(Ausgaben!E$7:E$10002,A1667,Ausgaben!G$7:G$10002)+SUMIF(Ausgaben!I$7:I$10002,A1667,Ausgaben!H$7:H$10002),2)</f>
        <v>0</v>
      </c>
    </row>
    <row r="1668" spans="1:2" x14ac:dyDescent="0.25">
      <c r="A1668">
        <v>1668</v>
      </c>
      <c r="B1668" s="24">
        <f>ROUND(SUMIF(Einnahmen!E$7:E$10002,A1668,Einnahmen!G$7:G$10002)+SUMIF(Einnahmen!I$7:I$10002,A1668,Einnahmen!H$7:H$10002)+SUMIF(Ausgaben!E$7:E$10002,A1668,Ausgaben!G$7:G$10002)+SUMIF(Ausgaben!I$7:I$10002,A1668,Ausgaben!H$7:H$10002),2)</f>
        <v>0</v>
      </c>
    </row>
    <row r="1669" spans="1:2" x14ac:dyDescent="0.25">
      <c r="A1669">
        <v>1669</v>
      </c>
      <c r="B1669" s="24">
        <f>ROUND(SUMIF(Einnahmen!E$7:E$10002,A1669,Einnahmen!G$7:G$10002)+SUMIF(Einnahmen!I$7:I$10002,A1669,Einnahmen!H$7:H$10002)+SUMIF(Ausgaben!E$7:E$10002,A1669,Ausgaben!G$7:G$10002)+SUMIF(Ausgaben!I$7:I$10002,A1669,Ausgaben!H$7:H$10002),2)</f>
        <v>0</v>
      </c>
    </row>
    <row r="1670" spans="1:2" x14ac:dyDescent="0.25">
      <c r="A1670">
        <v>1670</v>
      </c>
      <c r="B1670" s="24">
        <f>ROUND(SUMIF(Einnahmen!E$7:E$10002,A1670,Einnahmen!G$7:G$10002)+SUMIF(Einnahmen!I$7:I$10002,A1670,Einnahmen!H$7:H$10002)+SUMIF(Ausgaben!E$7:E$10002,A1670,Ausgaben!G$7:G$10002)+SUMIF(Ausgaben!I$7:I$10002,A1670,Ausgaben!H$7:H$10002),2)</f>
        <v>0</v>
      </c>
    </row>
    <row r="1671" spans="1:2" x14ac:dyDescent="0.25">
      <c r="A1671">
        <v>1671</v>
      </c>
      <c r="B1671" s="24">
        <f>ROUND(SUMIF(Einnahmen!E$7:E$10002,A1671,Einnahmen!G$7:G$10002)+SUMIF(Einnahmen!I$7:I$10002,A1671,Einnahmen!H$7:H$10002)+SUMIF(Ausgaben!E$7:E$10002,A1671,Ausgaben!G$7:G$10002)+SUMIF(Ausgaben!I$7:I$10002,A1671,Ausgaben!H$7:H$10002),2)</f>
        <v>0</v>
      </c>
    </row>
    <row r="1672" spans="1:2" x14ac:dyDescent="0.25">
      <c r="A1672">
        <v>1672</v>
      </c>
      <c r="B1672" s="24">
        <f>ROUND(SUMIF(Einnahmen!E$7:E$10002,A1672,Einnahmen!G$7:G$10002)+SUMIF(Einnahmen!I$7:I$10002,A1672,Einnahmen!H$7:H$10002)+SUMIF(Ausgaben!E$7:E$10002,A1672,Ausgaben!G$7:G$10002)+SUMIF(Ausgaben!I$7:I$10002,A1672,Ausgaben!H$7:H$10002),2)</f>
        <v>0</v>
      </c>
    </row>
    <row r="1673" spans="1:2" x14ac:dyDescent="0.25">
      <c r="A1673">
        <v>1673</v>
      </c>
      <c r="B1673" s="24">
        <f>ROUND(SUMIF(Einnahmen!E$7:E$10002,A1673,Einnahmen!G$7:G$10002)+SUMIF(Einnahmen!I$7:I$10002,A1673,Einnahmen!H$7:H$10002)+SUMIF(Ausgaben!E$7:E$10002,A1673,Ausgaben!G$7:G$10002)+SUMIF(Ausgaben!I$7:I$10002,A1673,Ausgaben!H$7:H$10002),2)</f>
        <v>0</v>
      </c>
    </row>
    <row r="1674" spans="1:2" x14ac:dyDescent="0.25">
      <c r="A1674">
        <v>1674</v>
      </c>
      <c r="B1674" s="24">
        <f>ROUND(SUMIF(Einnahmen!E$7:E$10002,A1674,Einnahmen!G$7:G$10002)+SUMIF(Einnahmen!I$7:I$10002,A1674,Einnahmen!H$7:H$10002)+SUMIF(Ausgaben!E$7:E$10002,A1674,Ausgaben!G$7:G$10002)+SUMIF(Ausgaben!I$7:I$10002,A1674,Ausgaben!H$7:H$10002),2)</f>
        <v>0</v>
      </c>
    </row>
    <row r="1675" spans="1:2" x14ac:dyDescent="0.25">
      <c r="A1675">
        <v>1675</v>
      </c>
      <c r="B1675" s="24">
        <f>ROUND(SUMIF(Einnahmen!E$7:E$10002,A1675,Einnahmen!G$7:G$10002)+SUMIF(Einnahmen!I$7:I$10002,A1675,Einnahmen!H$7:H$10002)+SUMIF(Ausgaben!E$7:E$10002,A1675,Ausgaben!G$7:G$10002)+SUMIF(Ausgaben!I$7:I$10002,A1675,Ausgaben!H$7:H$10002),2)</f>
        <v>0</v>
      </c>
    </row>
    <row r="1676" spans="1:2" x14ac:dyDescent="0.25">
      <c r="A1676">
        <v>1676</v>
      </c>
      <c r="B1676" s="24">
        <f>ROUND(SUMIF(Einnahmen!E$7:E$10002,A1676,Einnahmen!G$7:G$10002)+SUMIF(Einnahmen!I$7:I$10002,A1676,Einnahmen!H$7:H$10002)+SUMIF(Ausgaben!E$7:E$10002,A1676,Ausgaben!G$7:G$10002)+SUMIF(Ausgaben!I$7:I$10002,A1676,Ausgaben!H$7:H$10002),2)</f>
        <v>0</v>
      </c>
    </row>
    <row r="1677" spans="1:2" x14ac:dyDescent="0.25">
      <c r="A1677">
        <v>1677</v>
      </c>
      <c r="B1677" s="24">
        <f>ROUND(SUMIF(Einnahmen!E$7:E$10002,A1677,Einnahmen!G$7:G$10002)+SUMIF(Einnahmen!I$7:I$10002,A1677,Einnahmen!H$7:H$10002)+SUMIF(Ausgaben!E$7:E$10002,A1677,Ausgaben!G$7:G$10002)+SUMIF(Ausgaben!I$7:I$10002,A1677,Ausgaben!H$7:H$10002),2)</f>
        <v>0</v>
      </c>
    </row>
    <row r="1678" spans="1:2" x14ac:dyDescent="0.25">
      <c r="A1678">
        <v>1678</v>
      </c>
      <c r="B1678" s="24">
        <f>ROUND(SUMIF(Einnahmen!E$7:E$10002,A1678,Einnahmen!G$7:G$10002)+SUMIF(Einnahmen!I$7:I$10002,A1678,Einnahmen!H$7:H$10002)+SUMIF(Ausgaben!E$7:E$10002,A1678,Ausgaben!G$7:G$10002)+SUMIF(Ausgaben!I$7:I$10002,A1678,Ausgaben!H$7:H$10002),2)</f>
        <v>0</v>
      </c>
    </row>
    <row r="1679" spans="1:2" x14ac:dyDescent="0.25">
      <c r="A1679">
        <v>1679</v>
      </c>
      <c r="B1679" s="24">
        <f>ROUND(SUMIF(Einnahmen!E$7:E$10002,A1679,Einnahmen!G$7:G$10002)+SUMIF(Einnahmen!I$7:I$10002,A1679,Einnahmen!H$7:H$10002)+SUMIF(Ausgaben!E$7:E$10002,A1679,Ausgaben!G$7:G$10002)+SUMIF(Ausgaben!I$7:I$10002,A1679,Ausgaben!H$7:H$10002),2)</f>
        <v>0</v>
      </c>
    </row>
    <row r="1680" spans="1:2" x14ac:dyDescent="0.25">
      <c r="A1680">
        <v>1680</v>
      </c>
      <c r="B1680" s="24">
        <f>ROUND(SUMIF(Einnahmen!E$7:E$10002,A1680,Einnahmen!G$7:G$10002)+SUMIF(Einnahmen!I$7:I$10002,A1680,Einnahmen!H$7:H$10002)+SUMIF(Ausgaben!E$7:E$10002,A1680,Ausgaben!G$7:G$10002)+SUMIF(Ausgaben!I$7:I$10002,A1680,Ausgaben!H$7:H$10002),2)</f>
        <v>0</v>
      </c>
    </row>
    <row r="1681" spans="1:2" x14ac:dyDescent="0.25">
      <c r="A1681">
        <v>1681</v>
      </c>
      <c r="B1681" s="24">
        <f>ROUND(SUMIF(Einnahmen!E$7:E$10002,A1681,Einnahmen!G$7:G$10002)+SUMIF(Einnahmen!I$7:I$10002,A1681,Einnahmen!H$7:H$10002)+SUMIF(Ausgaben!E$7:E$10002,A1681,Ausgaben!G$7:G$10002)+SUMIF(Ausgaben!I$7:I$10002,A1681,Ausgaben!H$7:H$10002),2)</f>
        <v>0</v>
      </c>
    </row>
    <row r="1682" spans="1:2" x14ac:dyDescent="0.25">
      <c r="A1682">
        <v>1682</v>
      </c>
      <c r="B1682" s="24">
        <f>ROUND(SUMIF(Einnahmen!E$7:E$10002,A1682,Einnahmen!G$7:G$10002)+SUMIF(Einnahmen!I$7:I$10002,A1682,Einnahmen!H$7:H$10002)+SUMIF(Ausgaben!E$7:E$10002,A1682,Ausgaben!G$7:G$10002)+SUMIF(Ausgaben!I$7:I$10002,A1682,Ausgaben!H$7:H$10002),2)</f>
        <v>0</v>
      </c>
    </row>
    <row r="1683" spans="1:2" x14ac:dyDescent="0.25">
      <c r="A1683">
        <v>1683</v>
      </c>
      <c r="B1683" s="24">
        <f>ROUND(SUMIF(Einnahmen!E$7:E$10002,A1683,Einnahmen!G$7:G$10002)+SUMIF(Einnahmen!I$7:I$10002,A1683,Einnahmen!H$7:H$10002)+SUMIF(Ausgaben!E$7:E$10002,A1683,Ausgaben!G$7:G$10002)+SUMIF(Ausgaben!I$7:I$10002,A1683,Ausgaben!H$7:H$10002),2)</f>
        <v>0</v>
      </c>
    </row>
    <row r="1684" spans="1:2" x14ac:dyDescent="0.25">
      <c r="A1684">
        <v>1684</v>
      </c>
      <c r="B1684" s="24">
        <f>ROUND(SUMIF(Einnahmen!E$7:E$10002,A1684,Einnahmen!G$7:G$10002)+SUMIF(Einnahmen!I$7:I$10002,A1684,Einnahmen!H$7:H$10002)+SUMIF(Ausgaben!E$7:E$10002,A1684,Ausgaben!G$7:G$10002)+SUMIF(Ausgaben!I$7:I$10002,A1684,Ausgaben!H$7:H$10002),2)</f>
        <v>0</v>
      </c>
    </row>
    <row r="1685" spans="1:2" x14ac:dyDescent="0.25">
      <c r="A1685">
        <v>1685</v>
      </c>
      <c r="B1685" s="24">
        <f>ROUND(SUMIF(Einnahmen!E$7:E$10002,A1685,Einnahmen!G$7:G$10002)+SUMIF(Einnahmen!I$7:I$10002,A1685,Einnahmen!H$7:H$10002)+SUMIF(Ausgaben!E$7:E$10002,A1685,Ausgaben!G$7:G$10002)+SUMIF(Ausgaben!I$7:I$10002,A1685,Ausgaben!H$7:H$10002),2)</f>
        <v>0</v>
      </c>
    </row>
    <row r="1686" spans="1:2" x14ac:dyDescent="0.25">
      <c r="A1686">
        <v>1686</v>
      </c>
      <c r="B1686" s="24">
        <f>ROUND(SUMIF(Einnahmen!E$7:E$10002,A1686,Einnahmen!G$7:G$10002)+SUMIF(Einnahmen!I$7:I$10002,A1686,Einnahmen!H$7:H$10002)+SUMIF(Ausgaben!E$7:E$10002,A1686,Ausgaben!G$7:G$10002)+SUMIF(Ausgaben!I$7:I$10002,A1686,Ausgaben!H$7:H$10002),2)</f>
        <v>0</v>
      </c>
    </row>
    <row r="1687" spans="1:2" x14ac:dyDescent="0.25">
      <c r="A1687">
        <v>1687</v>
      </c>
      <c r="B1687" s="24">
        <f>ROUND(SUMIF(Einnahmen!E$7:E$10002,A1687,Einnahmen!G$7:G$10002)+SUMIF(Einnahmen!I$7:I$10002,A1687,Einnahmen!H$7:H$10002)+SUMIF(Ausgaben!E$7:E$10002,A1687,Ausgaben!G$7:G$10002)+SUMIF(Ausgaben!I$7:I$10002,A1687,Ausgaben!H$7:H$10002),2)</f>
        <v>0</v>
      </c>
    </row>
    <row r="1688" spans="1:2" x14ac:dyDescent="0.25">
      <c r="A1688">
        <v>1688</v>
      </c>
      <c r="B1688" s="24">
        <f>ROUND(SUMIF(Einnahmen!E$7:E$10002,A1688,Einnahmen!G$7:G$10002)+SUMIF(Einnahmen!I$7:I$10002,A1688,Einnahmen!H$7:H$10002)+SUMIF(Ausgaben!E$7:E$10002,A1688,Ausgaben!G$7:G$10002)+SUMIF(Ausgaben!I$7:I$10002,A1688,Ausgaben!H$7:H$10002),2)</f>
        <v>0</v>
      </c>
    </row>
    <row r="1689" spans="1:2" x14ac:dyDescent="0.25">
      <c r="A1689">
        <v>1689</v>
      </c>
      <c r="B1689" s="24">
        <f>ROUND(SUMIF(Einnahmen!E$7:E$10002,A1689,Einnahmen!G$7:G$10002)+SUMIF(Einnahmen!I$7:I$10002,A1689,Einnahmen!H$7:H$10002)+SUMIF(Ausgaben!E$7:E$10002,A1689,Ausgaben!G$7:G$10002)+SUMIF(Ausgaben!I$7:I$10002,A1689,Ausgaben!H$7:H$10002),2)</f>
        <v>0</v>
      </c>
    </row>
    <row r="1690" spans="1:2" x14ac:dyDescent="0.25">
      <c r="A1690">
        <v>1690</v>
      </c>
      <c r="B1690" s="24">
        <f>ROUND(SUMIF(Einnahmen!E$7:E$10002,A1690,Einnahmen!G$7:G$10002)+SUMIF(Einnahmen!I$7:I$10002,A1690,Einnahmen!H$7:H$10002)+SUMIF(Ausgaben!E$7:E$10002,A1690,Ausgaben!G$7:G$10002)+SUMIF(Ausgaben!I$7:I$10002,A1690,Ausgaben!H$7:H$10002),2)</f>
        <v>0</v>
      </c>
    </row>
    <row r="1691" spans="1:2" x14ac:dyDescent="0.25">
      <c r="A1691">
        <v>1691</v>
      </c>
      <c r="B1691" s="24">
        <f>ROUND(SUMIF(Einnahmen!E$7:E$10002,A1691,Einnahmen!G$7:G$10002)+SUMIF(Einnahmen!I$7:I$10002,A1691,Einnahmen!H$7:H$10002)+SUMIF(Ausgaben!E$7:E$10002,A1691,Ausgaben!G$7:G$10002)+SUMIF(Ausgaben!I$7:I$10002,A1691,Ausgaben!H$7:H$10002),2)</f>
        <v>0</v>
      </c>
    </row>
    <row r="1692" spans="1:2" x14ac:dyDescent="0.25">
      <c r="A1692">
        <v>1692</v>
      </c>
      <c r="B1692" s="24">
        <f>ROUND(SUMIF(Einnahmen!E$7:E$10002,A1692,Einnahmen!G$7:G$10002)+SUMIF(Einnahmen!I$7:I$10002,A1692,Einnahmen!H$7:H$10002)+SUMIF(Ausgaben!E$7:E$10002,A1692,Ausgaben!G$7:G$10002)+SUMIF(Ausgaben!I$7:I$10002,A1692,Ausgaben!H$7:H$10002),2)</f>
        <v>0</v>
      </c>
    </row>
    <row r="1693" spans="1:2" x14ac:dyDescent="0.25">
      <c r="A1693">
        <v>1693</v>
      </c>
      <c r="B1693" s="24">
        <f>ROUND(SUMIF(Einnahmen!E$7:E$10002,A1693,Einnahmen!G$7:G$10002)+SUMIF(Einnahmen!I$7:I$10002,A1693,Einnahmen!H$7:H$10002)+SUMIF(Ausgaben!E$7:E$10002,A1693,Ausgaben!G$7:G$10002)+SUMIF(Ausgaben!I$7:I$10002,A1693,Ausgaben!H$7:H$10002),2)</f>
        <v>0</v>
      </c>
    </row>
    <row r="1694" spans="1:2" x14ac:dyDescent="0.25">
      <c r="A1694">
        <v>1694</v>
      </c>
      <c r="B1694" s="24">
        <f>ROUND(SUMIF(Einnahmen!E$7:E$10002,A1694,Einnahmen!G$7:G$10002)+SUMIF(Einnahmen!I$7:I$10002,A1694,Einnahmen!H$7:H$10002)+SUMIF(Ausgaben!E$7:E$10002,A1694,Ausgaben!G$7:G$10002)+SUMIF(Ausgaben!I$7:I$10002,A1694,Ausgaben!H$7:H$10002),2)</f>
        <v>0</v>
      </c>
    </row>
    <row r="1695" spans="1:2" x14ac:dyDescent="0.25">
      <c r="A1695">
        <v>1695</v>
      </c>
      <c r="B1695" s="24">
        <f>ROUND(SUMIF(Einnahmen!E$7:E$10002,A1695,Einnahmen!G$7:G$10002)+SUMIF(Einnahmen!I$7:I$10002,A1695,Einnahmen!H$7:H$10002)+SUMIF(Ausgaben!E$7:E$10002,A1695,Ausgaben!G$7:G$10002)+SUMIF(Ausgaben!I$7:I$10002,A1695,Ausgaben!H$7:H$10002),2)</f>
        <v>0</v>
      </c>
    </row>
    <row r="1696" spans="1:2" x14ac:dyDescent="0.25">
      <c r="A1696">
        <v>1696</v>
      </c>
      <c r="B1696" s="24">
        <f>ROUND(SUMIF(Einnahmen!E$7:E$10002,A1696,Einnahmen!G$7:G$10002)+SUMIF(Einnahmen!I$7:I$10002,A1696,Einnahmen!H$7:H$10002)+SUMIF(Ausgaben!E$7:E$10002,A1696,Ausgaben!G$7:G$10002)+SUMIF(Ausgaben!I$7:I$10002,A1696,Ausgaben!H$7:H$10002),2)</f>
        <v>0</v>
      </c>
    </row>
    <row r="1697" spans="1:2" x14ac:dyDescent="0.25">
      <c r="A1697">
        <v>1697</v>
      </c>
      <c r="B1697" s="24">
        <f>ROUND(SUMIF(Einnahmen!E$7:E$10002,A1697,Einnahmen!G$7:G$10002)+SUMIF(Einnahmen!I$7:I$10002,A1697,Einnahmen!H$7:H$10002)+SUMIF(Ausgaben!E$7:E$10002,A1697,Ausgaben!G$7:G$10002)+SUMIF(Ausgaben!I$7:I$10002,A1697,Ausgaben!H$7:H$10002),2)</f>
        <v>0</v>
      </c>
    </row>
    <row r="1698" spans="1:2" x14ac:dyDescent="0.25">
      <c r="A1698">
        <v>1698</v>
      </c>
      <c r="B1698" s="24">
        <f>ROUND(SUMIF(Einnahmen!E$7:E$10002,A1698,Einnahmen!G$7:G$10002)+SUMIF(Einnahmen!I$7:I$10002,A1698,Einnahmen!H$7:H$10002)+SUMIF(Ausgaben!E$7:E$10002,A1698,Ausgaben!G$7:G$10002)+SUMIF(Ausgaben!I$7:I$10002,A1698,Ausgaben!H$7:H$10002),2)</f>
        <v>0</v>
      </c>
    </row>
    <row r="1699" spans="1:2" x14ac:dyDescent="0.25">
      <c r="A1699">
        <v>1699</v>
      </c>
      <c r="B1699" s="24">
        <f>ROUND(SUMIF(Einnahmen!E$7:E$10002,A1699,Einnahmen!G$7:G$10002)+SUMIF(Einnahmen!I$7:I$10002,A1699,Einnahmen!H$7:H$10002)+SUMIF(Ausgaben!E$7:E$10002,A1699,Ausgaben!G$7:G$10002)+SUMIF(Ausgaben!I$7:I$10002,A1699,Ausgaben!H$7:H$10002),2)</f>
        <v>0</v>
      </c>
    </row>
    <row r="1700" spans="1:2" x14ac:dyDescent="0.25">
      <c r="A1700">
        <v>1700</v>
      </c>
      <c r="B1700" s="24">
        <f>ROUND(SUMIF(Einnahmen!E$7:E$10002,A1700,Einnahmen!G$7:G$10002)+SUMIF(Einnahmen!I$7:I$10002,A1700,Einnahmen!H$7:H$10002)+SUMIF(Ausgaben!E$7:E$10002,A1700,Ausgaben!G$7:G$10002)+SUMIF(Ausgaben!I$7:I$10002,A1700,Ausgaben!H$7:H$10002),2)</f>
        <v>0</v>
      </c>
    </row>
    <row r="1701" spans="1:2" x14ac:dyDescent="0.25">
      <c r="A1701">
        <v>1701</v>
      </c>
      <c r="B1701" s="24">
        <f>ROUND(SUMIF(Einnahmen!E$7:E$10002,A1701,Einnahmen!G$7:G$10002)+SUMIF(Einnahmen!I$7:I$10002,A1701,Einnahmen!H$7:H$10002)+SUMIF(Ausgaben!E$7:E$10002,A1701,Ausgaben!G$7:G$10002)+SUMIF(Ausgaben!I$7:I$10002,A1701,Ausgaben!H$7:H$10002),2)</f>
        <v>0</v>
      </c>
    </row>
    <row r="1702" spans="1:2" x14ac:dyDescent="0.25">
      <c r="A1702">
        <v>1702</v>
      </c>
      <c r="B1702" s="24">
        <f>ROUND(SUMIF(Einnahmen!E$7:E$10002,A1702,Einnahmen!G$7:G$10002)+SUMIF(Einnahmen!I$7:I$10002,A1702,Einnahmen!H$7:H$10002)+SUMIF(Ausgaben!E$7:E$10002,A1702,Ausgaben!G$7:G$10002)+SUMIF(Ausgaben!I$7:I$10002,A1702,Ausgaben!H$7:H$10002),2)</f>
        <v>0</v>
      </c>
    </row>
    <row r="1703" spans="1:2" x14ac:dyDescent="0.25">
      <c r="A1703">
        <v>1703</v>
      </c>
      <c r="B1703" s="24">
        <f>ROUND(SUMIF(Einnahmen!E$7:E$10002,A1703,Einnahmen!G$7:G$10002)+SUMIF(Einnahmen!I$7:I$10002,A1703,Einnahmen!H$7:H$10002)+SUMIF(Ausgaben!E$7:E$10002,A1703,Ausgaben!G$7:G$10002)+SUMIF(Ausgaben!I$7:I$10002,A1703,Ausgaben!H$7:H$10002),2)</f>
        <v>0</v>
      </c>
    </row>
    <row r="1704" spans="1:2" x14ac:dyDescent="0.25">
      <c r="A1704">
        <v>1704</v>
      </c>
      <c r="B1704" s="24">
        <f>ROUND(SUMIF(Einnahmen!E$7:E$10002,A1704,Einnahmen!G$7:G$10002)+SUMIF(Einnahmen!I$7:I$10002,A1704,Einnahmen!H$7:H$10002)+SUMIF(Ausgaben!E$7:E$10002,A1704,Ausgaben!G$7:G$10002)+SUMIF(Ausgaben!I$7:I$10002,A1704,Ausgaben!H$7:H$10002),2)</f>
        <v>0</v>
      </c>
    </row>
    <row r="1705" spans="1:2" x14ac:dyDescent="0.25">
      <c r="A1705">
        <v>1705</v>
      </c>
      <c r="B1705" s="24">
        <f>ROUND(SUMIF(Einnahmen!E$7:E$10002,A1705,Einnahmen!G$7:G$10002)+SUMIF(Einnahmen!I$7:I$10002,A1705,Einnahmen!H$7:H$10002)+SUMIF(Ausgaben!E$7:E$10002,A1705,Ausgaben!G$7:G$10002)+SUMIF(Ausgaben!I$7:I$10002,A1705,Ausgaben!H$7:H$10002),2)</f>
        <v>0</v>
      </c>
    </row>
    <row r="1706" spans="1:2" x14ac:dyDescent="0.25">
      <c r="A1706">
        <v>1706</v>
      </c>
      <c r="B1706" s="24">
        <f>ROUND(SUMIF(Einnahmen!E$7:E$10002,A1706,Einnahmen!G$7:G$10002)+SUMIF(Einnahmen!I$7:I$10002,A1706,Einnahmen!H$7:H$10002)+SUMIF(Ausgaben!E$7:E$10002,A1706,Ausgaben!G$7:G$10002)+SUMIF(Ausgaben!I$7:I$10002,A1706,Ausgaben!H$7:H$10002),2)</f>
        <v>0</v>
      </c>
    </row>
    <row r="1707" spans="1:2" x14ac:dyDescent="0.25">
      <c r="A1707">
        <v>1707</v>
      </c>
      <c r="B1707" s="24">
        <f>ROUND(SUMIF(Einnahmen!E$7:E$10002,A1707,Einnahmen!G$7:G$10002)+SUMIF(Einnahmen!I$7:I$10002,A1707,Einnahmen!H$7:H$10002)+SUMIF(Ausgaben!E$7:E$10002,A1707,Ausgaben!G$7:G$10002)+SUMIF(Ausgaben!I$7:I$10002,A1707,Ausgaben!H$7:H$10002),2)</f>
        <v>0</v>
      </c>
    </row>
    <row r="1708" spans="1:2" x14ac:dyDescent="0.25">
      <c r="A1708">
        <v>1708</v>
      </c>
      <c r="B1708" s="24">
        <f>ROUND(SUMIF(Einnahmen!E$7:E$10002,A1708,Einnahmen!G$7:G$10002)+SUMIF(Einnahmen!I$7:I$10002,A1708,Einnahmen!H$7:H$10002)+SUMIF(Ausgaben!E$7:E$10002,A1708,Ausgaben!G$7:G$10002)+SUMIF(Ausgaben!I$7:I$10002,A1708,Ausgaben!H$7:H$10002),2)</f>
        <v>0</v>
      </c>
    </row>
    <row r="1709" spans="1:2" x14ac:dyDescent="0.25">
      <c r="A1709">
        <v>1709</v>
      </c>
      <c r="B1709" s="24">
        <f>ROUND(SUMIF(Einnahmen!E$7:E$10002,A1709,Einnahmen!G$7:G$10002)+SUMIF(Einnahmen!I$7:I$10002,A1709,Einnahmen!H$7:H$10002)+SUMIF(Ausgaben!E$7:E$10002,A1709,Ausgaben!G$7:G$10002)+SUMIF(Ausgaben!I$7:I$10002,A1709,Ausgaben!H$7:H$10002),2)</f>
        <v>0</v>
      </c>
    </row>
    <row r="1710" spans="1:2" x14ac:dyDescent="0.25">
      <c r="A1710">
        <v>1710</v>
      </c>
      <c r="B1710" s="24">
        <f>ROUND(SUMIF(Einnahmen!E$7:E$10002,A1710,Einnahmen!G$7:G$10002)+SUMIF(Einnahmen!I$7:I$10002,A1710,Einnahmen!H$7:H$10002)+SUMIF(Ausgaben!E$7:E$10002,A1710,Ausgaben!G$7:G$10002)+SUMIF(Ausgaben!I$7:I$10002,A1710,Ausgaben!H$7:H$10002),2)</f>
        <v>0</v>
      </c>
    </row>
    <row r="1711" spans="1:2" x14ac:dyDescent="0.25">
      <c r="A1711">
        <v>1711</v>
      </c>
      <c r="B1711" s="24">
        <f>ROUND(SUMIF(Einnahmen!E$7:E$10002,A1711,Einnahmen!G$7:G$10002)+SUMIF(Einnahmen!I$7:I$10002,A1711,Einnahmen!H$7:H$10002)+SUMIF(Ausgaben!E$7:E$10002,A1711,Ausgaben!G$7:G$10002)+SUMIF(Ausgaben!I$7:I$10002,A1711,Ausgaben!H$7:H$10002),2)</f>
        <v>0</v>
      </c>
    </row>
    <row r="1712" spans="1:2" x14ac:dyDescent="0.25">
      <c r="A1712">
        <v>1712</v>
      </c>
      <c r="B1712" s="24">
        <f>ROUND(SUMIF(Einnahmen!E$7:E$10002,A1712,Einnahmen!G$7:G$10002)+SUMIF(Einnahmen!I$7:I$10002,A1712,Einnahmen!H$7:H$10002)+SUMIF(Ausgaben!E$7:E$10002,A1712,Ausgaben!G$7:G$10002)+SUMIF(Ausgaben!I$7:I$10002,A1712,Ausgaben!H$7:H$10002),2)</f>
        <v>0</v>
      </c>
    </row>
    <row r="1713" spans="1:2" x14ac:dyDescent="0.25">
      <c r="A1713">
        <v>1713</v>
      </c>
      <c r="B1713" s="24">
        <f>ROUND(SUMIF(Einnahmen!E$7:E$10002,A1713,Einnahmen!G$7:G$10002)+SUMIF(Einnahmen!I$7:I$10002,A1713,Einnahmen!H$7:H$10002)+SUMIF(Ausgaben!E$7:E$10002,A1713,Ausgaben!G$7:G$10002)+SUMIF(Ausgaben!I$7:I$10002,A1713,Ausgaben!H$7:H$10002),2)</f>
        <v>0</v>
      </c>
    </row>
    <row r="1714" spans="1:2" x14ac:dyDescent="0.25">
      <c r="A1714">
        <v>1714</v>
      </c>
      <c r="B1714" s="24">
        <f>ROUND(SUMIF(Einnahmen!E$7:E$10002,A1714,Einnahmen!G$7:G$10002)+SUMIF(Einnahmen!I$7:I$10002,A1714,Einnahmen!H$7:H$10002)+SUMIF(Ausgaben!E$7:E$10002,A1714,Ausgaben!G$7:G$10002)+SUMIF(Ausgaben!I$7:I$10002,A1714,Ausgaben!H$7:H$10002),2)</f>
        <v>0</v>
      </c>
    </row>
    <row r="1715" spans="1:2" x14ac:dyDescent="0.25">
      <c r="A1715">
        <v>1715</v>
      </c>
      <c r="B1715" s="24">
        <f>ROUND(SUMIF(Einnahmen!E$7:E$10002,A1715,Einnahmen!G$7:G$10002)+SUMIF(Einnahmen!I$7:I$10002,A1715,Einnahmen!H$7:H$10002)+SUMIF(Ausgaben!E$7:E$10002,A1715,Ausgaben!G$7:G$10002)+SUMIF(Ausgaben!I$7:I$10002,A1715,Ausgaben!H$7:H$10002),2)</f>
        <v>0</v>
      </c>
    </row>
    <row r="1716" spans="1:2" x14ac:dyDescent="0.25">
      <c r="A1716">
        <v>1716</v>
      </c>
      <c r="B1716" s="24">
        <f>ROUND(SUMIF(Einnahmen!E$7:E$10002,A1716,Einnahmen!G$7:G$10002)+SUMIF(Einnahmen!I$7:I$10002,A1716,Einnahmen!H$7:H$10002)+SUMIF(Ausgaben!E$7:E$10002,A1716,Ausgaben!G$7:G$10002)+SUMIF(Ausgaben!I$7:I$10002,A1716,Ausgaben!H$7:H$10002),2)</f>
        <v>0</v>
      </c>
    </row>
    <row r="1717" spans="1:2" x14ac:dyDescent="0.25">
      <c r="A1717">
        <v>1717</v>
      </c>
      <c r="B1717" s="24">
        <f>ROUND(SUMIF(Einnahmen!E$7:E$10002,A1717,Einnahmen!G$7:G$10002)+SUMIF(Einnahmen!I$7:I$10002,A1717,Einnahmen!H$7:H$10002)+SUMIF(Ausgaben!E$7:E$10002,A1717,Ausgaben!G$7:G$10002)+SUMIF(Ausgaben!I$7:I$10002,A1717,Ausgaben!H$7:H$10002),2)</f>
        <v>0</v>
      </c>
    </row>
    <row r="1718" spans="1:2" x14ac:dyDescent="0.25">
      <c r="A1718">
        <v>1718</v>
      </c>
      <c r="B1718" s="24">
        <f>ROUND(SUMIF(Einnahmen!E$7:E$10002,A1718,Einnahmen!G$7:G$10002)+SUMIF(Einnahmen!I$7:I$10002,A1718,Einnahmen!H$7:H$10002)+SUMIF(Ausgaben!E$7:E$10002,A1718,Ausgaben!G$7:G$10002)+SUMIF(Ausgaben!I$7:I$10002,A1718,Ausgaben!H$7:H$10002),2)</f>
        <v>0</v>
      </c>
    </row>
    <row r="1719" spans="1:2" x14ac:dyDescent="0.25">
      <c r="A1719">
        <v>1719</v>
      </c>
      <c r="B1719" s="24">
        <f>ROUND(SUMIF(Einnahmen!E$7:E$10002,A1719,Einnahmen!G$7:G$10002)+SUMIF(Einnahmen!I$7:I$10002,A1719,Einnahmen!H$7:H$10002)+SUMIF(Ausgaben!E$7:E$10002,A1719,Ausgaben!G$7:G$10002)+SUMIF(Ausgaben!I$7:I$10002,A1719,Ausgaben!H$7:H$10002),2)</f>
        <v>0</v>
      </c>
    </row>
    <row r="1720" spans="1:2" x14ac:dyDescent="0.25">
      <c r="A1720">
        <v>1720</v>
      </c>
      <c r="B1720" s="24">
        <f>ROUND(SUMIF(Einnahmen!E$7:E$10002,A1720,Einnahmen!G$7:G$10002)+SUMIF(Einnahmen!I$7:I$10002,A1720,Einnahmen!H$7:H$10002)+SUMIF(Ausgaben!E$7:E$10002,A1720,Ausgaben!G$7:G$10002)+SUMIF(Ausgaben!I$7:I$10002,A1720,Ausgaben!H$7:H$10002),2)</f>
        <v>0</v>
      </c>
    </row>
    <row r="1721" spans="1:2" x14ac:dyDescent="0.25">
      <c r="A1721">
        <v>1721</v>
      </c>
      <c r="B1721" s="24">
        <f>ROUND(SUMIF(Einnahmen!E$7:E$10002,A1721,Einnahmen!G$7:G$10002)+SUMIF(Einnahmen!I$7:I$10002,A1721,Einnahmen!H$7:H$10002)+SUMIF(Ausgaben!E$7:E$10002,A1721,Ausgaben!G$7:G$10002)+SUMIF(Ausgaben!I$7:I$10002,A1721,Ausgaben!H$7:H$10002),2)</f>
        <v>0</v>
      </c>
    </row>
    <row r="1722" spans="1:2" x14ac:dyDescent="0.25">
      <c r="A1722">
        <v>1722</v>
      </c>
      <c r="B1722" s="24">
        <f>ROUND(SUMIF(Einnahmen!E$7:E$10002,A1722,Einnahmen!G$7:G$10002)+SUMIF(Einnahmen!I$7:I$10002,A1722,Einnahmen!H$7:H$10002)+SUMIF(Ausgaben!E$7:E$10002,A1722,Ausgaben!G$7:G$10002)+SUMIF(Ausgaben!I$7:I$10002,A1722,Ausgaben!H$7:H$10002),2)</f>
        <v>0</v>
      </c>
    </row>
    <row r="1723" spans="1:2" x14ac:dyDescent="0.25">
      <c r="A1723">
        <v>1723</v>
      </c>
      <c r="B1723" s="24">
        <f>ROUND(SUMIF(Einnahmen!E$7:E$10002,A1723,Einnahmen!G$7:G$10002)+SUMIF(Einnahmen!I$7:I$10002,A1723,Einnahmen!H$7:H$10002)+SUMIF(Ausgaben!E$7:E$10002,A1723,Ausgaben!G$7:G$10002)+SUMIF(Ausgaben!I$7:I$10002,A1723,Ausgaben!H$7:H$10002),2)</f>
        <v>0</v>
      </c>
    </row>
    <row r="1724" spans="1:2" x14ac:dyDescent="0.25">
      <c r="A1724">
        <v>1724</v>
      </c>
      <c r="B1724" s="24">
        <f>ROUND(SUMIF(Einnahmen!E$7:E$10002,A1724,Einnahmen!G$7:G$10002)+SUMIF(Einnahmen!I$7:I$10002,A1724,Einnahmen!H$7:H$10002)+SUMIF(Ausgaben!E$7:E$10002,A1724,Ausgaben!G$7:G$10002)+SUMIF(Ausgaben!I$7:I$10002,A1724,Ausgaben!H$7:H$10002),2)</f>
        <v>0</v>
      </c>
    </row>
    <row r="1725" spans="1:2" x14ac:dyDescent="0.25">
      <c r="A1725">
        <v>1725</v>
      </c>
      <c r="B1725" s="24">
        <f>ROUND(SUMIF(Einnahmen!E$7:E$10002,A1725,Einnahmen!G$7:G$10002)+SUMIF(Einnahmen!I$7:I$10002,A1725,Einnahmen!H$7:H$10002)+SUMIF(Ausgaben!E$7:E$10002,A1725,Ausgaben!G$7:G$10002)+SUMIF(Ausgaben!I$7:I$10002,A1725,Ausgaben!H$7:H$10002),2)</f>
        <v>0</v>
      </c>
    </row>
    <row r="1726" spans="1:2" x14ac:dyDescent="0.25">
      <c r="A1726">
        <v>1726</v>
      </c>
      <c r="B1726" s="24">
        <f>ROUND(SUMIF(Einnahmen!E$7:E$10002,A1726,Einnahmen!G$7:G$10002)+SUMIF(Einnahmen!I$7:I$10002,A1726,Einnahmen!H$7:H$10002)+SUMIF(Ausgaben!E$7:E$10002,A1726,Ausgaben!G$7:G$10002)+SUMIF(Ausgaben!I$7:I$10002,A1726,Ausgaben!H$7:H$10002),2)</f>
        <v>0</v>
      </c>
    </row>
    <row r="1727" spans="1:2" x14ac:dyDescent="0.25">
      <c r="A1727">
        <v>1727</v>
      </c>
      <c r="B1727" s="24">
        <f>ROUND(SUMIF(Einnahmen!E$7:E$10002,A1727,Einnahmen!G$7:G$10002)+SUMIF(Einnahmen!I$7:I$10002,A1727,Einnahmen!H$7:H$10002)+SUMIF(Ausgaben!E$7:E$10002,A1727,Ausgaben!G$7:G$10002)+SUMIF(Ausgaben!I$7:I$10002,A1727,Ausgaben!H$7:H$10002),2)</f>
        <v>0</v>
      </c>
    </row>
    <row r="1728" spans="1:2" x14ac:dyDescent="0.25">
      <c r="A1728">
        <v>1728</v>
      </c>
      <c r="B1728" s="24">
        <f>ROUND(SUMIF(Einnahmen!E$7:E$10002,A1728,Einnahmen!G$7:G$10002)+SUMIF(Einnahmen!I$7:I$10002,A1728,Einnahmen!H$7:H$10002)+SUMIF(Ausgaben!E$7:E$10002,A1728,Ausgaben!G$7:G$10002)+SUMIF(Ausgaben!I$7:I$10002,A1728,Ausgaben!H$7:H$10002),2)</f>
        <v>0</v>
      </c>
    </row>
    <row r="1729" spans="1:2" x14ac:dyDescent="0.25">
      <c r="A1729">
        <v>1729</v>
      </c>
      <c r="B1729" s="24">
        <f>ROUND(SUMIF(Einnahmen!E$7:E$10002,A1729,Einnahmen!G$7:G$10002)+SUMIF(Einnahmen!I$7:I$10002,A1729,Einnahmen!H$7:H$10002)+SUMIF(Ausgaben!E$7:E$10002,A1729,Ausgaben!G$7:G$10002)+SUMIF(Ausgaben!I$7:I$10002,A1729,Ausgaben!H$7:H$10002),2)</f>
        <v>0</v>
      </c>
    </row>
    <row r="1730" spans="1:2" x14ac:dyDescent="0.25">
      <c r="A1730">
        <v>1730</v>
      </c>
      <c r="B1730" s="24">
        <f>ROUND(SUMIF(Einnahmen!E$7:E$10002,A1730,Einnahmen!G$7:G$10002)+SUMIF(Einnahmen!I$7:I$10002,A1730,Einnahmen!H$7:H$10002)+SUMIF(Ausgaben!E$7:E$10002,A1730,Ausgaben!G$7:G$10002)+SUMIF(Ausgaben!I$7:I$10002,A1730,Ausgaben!H$7:H$10002),2)</f>
        <v>0</v>
      </c>
    </row>
    <row r="1731" spans="1:2" x14ac:dyDescent="0.25">
      <c r="A1731">
        <v>1731</v>
      </c>
      <c r="B1731" s="24">
        <f>ROUND(SUMIF(Einnahmen!E$7:E$10002,A1731,Einnahmen!G$7:G$10002)+SUMIF(Einnahmen!I$7:I$10002,A1731,Einnahmen!H$7:H$10002)+SUMIF(Ausgaben!E$7:E$10002,A1731,Ausgaben!G$7:G$10002)+SUMIF(Ausgaben!I$7:I$10002,A1731,Ausgaben!H$7:H$10002),2)</f>
        <v>0</v>
      </c>
    </row>
    <row r="1732" spans="1:2" x14ac:dyDescent="0.25">
      <c r="A1732">
        <v>1732</v>
      </c>
      <c r="B1732" s="24">
        <f>ROUND(SUMIF(Einnahmen!E$7:E$10002,A1732,Einnahmen!G$7:G$10002)+SUMIF(Einnahmen!I$7:I$10002,A1732,Einnahmen!H$7:H$10002)+SUMIF(Ausgaben!E$7:E$10002,A1732,Ausgaben!G$7:G$10002)+SUMIF(Ausgaben!I$7:I$10002,A1732,Ausgaben!H$7:H$10002),2)</f>
        <v>0</v>
      </c>
    </row>
    <row r="1733" spans="1:2" x14ac:dyDescent="0.25">
      <c r="A1733">
        <v>1733</v>
      </c>
      <c r="B1733" s="24">
        <f>ROUND(SUMIF(Einnahmen!E$7:E$10002,A1733,Einnahmen!G$7:G$10002)+SUMIF(Einnahmen!I$7:I$10002,A1733,Einnahmen!H$7:H$10002)+SUMIF(Ausgaben!E$7:E$10002,A1733,Ausgaben!G$7:G$10002)+SUMIF(Ausgaben!I$7:I$10002,A1733,Ausgaben!H$7:H$10002),2)</f>
        <v>0</v>
      </c>
    </row>
    <row r="1734" spans="1:2" x14ac:dyDescent="0.25">
      <c r="A1734">
        <v>1734</v>
      </c>
      <c r="B1734" s="24">
        <f>ROUND(SUMIF(Einnahmen!E$7:E$10002,A1734,Einnahmen!G$7:G$10002)+SUMIF(Einnahmen!I$7:I$10002,A1734,Einnahmen!H$7:H$10002)+SUMIF(Ausgaben!E$7:E$10002,A1734,Ausgaben!G$7:G$10002)+SUMIF(Ausgaben!I$7:I$10002,A1734,Ausgaben!H$7:H$10002),2)</f>
        <v>0</v>
      </c>
    </row>
    <row r="1735" spans="1:2" x14ac:dyDescent="0.25">
      <c r="A1735">
        <v>1735</v>
      </c>
      <c r="B1735" s="24">
        <f>ROUND(SUMIF(Einnahmen!E$7:E$10002,A1735,Einnahmen!G$7:G$10002)+SUMIF(Einnahmen!I$7:I$10002,A1735,Einnahmen!H$7:H$10002)+SUMIF(Ausgaben!E$7:E$10002,A1735,Ausgaben!G$7:G$10002)+SUMIF(Ausgaben!I$7:I$10002,A1735,Ausgaben!H$7:H$10002),2)</f>
        <v>0</v>
      </c>
    </row>
    <row r="1736" spans="1:2" x14ac:dyDescent="0.25">
      <c r="A1736">
        <v>1736</v>
      </c>
      <c r="B1736" s="24">
        <f>ROUND(SUMIF(Einnahmen!E$7:E$10002,A1736,Einnahmen!G$7:G$10002)+SUMIF(Einnahmen!I$7:I$10002,A1736,Einnahmen!H$7:H$10002)+SUMIF(Ausgaben!E$7:E$10002,A1736,Ausgaben!G$7:G$10002)+SUMIF(Ausgaben!I$7:I$10002,A1736,Ausgaben!H$7:H$10002),2)</f>
        <v>0</v>
      </c>
    </row>
    <row r="1737" spans="1:2" x14ac:dyDescent="0.25">
      <c r="A1737">
        <v>1737</v>
      </c>
      <c r="B1737" s="24">
        <f>ROUND(SUMIF(Einnahmen!E$7:E$10002,A1737,Einnahmen!G$7:G$10002)+SUMIF(Einnahmen!I$7:I$10002,A1737,Einnahmen!H$7:H$10002)+SUMIF(Ausgaben!E$7:E$10002,A1737,Ausgaben!G$7:G$10002)+SUMIF(Ausgaben!I$7:I$10002,A1737,Ausgaben!H$7:H$10002),2)</f>
        <v>0</v>
      </c>
    </row>
    <row r="1738" spans="1:2" x14ac:dyDescent="0.25">
      <c r="A1738">
        <v>1738</v>
      </c>
      <c r="B1738" s="24">
        <f>ROUND(SUMIF(Einnahmen!E$7:E$10002,A1738,Einnahmen!G$7:G$10002)+SUMIF(Einnahmen!I$7:I$10002,A1738,Einnahmen!H$7:H$10002)+SUMIF(Ausgaben!E$7:E$10002,A1738,Ausgaben!G$7:G$10002)+SUMIF(Ausgaben!I$7:I$10002,A1738,Ausgaben!H$7:H$10002),2)</f>
        <v>0</v>
      </c>
    </row>
    <row r="1739" spans="1:2" x14ac:dyDescent="0.25">
      <c r="A1739">
        <v>1739</v>
      </c>
      <c r="B1739" s="24">
        <f>ROUND(SUMIF(Einnahmen!E$7:E$10002,A1739,Einnahmen!G$7:G$10002)+SUMIF(Einnahmen!I$7:I$10002,A1739,Einnahmen!H$7:H$10002)+SUMIF(Ausgaben!E$7:E$10002,A1739,Ausgaben!G$7:G$10002)+SUMIF(Ausgaben!I$7:I$10002,A1739,Ausgaben!H$7:H$10002),2)</f>
        <v>0</v>
      </c>
    </row>
    <row r="1740" spans="1:2" x14ac:dyDescent="0.25">
      <c r="A1740">
        <v>1740</v>
      </c>
      <c r="B1740" s="24">
        <f>ROUND(SUMIF(Einnahmen!E$7:E$10002,A1740,Einnahmen!G$7:G$10002)+SUMIF(Einnahmen!I$7:I$10002,A1740,Einnahmen!H$7:H$10002)+SUMIF(Ausgaben!E$7:E$10002,A1740,Ausgaben!G$7:G$10002)+SUMIF(Ausgaben!I$7:I$10002,A1740,Ausgaben!H$7:H$10002),2)</f>
        <v>0</v>
      </c>
    </row>
    <row r="1741" spans="1:2" x14ac:dyDescent="0.25">
      <c r="A1741">
        <v>1741</v>
      </c>
      <c r="B1741" s="24">
        <f>ROUND(SUMIF(Einnahmen!E$7:E$10002,A1741,Einnahmen!G$7:G$10002)+SUMIF(Einnahmen!I$7:I$10002,A1741,Einnahmen!H$7:H$10002)+SUMIF(Ausgaben!E$7:E$10002,A1741,Ausgaben!G$7:G$10002)+SUMIF(Ausgaben!I$7:I$10002,A1741,Ausgaben!H$7:H$10002),2)</f>
        <v>0</v>
      </c>
    </row>
    <row r="1742" spans="1:2" x14ac:dyDescent="0.25">
      <c r="A1742">
        <v>1742</v>
      </c>
      <c r="B1742" s="24">
        <f>ROUND(SUMIF(Einnahmen!E$7:E$10002,A1742,Einnahmen!G$7:G$10002)+SUMIF(Einnahmen!I$7:I$10002,A1742,Einnahmen!H$7:H$10002)+SUMIF(Ausgaben!E$7:E$10002,A1742,Ausgaben!G$7:G$10002)+SUMIF(Ausgaben!I$7:I$10002,A1742,Ausgaben!H$7:H$10002),2)</f>
        <v>0</v>
      </c>
    </row>
    <row r="1743" spans="1:2" x14ac:dyDescent="0.25">
      <c r="A1743">
        <v>1743</v>
      </c>
      <c r="B1743" s="24">
        <f>ROUND(SUMIF(Einnahmen!E$7:E$10002,A1743,Einnahmen!G$7:G$10002)+SUMIF(Einnahmen!I$7:I$10002,A1743,Einnahmen!H$7:H$10002)+SUMIF(Ausgaben!E$7:E$10002,A1743,Ausgaben!G$7:G$10002)+SUMIF(Ausgaben!I$7:I$10002,A1743,Ausgaben!H$7:H$10002),2)</f>
        <v>0</v>
      </c>
    </row>
    <row r="1744" spans="1:2" x14ac:dyDescent="0.25">
      <c r="A1744">
        <v>1744</v>
      </c>
      <c r="B1744" s="24">
        <f>ROUND(SUMIF(Einnahmen!E$7:E$10002,A1744,Einnahmen!G$7:G$10002)+SUMIF(Einnahmen!I$7:I$10002,A1744,Einnahmen!H$7:H$10002)+SUMIF(Ausgaben!E$7:E$10002,A1744,Ausgaben!G$7:G$10002)+SUMIF(Ausgaben!I$7:I$10002,A1744,Ausgaben!H$7:H$10002),2)</f>
        <v>0</v>
      </c>
    </row>
    <row r="1745" spans="1:2" x14ac:dyDescent="0.25">
      <c r="A1745">
        <v>1745</v>
      </c>
      <c r="B1745" s="24">
        <f>ROUND(SUMIF(Einnahmen!E$7:E$10002,A1745,Einnahmen!G$7:G$10002)+SUMIF(Einnahmen!I$7:I$10002,A1745,Einnahmen!H$7:H$10002)+SUMIF(Ausgaben!E$7:E$10002,A1745,Ausgaben!G$7:G$10002)+SUMIF(Ausgaben!I$7:I$10002,A1745,Ausgaben!H$7:H$10002),2)</f>
        <v>0</v>
      </c>
    </row>
    <row r="1746" spans="1:2" x14ac:dyDescent="0.25">
      <c r="A1746">
        <v>1746</v>
      </c>
      <c r="B1746" s="24">
        <f>ROUND(SUMIF(Einnahmen!E$7:E$10002,A1746,Einnahmen!G$7:G$10002)+SUMIF(Einnahmen!I$7:I$10002,A1746,Einnahmen!H$7:H$10002)+SUMIF(Ausgaben!E$7:E$10002,A1746,Ausgaben!G$7:G$10002)+SUMIF(Ausgaben!I$7:I$10002,A1746,Ausgaben!H$7:H$10002),2)</f>
        <v>0</v>
      </c>
    </row>
    <row r="1747" spans="1:2" x14ac:dyDescent="0.25">
      <c r="A1747">
        <v>1747</v>
      </c>
      <c r="B1747" s="24">
        <f>ROUND(SUMIF(Einnahmen!E$7:E$10002,A1747,Einnahmen!G$7:G$10002)+SUMIF(Einnahmen!I$7:I$10002,A1747,Einnahmen!H$7:H$10002)+SUMIF(Ausgaben!E$7:E$10002,A1747,Ausgaben!G$7:G$10002)+SUMIF(Ausgaben!I$7:I$10002,A1747,Ausgaben!H$7:H$10002),2)</f>
        <v>0</v>
      </c>
    </row>
    <row r="1748" spans="1:2" x14ac:dyDescent="0.25">
      <c r="A1748">
        <v>1748</v>
      </c>
      <c r="B1748" s="24">
        <f>ROUND(SUMIF(Einnahmen!E$7:E$10002,A1748,Einnahmen!G$7:G$10002)+SUMIF(Einnahmen!I$7:I$10002,A1748,Einnahmen!H$7:H$10002)+SUMIF(Ausgaben!E$7:E$10002,A1748,Ausgaben!G$7:G$10002)+SUMIF(Ausgaben!I$7:I$10002,A1748,Ausgaben!H$7:H$10002),2)</f>
        <v>0</v>
      </c>
    </row>
    <row r="1749" spans="1:2" x14ac:dyDescent="0.25">
      <c r="A1749">
        <v>1749</v>
      </c>
      <c r="B1749" s="24">
        <f>ROUND(SUMIF(Einnahmen!E$7:E$10002,A1749,Einnahmen!G$7:G$10002)+SUMIF(Einnahmen!I$7:I$10002,A1749,Einnahmen!H$7:H$10002)+SUMIF(Ausgaben!E$7:E$10002,A1749,Ausgaben!G$7:G$10002)+SUMIF(Ausgaben!I$7:I$10002,A1749,Ausgaben!H$7:H$10002),2)</f>
        <v>0</v>
      </c>
    </row>
    <row r="1750" spans="1:2" x14ac:dyDescent="0.25">
      <c r="A1750">
        <v>1750</v>
      </c>
      <c r="B1750" s="24">
        <f>ROUND(SUMIF(Einnahmen!E$7:E$10002,A1750,Einnahmen!G$7:G$10002)+SUMIF(Einnahmen!I$7:I$10002,A1750,Einnahmen!H$7:H$10002)+SUMIF(Ausgaben!E$7:E$10002,A1750,Ausgaben!G$7:G$10002)+SUMIF(Ausgaben!I$7:I$10002,A1750,Ausgaben!H$7:H$10002),2)</f>
        <v>0</v>
      </c>
    </row>
    <row r="1751" spans="1:2" x14ac:dyDescent="0.25">
      <c r="A1751">
        <v>1751</v>
      </c>
      <c r="B1751" s="24">
        <f>ROUND(SUMIF(Einnahmen!E$7:E$10002,A1751,Einnahmen!G$7:G$10002)+SUMIF(Einnahmen!I$7:I$10002,A1751,Einnahmen!H$7:H$10002)+SUMIF(Ausgaben!E$7:E$10002,A1751,Ausgaben!G$7:G$10002)+SUMIF(Ausgaben!I$7:I$10002,A1751,Ausgaben!H$7:H$10002),2)</f>
        <v>0</v>
      </c>
    </row>
    <row r="1752" spans="1:2" x14ac:dyDescent="0.25">
      <c r="A1752">
        <v>1752</v>
      </c>
      <c r="B1752" s="24">
        <f>ROUND(SUMIF(Einnahmen!E$7:E$10002,A1752,Einnahmen!G$7:G$10002)+SUMIF(Einnahmen!I$7:I$10002,A1752,Einnahmen!H$7:H$10002)+SUMIF(Ausgaben!E$7:E$10002,A1752,Ausgaben!G$7:G$10002)+SUMIF(Ausgaben!I$7:I$10002,A1752,Ausgaben!H$7:H$10002),2)</f>
        <v>0</v>
      </c>
    </row>
    <row r="1753" spans="1:2" x14ac:dyDescent="0.25">
      <c r="A1753">
        <v>1753</v>
      </c>
      <c r="B1753" s="24">
        <f>ROUND(SUMIF(Einnahmen!E$7:E$10002,A1753,Einnahmen!G$7:G$10002)+SUMIF(Einnahmen!I$7:I$10002,A1753,Einnahmen!H$7:H$10002)+SUMIF(Ausgaben!E$7:E$10002,A1753,Ausgaben!G$7:G$10002)+SUMIF(Ausgaben!I$7:I$10002,A1753,Ausgaben!H$7:H$10002),2)</f>
        <v>0</v>
      </c>
    </row>
    <row r="1754" spans="1:2" x14ac:dyDescent="0.25">
      <c r="A1754">
        <v>1754</v>
      </c>
      <c r="B1754" s="24">
        <f>ROUND(SUMIF(Einnahmen!E$7:E$10002,A1754,Einnahmen!G$7:G$10002)+SUMIF(Einnahmen!I$7:I$10002,A1754,Einnahmen!H$7:H$10002)+SUMIF(Ausgaben!E$7:E$10002,A1754,Ausgaben!G$7:G$10002)+SUMIF(Ausgaben!I$7:I$10002,A1754,Ausgaben!H$7:H$10002),2)</f>
        <v>0</v>
      </c>
    </row>
    <row r="1755" spans="1:2" x14ac:dyDescent="0.25">
      <c r="A1755">
        <v>1755</v>
      </c>
      <c r="B1755" s="24">
        <f>ROUND(SUMIF(Einnahmen!E$7:E$10002,A1755,Einnahmen!G$7:G$10002)+SUMIF(Einnahmen!I$7:I$10002,A1755,Einnahmen!H$7:H$10002)+SUMIF(Ausgaben!E$7:E$10002,A1755,Ausgaben!G$7:G$10002)+SUMIF(Ausgaben!I$7:I$10002,A1755,Ausgaben!H$7:H$10002),2)</f>
        <v>0</v>
      </c>
    </row>
    <row r="1756" spans="1:2" x14ac:dyDescent="0.25">
      <c r="A1756">
        <v>1756</v>
      </c>
      <c r="B1756" s="24">
        <f>ROUND(SUMIF(Einnahmen!E$7:E$10002,A1756,Einnahmen!G$7:G$10002)+SUMIF(Einnahmen!I$7:I$10002,A1756,Einnahmen!H$7:H$10002)+SUMIF(Ausgaben!E$7:E$10002,A1756,Ausgaben!G$7:G$10002)+SUMIF(Ausgaben!I$7:I$10002,A1756,Ausgaben!H$7:H$10002),2)</f>
        <v>0</v>
      </c>
    </row>
    <row r="1757" spans="1:2" x14ac:dyDescent="0.25">
      <c r="A1757">
        <v>1757</v>
      </c>
      <c r="B1757" s="24">
        <f>ROUND(SUMIF(Einnahmen!E$7:E$10002,A1757,Einnahmen!G$7:G$10002)+SUMIF(Einnahmen!I$7:I$10002,A1757,Einnahmen!H$7:H$10002)+SUMIF(Ausgaben!E$7:E$10002,A1757,Ausgaben!G$7:G$10002)+SUMIF(Ausgaben!I$7:I$10002,A1757,Ausgaben!H$7:H$10002),2)</f>
        <v>0</v>
      </c>
    </row>
    <row r="1758" spans="1:2" x14ac:dyDescent="0.25">
      <c r="A1758">
        <v>1758</v>
      </c>
      <c r="B1758" s="24">
        <f>ROUND(SUMIF(Einnahmen!E$7:E$10002,A1758,Einnahmen!G$7:G$10002)+SUMIF(Einnahmen!I$7:I$10002,A1758,Einnahmen!H$7:H$10002)+SUMIF(Ausgaben!E$7:E$10002,A1758,Ausgaben!G$7:G$10002)+SUMIF(Ausgaben!I$7:I$10002,A1758,Ausgaben!H$7:H$10002),2)</f>
        <v>0</v>
      </c>
    </row>
    <row r="1759" spans="1:2" x14ac:dyDescent="0.25">
      <c r="A1759">
        <v>1759</v>
      </c>
      <c r="B1759" s="24">
        <f>ROUND(SUMIF(Einnahmen!E$7:E$10002,A1759,Einnahmen!G$7:G$10002)+SUMIF(Einnahmen!I$7:I$10002,A1759,Einnahmen!H$7:H$10002)+SUMIF(Ausgaben!E$7:E$10002,A1759,Ausgaben!G$7:G$10002)+SUMIF(Ausgaben!I$7:I$10002,A1759,Ausgaben!H$7:H$10002),2)</f>
        <v>0</v>
      </c>
    </row>
    <row r="1760" spans="1:2" x14ac:dyDescent="0.25">
      <c r="A1760">
        <v>1760</v>
      </c>
      <c r="B1760" s="24">
        <f>ROUND(SUMIF(Einnahmen!E$7:E$10002,A1760,Einnahmen!G$7:G$10002)+SUMIF(Einnahmen!I$7:I$10002,A1760,Einnahmen!H$7:H$10002)+SUMIF(Ausgaben!E$7:E$10002,A1760,Ausgaben!G$7:G$10002)+SUMIF(Ausgaben!I$7:I$10002,A1760,Ausgaben!H$7:H$10002),2)</f>
        <v>0</v>
      </c>
    </row>
    <row r="1761" spans="1:2" x14ac:dyDescent="0.25">
      <c r="A1761">
        <v>1761</v>
      </c>
      <c r="B1761" s="24">
        <f>ROUND(SUMIF(Einnahmen!E$7:E$10002,A1761,Einnahmen!G$7:G$10002)+SUMIF(Einnahmen!I$7:I$10002,A1761,Einnahmen!H$7:H$10002)+SUMIF(Ausgaben!E$7:E$10002,A1761,Ausgaben!G$7:G$10002)+SUMIF(Ausgaben!I$7:I$10002,A1761,Ausgaben!H$7:H$10002),2)</f>
        <v>0</v>
      </c>
    </row>
    <row r="1762" spans="1:2" x14ac:dyDescent="0.25">
      <c r="A1762">
        <v>1762</v>
      </c>
      <c r="B1762" s="24">
        <f>ROUND(SUMIF(Einnahmen!E$7:E$10002,A1762,Einnahmen!G$7:G$10002)+SUMIF(Einnahmen!I$7:I$10002,A1762,Einnahmen!H$7:H$10002)+SUMIF(Ausgaben!E$7:E$10002,A1762,Ausgaben!G$7:G$10002)+SUMIF(Ausgaben!I$7:I$10002,A1762,Ausgaben!H$7:H$10002),2)</f>
        <v>0</v>
      </c>
    </row>
    <row r="1763" spans="1:2" x14ac:dyDescent="0.25">
      <c r="A1763">
        <v>1763</v>
      </c>
      <c r="B1763" s="24">
        <f>ROUND(SUMIF(Einnahmen!E$7:E$10002,A1763,Einnahmen!G$7:G$10002)+SUMIF(Einnahmen!I$7:I$10002,A1763,Einnahmen!H$7:H$10002)+SUMIF(Ausgaben!E$7:E$10002,A1763,Ausgaben!G$7:G$10002)+SUMIF(Ausgaben!I$7:I$10002,A1763,Ausgaben!H$7:H$10002),2)</f>
        <v>0</v>
      </c>
    </row>
    <row r="1764" spans="1:2" x14ac:dyDescent="0.25">
      <c r="A1764">
        <v>1764</v>
      </c>
      <c r="B1764" s="24">
        <f>ROUND(SUMIF(Einnahmen!E$7:E$10002,A1764,Einnahmen!G$7:G$10002)+SUMIF(Einnahmen!I$7:I$10002,A1764,Einnahmen!H$7:H$10002)+SUMIF(Ausgaben!E$7:E$10002,A1764,Ausgaben!G$7:G$10002)+SUMIF(Ausgaben!I$7:I$10002,A1764,Ausgaben!H$7:H$10002),2)</f>
        <v>0</v>
      </c>
    </row>
    <row r="1765" spans="1:2" x14ac:dyDescent="0.25">
      <c r="A1765">
        <v>1765</v>
      </c>
      <c r="B1765" s="24">
        <f>ROUND(SUMIF(Einnahmen!E$7:E$10002,A1765,Einnahmen!G$7:G$10002)+SUMIF(Einnahmen!I$7:I$10002,A1765,Einnahmen!H$7:H$10002)+SUMIF(Ausgaben!E$7:E$10002,A1765,Ausgaben!G$7:G$10002)+SUMIF(Ausgaben!I$7:I$10002,A1765,Ausgaben!H$7:H$10002),2)</f>
        <v>0</v>
      </c>
    </row>
    <row r="1766" spans="1:2" x14ac:dyDescent="0.25">
      <c r="A1766">
        <v>1766</v>
      </c>
      <c r="B1766" s="24">
        <f>ROUND(SUMIF(Einnahmen!E$7:E$10002,A1766,Einnahmen!G$7:G$10002)+SUMIF(Einnahmen!I$7:I$10002,A1766,Einnahmen!H$7:H$10002)+SUMIF(Ausgaben!E$7:E$10002,A1766,Ausgaben!G$7:G$10002)+SUMIF(Ausgaben!I$7:I$10002,A1766,Ausgaben!H$7:H$10002),2)</f>
        <v>100</v>
      </c>
    </row>
    <row r="1767" spans="1:2" x14ac:dyDescent="0.25">
      <c r="A1767">
        <v>1767</v>
      </c>
      <c r="B1767" s="24">
        <f>ROUND(SUMIF(Einnahmen!E$7:E$10002,A1767,Einnahmen!G$7:G$10002)+SUMIF(Einnahmen!I$7:I$10002,A1767,Einnahmen!H$7:H$10002)+SUMIF(Ausgaben!E$7:E$10002,A1767,Ausgaben!G$7:G$10002)+SUMIF(Ausgaben!I$7:I$10002,A1767,Ausgaben!H$7:H$10002),2)</f>
        <v>0</v>
      </c>
    </row>
    <row r="1768" spans="1:2" x14ac:dyDescent="0.25">
      <c r="A1768">
        <v>1768</v>
      </c>
      <c r="B1768" s="24">
        <f>ROUND(SUMIF(Einnahmen!E$7:E$10002,A1768,Einnahmen!G$7:G$10002)+SUMIF(Einnahmen!I$7:I$10002,A1768,Einnahmen!H$7:H$10002)+SUMIF(Ausgaben!E$7:E$10002,A1768,Ausgaben!G$7:G$10002)+SUMIF(Ausgaben!I$7:I$10002,A1768,Ausgaben!H$7:H$10002),2)</f>
        <v>0</v>
      </c>
    </row>
    <row r="1769" spans="1:2" x14ac:dyDescent="0.25">
      <c r="A1769">
        <v>1769</v>
      </c>
      <c r="B1769" s="24">
        <f>ROUND(SUMIF(Einnahmen!E$7:E$10002,A1769,Einnahmen!G$7:G$10002)+SUMIF(Einnahmen!I$7:I$10002,A1769,Einnahmen!H$7:H$10002)+SUMIF(Ausgaben!E$7:E$10002,A1769,Ausgaben!G$7:G$10002)+SUMIF(Ausgaben!I$7:I$10002,A1769,Ausgaben!H$7:H$10002),2)</f>
        <v>0</v>
      </c>
    </row>
    <row r="1770" spans="1:2" x14ac:dyDescent="0.25">
      <c r="A1770">
        <v>1770</v>
      </c>
      <c r="B1770" s="24">
        <f>ROUND(SUMIF(Einnahmen!E$7:E$10002,A1770,Einnahmen!G$7:G$10002)+SUMIF(Einnahmen!I$7:I$10002,A1770,Einnahmen!H$7:H$10002)+SUMIF(Ausgaben!E$7:E$10002,A1770,Ausgaben!G$7:G$10002)+SUMIF(Ausgaben!I$7:I$10002,A1770,Ausgaben!H$7:H$10002),2)</f>
        <v>0</v>
      </c>
    </row>
    <row r="1771" spans="1:2" x14ac:dyDescent="0.25">
      <c r="A1771">
        <v>1771</v>
      </c>
      <c r="B1771" s="24">
        <f>ROUND(SUMIF(Einnahmen!E$7:E$10002,A1771,Einnahmen!G$7:G$10002)+SUMIF(Einnahmen!I$7:I$10002,A1771,Einnahmen!H$7:H$10002)+SUMIF(Ausgaben!E$7:E$10002,A1771,Ausgaben!G$7:G$10002)+SUMIF(Ausgaben!I$7:I$10002,A1771,Ausgaben!H$7:H$10002),2)</f>
        <v>15.57</v>
      </c>
    </row>
    <row r="1772" spans="1:2" x14ac:dyDescent="0.25">
      <c r="A1772">
        <v>1772</v>
      </c>
      <c r="B1772" s="24">
        <f>ROUND(SUMIF(Einnahmen!E$7:E$10002,A1772,Einnahmen!G$7:G$10002)+SUMIF(Einnahmen!I$7:I$10002,A1772,Einnahmen!H$7:H$10002)+SUMIF(Ausgaben!E$7:E$10002,A1772,Ausgaben!G$7:G$10002)+SUMIF(Ausgaben!I$7:I$10002,A1772,Ausgaben!H$7:H$10002),2)</f>
        <v>0</v>
      </c>
    </row>
    <row r="1773" spans="1:2" x14ac:dyDescent="0.25">
      <c r="A1773">
        <v>1773</v>
      </c>
      <c r="B1773" s="24">
        <f>ROUND(SUMIF(Einnahmen!E$7:E$10002,A1773,Einnahmen!G$7:G$10002)+SUMIF(Einnahmen!I$7:I$10002,A1773,Einnahmen!H$7:H$10002)+SUMIF(Ausgaben!E$7:E$10002,A1773,Ausgaben!G$7:G$10002)+SUMIF(Ausgaben!I$7:I$10002,A1773,Ausgaben!H$7:H$10002),2)</f>
        <v>0</v>
      </c>
    </row>
    <row r="1774" spans="1:2" x14ac:dyDescent="0.25">
      <c r="A1774">
        <v>1774</v>
      </c>
      <c r="B1774" s="24">
        <f>ROUND(SUMIF(Einnahmen!E$7:E$10002,A1774,Einnahmen!G$7:G$10002)+SUMIF(Einnahmen!I$7:I$10002,A1774,Einnahmen!H$7:H$10002)+SUMIF(Ausgaben!E$7:E$10002,A1774,Ausgaben!G$7:G$10002)+SUMIF(Ausgaben!I$7:I$10002,A1774,Ausgaben!H$7:H$10002),2)</f>
        <v>0</v>
      </c>
    </row>
    <row r="1775" spans="1:2" x14ac:dyDescent="0.25">
      <c r="A1775">
        <v>1775</v>
      </c>
      <c r="B1775" s="24">
        <f>ROUND(SUMIF(Einnahmen!E$7:E$10002,A1775,Einnahmen!G$7:G$10002)+SUMIF(Einnahmen!I$7:I$10002,A1775,Einnahmen!H$7:H$10002)+SUMIF(Ausgaben!E$7:E$10002,A1775,Ausgaben!G$7:G$10002)+SUMIF(Ausgaben!I$7:I$10002,A1775,Ausgaben!H$7:H$10002),2)</f>
        <v>0</v>
      </c>
    </row>
    <row r="1776" spans="1:2" x14ac:dyDescent="0.25">
      <c r="A1776">
        <v>1776</v>
      </c>
      <c r="B1776" s="24">
        <f>ROUND(SUMIF(Einnahmen!E$7:E$10002,A1776,Einnahmen!G$7:G$10002)+SUMIF(Einnahmen!I$7:I$10002,A1776,Einnahmen!H$7:H$10002)+SUMIF(Ausgaben!E$7:E$10002,A1776,Ausgaben!G$7:G$10002)+SUMIF(Ausgaben!I$7:I$10002,A1776,Ausgaben!H$7:H$10002),2)</f>
        <v>541.34</v>
      </c>
    </row>
    <row r="1777" spans="1:2" x14ac:dyDescent="0.25">
      <c r="A1777">
        <v>1777</v>
      </c>
      <c r="B1777" s="24">
        <f>ROUND(SUMIF(Einnahmen!E$7:E$10002,A1777,Einnahmen!G$7:G$10002)+SUMIF(Einnahmen!I$7:I$10002,A1777,Einnahmen!H$7:H$10002)+SUMIF(Ausgaben!E$7:E$10002,A1777,Ausgaben!G$7:G$10002)+SUMIF(Ausgaben!I$7:I$10002,A1777,Ausgaben!H$7:H$10002),2)</f>
        <v>0</v>
      </c>
    </row>
    <row r="1778" spans="1:2" x14ac:dyDescent="0.25">
      <c r="A1778">
        <v>1778</v>
      </c>
      <c r="B1778" s="24">
        <f>ROUND(SUMIF(Einnahmen!E$7:E$10002,A1778,Einnahmen!G$7:G$10002)+SUMIF(Einnahmen!I$7:I$10002,A1778,Einnahmen!H$7:H$10002)+SUMIF(Ausgaben!E$7:E$10002,A1778,Ausgaben!G$7:G$10002)+SUMIF(Ausgaben!I$7:I$10002,A1778,Ausgaben!H$7:H$10002),2)</f>
        <v>0</v>
      </c>
    </row>
    <row r="1779" spans="1:2" x14ac:dyDescent="0.25">
      <c r="A1779">
        <v>1779</v>
      </c>
      <c r="B1779" s="24">
        <f>ROUND(SUMIF(Einnahmen!E$7:E$10002,A1779,Einnahmen!G$7:G$10002)+SUMIF(Einnahmen!I$7:I$10002,A1779,Einnahmen!H$7:H$10002)+SUMIF(Ausgaben!E$7:E$10002,A1779,Ausgaben!G$7:G$10002)+SUMIF(Ausgaben!I$7:I$10002,A1779,Ausgaben!H$7:H$10002),2)</f>
        <v>0</v>
      </c>
    </row>
    <row r="1780" spans="1:2" x14ac:dyDescent="0.25">
      <c r="A1780">
        <v>1780</v>
      </c>
      <c r="B1780" s="24">
        <f>ROUND(SUMIF(Einnahmen!E$7:E$10002,A1780,Einnahmen!G$7:G$10002)+SUMIF(Einnahmen!I$7:I$10002,A1780,Einnahmen!H$7:H$10002)+SUMIF(Ausgaben!E$7:E$10002,A1780,Ausgaben!G$7:G$10002)+SUMIF(Ausgaben!I$7:I$10002,A1780,Ausgaben!H$7:H$10002),2)</f>
        <v>-100</v>
      </c>
    </row>
    <row r="1781" spans="1:2" x14ac:dyDescent="0.25">
      <c r="A1781">
        <v>1781</v>
      </c>
      <c r="B1781" s="24">
        <f>ROUND(SUMIF(Einnahmen!E$7:E$10002,A1781,Einnahmen!G$7:G$10002)+SUMIF(Einnahmen!I$7:I$10002,A1781,Einnahmen!H$7:H$10002)+SUMIF(Ausgaben!E$7:E$10002,A1781,Ausgaben!G$7:G$10002)+SUMIF(Ausgaben!I$7:I$10002,A1781,Ausgaben!H$7:H$10002),2)</f>
        <v>0</v>
      </c>
    </row>
    <row r="1782" spans="1:2" x14ac:dyDescent="0.25">
      <c r="A1782">
        <v>1782</v>
      </c>
      <c r="B1782" s="24">
        <f>ROUND(SUMIF(Einnahmen!E$7:E$10002,A1782,Einnahmen!G$7:G$10002)+SUMIF(Einnahmen!I$7:I$10002,A1782,Einnahmen!H$7:H$10002)+SUMIF(Ausgaben!E$7:E$10002,A1782,Ausgaben!G$7:G$10002)+SUMIF(Ausgaben!I$7:I$10002,A1782,Ausgaben!H$7:H$10002),2)</f>
        <v>0</v>
      </c>
    </row>
    <row r="1783" spans="1:2" x14ac:dyDescent="0.25">
      <c r="A1783">
        <v>1783</v>
      </c>
      <c r="B1783" s="24">
        <f>ROUND(SUMIF(Einnahmen!E$7:E$10002,A1783,Einnahmen!G$7:G$10002)+SUMIF(Einnahmen!I$7:I$10002,A1783,Einnahmen!H$7:H$10002)+SUMIF(Ausgaben!E$7:E$10002,A1783,Ausgaben!G$7:G$10002)+SUMIF(Ausgaben!I$7:I$10002,A1783,Ausgaben!H$7:H$10002),2)</f>
        <v>0</v>
      </c>
    </row>
    <row r="1784" spans="1:2" x14ac:dyDescent="0.25">
      <c r="A1784">
        <v>1784</v>
      </c>
      <c r="B1784" s="24">
        <f>ROUND(SUMIF(Einnahmen!E$7:E$10002,A1784,Einnahmen!G$7:G$10002)+SUMIF(Einnahmen!I$7:I$10002,A1784,Einnahmen!H$7:H$10002)+SUMIF(Ausgaben!E$7:E$10002,A1784,Ausgaben!G$7:G$10002)+SUMIF(Ausgaben!I$7:I$10002,A1784,Ausgaben!H$7:H$10002),2)</f>
        <v>0</v>
      </c>
    </row>
    <row r="1785" spans="1:2" x14ac:dyDescent="0.25">
      <c r="A1785">
        <v>1785</v>
      </c>
      <c r="B1785" s="24">
        <f>ROUND(SUMIF(Einnahmen!E$7:E$10002,A1785,Einnahmen!G$7:G$10002)+SUMIF(Einnahmen!I$7:I$10002,A1785,Einnahmen!H$7:H$10002)+SUMIF(Ausgaben!E$7:E$10002,A1785,Ausgaben!G$7:G$10002)+SUMIF(Ausgaben!I$7:I$10002,A1785,Ausgaben!H$7:H$10002),2)</f>
        <v>0</v>
      </c>
    </row>
    <row r="1786" spans="1:2" x14ac:dyDescent="0.25">
      <c r="A1786">
        <v>1786</v>
      </c>
      <c r="B1786" s="24">
        <f>ROUND(SUMIF(Einnahmen!E$7:E$10002,A1786,Einnahmen!G$7:G$10002)+SUMIF(Einnahmen!I$7:I$10002,A1786,Einnahmen!H$7:H$10002)+SUMIF(Ausgaben!E$7:E$10002,A1786,Ausgaben!G$7:G$10002)+SUMIF(Ausgaben!I$7:I$10002,A1786,Ausgaben!H$7:H$10002),2)</f>
        <v>0</v>
      </c>
    </row>
    <row r="1787" spans="1:2" x14ac:dyDescent="0.25">
      <c r="A1787">
        <v>1787</v>
      </c>
      <c r="B1787" s="24">
        <f>ROUND(SUMIF(Einnahmen!E$7:E$10002,A1787,Einnahmen!G$7:G$10002)+SUMIF(Einnahmen!I$7:I$10002,A1787,Einnahmen!H$7:H$10002)+SUMIF(Ausgaben!E$7:E$10002,A1787,Ausgaben!G$7:G$10002)+SUMIF(Ausgaben!I$7:I$10002,A1787,Ausgaben!H$7:H$10002),2)</f>
        <v>0</v>
      </c>
    </row>
    <row r="1788" spans="1:2" x14ac:dyDescent="0.25">
      <c r="A1788">
        <v>1788</v>
      </c>
      <c r="B1788" s="24">
        <f>ROUND(SUMIF(Einnahmen!E$7:E$10002,A1788,Einnahmen!G$7:G$10002)+SUMIF(Einnahmen!I$7:I$10002,A1788,Einnahmen!H$7:H$10002)+SUMIF(Ausgaben!E$7:E$10002,A1788,Ausgaben!G$7:G$10002)+SUMIF(Ausgaben!I$7:I$10002,A1788,Ausgaben!H$7:H$10002),2)</f>
        <v>0</v>
      </c>
    </row>
    <row r="1789" spans="1:2" x14ac:dyDescent="0.25">
      <c r="A1789">
        <v>1789</v>
      </c>
      <c r="B1789" s="24">
        <f>ROUND(SUMIF(Einnahmen!E$7:E$10002,A1789,Einnahmen!G$7:G$10002)+SUMIF(Einnahmen!I$7:I$10002,A1789,Einnahmen!H$7:H$10002)+SUMIF(Ausgaben!E$7:E$10002,A1789,Ausgaben!G$7:G$10002)+SUMIF(Ausgaben!I$7:I$10002,A1789,Ausgaben!H$7:H$10002),2)</f>
        <v>0</v>
      </c>
    </row>
    <row r="1790" spans="1:2" x14ac:dyDescent="0.25">
      <c r="A1790">
        <v>1790</v>
      </c>
      <c r="B1790" s="24">
        <f>ROUND(SUMIF(Einnahmen!E$7:E$10002,A1790,Einnahmen!G$7:G$10002)+SUMIF(Einnahmen!I$7:I$10002,A1790,Einnahmen!H$7:H$10002)+SUMIF(Ausgaben!E$7:E$10002,A1790,Ausgaben!G$7:G$10002)+SUMIF(Ausgaben!I$7:I$10002,A1790,Ausgaben!H$7:H$10002),2)</f>
        <v>0</v>
      </c>
    </row>
    <row r="1791" spans="1:2" x14ac:dyDescent="0.25">
      <c r="A1791">
        <v>1791</v>
      </c>
      <c r="B1791" s="24">
        <f>ROUND(SUMIF(Einnahmen!E$7:E$10002,A1791,Einnahmen!G$7:G$10002)+SUMIF(Einnahmen!I$7:I$10002,A1791,Einnahmen!H$7:H$10002)+SUMIF(Ausgaben!E$7:E$10002,A1791,Ausgaben!G$7:G$10002)+SUMIF(Ausgaben!I$7:I$10002,A1791,Ausgaben!H$7:H$10002),2)</f>
        <v>0</v>
      </c>
    </row>
    <row r="1792" spans="1:2" x14ac:dyDescent="0.25">
      <c r="A1792">
        <v>1792</v>
      </c>
      <c r="B1792" s="24">
        <f>ROUND(SUMIF(Einnahmen!E$7:E$10002,A1792,Einnahmen!G$7:G$10002)+SUMIF(Einnahmen!I$7:I$10002,A1792,Einnahmen!H$7:H$10002)+SUMIF(Ausgaben!E$7:E$10002,A1792,Ausgaben!G$7:G$10002)+SUMIF(Ausgaben!I$7:I$10002,A1792,Ausgaben!H$7:H$10002),2)</f>
        <v>0</v>
      </c>
    </row>
    <row r="1793" spans="1:2" x14ac:dyDescent="0.25">
      <c r="A1793">
        <v>1793</v>
      </c>
      <c r="B1793" s="24">
        <f>ROUND(SUMIF(Einnahmen!E$7:E$10002,A1793,Einnahmen!G$7:G$10002)+SUMIF(Einnahmen!I$7:I$10002,A1793,Einnahmen!H$7:H$10002)+SUMIF(Ausgaben!E$7:E$10002,A1793,Ausgaben!G$7:G$10002)+SUMIF(Ausgaben!I$7:I$10002,A1793,Ausgaben!H$7:H$10002),2)</f>
        <v>0</v>
      </c>
    </row>
    <row r="1794" spans="1:2" x14ac:dyDescent="0.25">
      <c r="A1794">
        <v>1794</v>
      </c>
      <c r="B1794" s="24">
        <f>ROUND(SUMIF(Einnahmen!E$7:E$10002,A1794,Einnahmen!G$7:G$10002)+SUMIF(Einnahmen!I$7:I$10002,A1794,Einnahmen!H$7:H$10002)+SUMIF(Ausgaben!E$7:E$10002,A1794,Ausgaben!G$7:G$10002)+SUMIF(Ausgaben!I$7:I$10002,A1794,Ausgaben!H$7:H$10002),2)</f>
        <v>0</v>
      </c>
    </row>
    <row r="1795" spans="1:2" x14ac:dyDescent="0.25">
      <c r="A1795">
        <v>1795</v>
      </c>
      <c r="B1795" s="24">
        <f>ROUND(SUMIF(Einnahmen!E$7:E$10002,A1795,Einnahmen!G$7:G$10002)+SUMIF(Einnahmen!I$7:I$10002,A1795,Einnahmen!H$7:H$10002)+SUMIF(Ausgaben!E$7:E$10002,A1795,Ausgaben!G$7:G$10002)+SUMIF(Ausgaben!I$7:I$10002,A1795,Ausgaben!H$7:H$10002),2)</f>
        <v>0</v>
      </c>
    </row>
    <row r="1796" spans="1:2" x14ac:dyDescent="0.25">
      <c r="A1796">
        <v>1796</v>
      </c>
      <c r="B1796" s="24">
        <f>ROUND(SUMIF(Einnahmen!E$7:E$10002,A1796,Einnahmen!G$7:G$10002)+SUMIF(Einnahmen!I$7:I$10002,A1796,Einnahmen!H$7:H$10002)+SUMIF(Ausgaben!E$7:E$10002,A1796,Ausgaben!G$7:G$10002)+SUMIF(Ausgaben!I$7:I$10002,A1796,Ausgaben!H$7:H$10002),2)</f>
        <v>0</v>
      </c>
    </row>
    <row r="1797" spans="1:2" x14ac:dyDescent="0.25">
      <c r="A1797">
        <v>1797</v>
      </c>
      <c r="B1797" s="24">
        <f>ROUND(SUMIF(Einnahmen!E$7:E$10002,A1797,Einnahmen!G$7:G$10002)+SUMIF(Einnahmen!I$7:I$10002,A1797,Einnahmen!H$7:H$10002)+SUMIF(Ausgaben!E$7:E$10002,A1797,Ausgaben!G$7:G$10002)+SUMIF(Ausgaben!I$7:I$10002,A1797,Ausgaben!H$7:H$10002),2)</f>
        <v>0</v>
      </c>
    </row>
    <row r="1798" spans="1:2" x14ac:dyDescent="0.25">
      <c r="A1798">
        <v>1798</v>
      </c>
      <c r="B1798" s="24">
        <f>ROUND(SUMIF(Einnahmen!E$7:E$10002,A1798,Einnahmen!G$7:G$10002)+SUMIF(Einnahmen!I$7:I$10002,A1798,Einnahmen!H$7:H$10002)+SUMIF(Ausgaben!E$7:E$10002,A1798,Ausgaben!G$7:G$10002)+SUMIF(Ausgaben!I$7:I$10002,A1798,Ausgaben!H$7:H$10002),2)</f>
        <v>0</v>
      </c>
    </row>
    <row r="1799" spans="1:2" x14ac:dyDescent="0.25">
      <c r="A1799">
        <v>1799</v>
      </c>
      <c r="B1799" s="24">
        <f>ROUND(SUMIF(Einnahmen!E$7:E$10002,A1799,Einnahmen!G$7:G$10002)+SUMIF(Einnahmen!I$7:I$10002,A1799,Einnahmen!H$7:H$10002)+SUMIF(Ausgaben!E$7:E$10002,A1799,Ausgaben!G$7:G$10002)+SUMIF(Ausgaben!I$7:I$10002,A1799,Ausgaben!H$7:H$10002),2)</f>
        <v>0</v>
      </c>
    </row>
    <row r="1800" spans="1:2" x14ac:dyDescent="0.25">
      <c r="A1800">
        <v>1800</v>
      </c>
      <c r="B1800" s="24">
        <f>ROUND(SUMIF(Einnahmen!E$7:E$10002,A1800,Einnahmen!G$7:G$10002)+SUMIF(Einnahmen!I$7:I$10002,A1800,Einnahmen!H$7:H$10002)+SUMIF(Ausgaben!E$7:E$10002,A1800,Ausgaben!G$7:G$10002)+SUMIF(Ausgaben!I$7:I$10002,A1800,Ausgaben!H$7:H$10002),2)</f>
        <v>0</v>
      </c>
    </row>
    <row r="1801" spans="1:2" x14ac:dyDescent="0.25">
      <c r="A1801">
        <v>1801</v>
      </c>
      <c r="B1801" s="24">
        <f>ROUND(SUMIF(Einnahmen!E$7:E$10002,A1801,Einnahmen!G$7:G$10002)+SUMIF(Einnahmen!I$7:I$10002,A1801,Einnahmen!H$7:H$10002)+SUMIF(Ausgaben!E$7:E$10002,A1801,Ausgaben!G$7:G$10002)+SUMIF(Ausgaben!I$7:I$10002,A1801,Ausgaben!H$7:H$10002),2)</f>
        <v>0</v>
      </c>
    </row>
    <row r="1802" spans="1:2" x14ac:dyDescent="0.25">
      <c r="A1802">
        <v>1802</v>
      </c>
      <c r="B1802" s="24">
        <f>ROUND(SUMIF(Einnahmen!E$7:E$10002,A1802,Einnahmen!G$7:G$10002)+SUMIF(Einnahmen!I$7:I$10002,A1802,Einnahmen!H$7:H$10002)+SUMIF(Ausgaben!E$7:E$10002,A1802,Ausgaben!G$7:G$10002)+SUMIF(Ausgaben!I$7:I$10002,A1802,Ausgaben!H$7:H$10002),2)</f>
        <v>0</v>
      </c>
    </row>
    <row r="1803" spans="1:2" x14ac:dyDescent="0.25">
      <c r="A1803">
        <v>1803</v>
      </c>
      <c r="B1803" s="24">
        <f>ROUND(SUMIF(Einnahmen!E$7:E$10002,A1803,Einnahmen!G$7:G$10002)+SUMIF(Einnahmen!I$7:I$10002,A1803,Einnahmen!H$7:H$10002)+SUMIF(Ausgaben!E$7:E$10002,A1803,Ausgaben!G$7:G$10002)+SUMIF(Ausgaben!I$7:I$10002,A1803,Ausgaben!H$7:H$10002),2)</f>
        <v>0</v>
      </c>
    </row>
    <row r="1804" spans="1:2" x14ac:dyDescent="0.25">
      <c r="A1804">
        <v>1804</v>
      </c>
      <c r="B1804" s="24">
        <f>ROUND(SUMIF(Einnahmen!E$7:E$10002,A1804,Einnahmen!G$7:G$10002)+SUMIF(Einnahmen!I$7:I$10002,A1804,Einnahmen!H$7:H$10002)+SUMIF(Ausgaben!E$7:E$10002,A1804,Ausgaben!G$7:G$10002)+SUMIF(Ausgaben!I$7:I$10002,A1804,Ausgaben!H$7:H$10002),2)</f>
        <v>0</v>
      </c>
    </row>
    <row r="1805" spans="1:2" x14ac:dyDescent="0.25">
      <c r="A1805">
        <v>1805</v>
      </c>
      <c r="B1805" s="24">
        <f>ROUND(SUMIF(Einnahmen!E$7:E$10002,A1805,Einnahmen!G$7:G$10002)+SUMIF(Einnahmen!I$7:I$10002,A1805,Einnahmen!H$7:H$10002)+SUMIF(Ausgaben!E$7:E$10002,A1805,Ausgaben!G$7:G$10002)+SUMIF(Ausgaben!I$7:I$10002,A1805,Ausgaben!H$7:H$10002),2)</f>
        <v>0</v>
      </c>
    </row>
    <row r="1806" spans="1:2" x14ac:dyDescent="0.25">
      <c r="A1806">
        <v>1806</v>
      </c>
      <c r="B1806" s="24">
        <f>ROUND(SUMIF(Einnahmen!E$7:E$10002,A1806,Einnahmen!G$7:G$10002)+SUMIF(Einnahmen!I$7:I$10002,A1806,Einnahmen!H$7:H$10002)+SUMIF(Ausgaben!E$7:E$10002,A1806,Ausgaben!G$7:G$10002)+SUMIF(Ausgaben!I$7:I$10002,A1806,Ausgaben!H$7:H$10002),2)</f>
        <v>0</v>
      </c>
    </row>
    <row r="1807" spans="1:2" x14ac:dyDescent="0.25">
      <c r="A1807">
        <v>1807</v>
      </c>
      <c r="B1807" s="24">
        <f>ROUND(SUMIF(Einnahmen!E$7:E$10002,A1807,Einnahmen!G$7:G$10002)+SUMIF(Einnahmen!I$7:I$10002,A1807,Einnahmen!H$7:H$10002)+SUMIF(Ausgaben!E$7:E$10002,A1807,Ausgaben!G$7:G$10002)+SUMIF(Ausgaben!I$7:I$10002,A1807,Ausgaben!H$7:H$10002),2)</f>
        <v>0</v>
      </c>
    </row>
    <row r="1808" spans="1:2" x14ac:dyDescent="0.25">
      <c r="A1808">
        <v>1808</v>
      </c>
      <c r="B1808" s="24">
        <f>ROUND(SUMIF(Einnahmen!E$7:E$10002,A1808,Einnahmen!G$7:G$10002)+SUMIF(Einnahmen!I$7:I$10002,A1808,Einnahmen!H$7:H$10002)+SUMIF(Ausgaben!E$7:E$10002,A1808,Ausgaben!G$7:G$10002)+SUMIF(Ausgaben!I$7:I$10002,A1808,Ausgaben!H$7:H$10002),2)</f>
        <v>0</v>
      </c>
    </row>
    <row r="1809" spans="1:2" x14ac:dyDescent="0.25">
      <c r="A1809">
        <v>1809</v>
      </c>
      <c r="B1809" s="24">
        <f>ROUND(SUMIF(Einnahmen!E$7:E$10002,A1809,Einnahmen!G$7:G$10002)+SUMIF(Einnahmen!I$7:I$10002,A1809,Einnahmen!H$7:H$10002)+SUMIF(Ausgaben!E$7:E$10002,A1809,Ausgaben!G$7:G$10002)+SUMIF(Ausgaben!I$7:I$10002,A1809,Ausgaben!H$7:H$10002),2)</f>
        <v>0</v>
      </c>
    </row>
    <row r="1810" spans="1:2" x14ac:dyDescent="0.25">
      <c r="A1810">
        <v>1810</v>
      </c>
      <c r="B1810" s="24">
        <f>ROUND(SUMIF(Einnahmen!E$7:E$10002,A1810,Einnahmen!G$7:G$10002)+SUMIF(Einnahmen!I$7:I$10002,A1810,Einnahmen!H$7:H$10002)+SUMIF(Ausgaben!E$7:E$10002,A1810,Ausgaben!G$7:G$10002)+SUMIF(Ausgaben!I$7:I$10002,A1810,Ausgaben!H$7:H$10002),2)</f>
        <v>0</v>
      </c>
    </row>
    <row r="1811" spans="1:2" x14ac:dyDescent="0.25">
      <c r="A1811">
        <v>1811</v>
      </c>
      <c r="B1811" s="24">
        <f>ROUND(SUMIF(Einnahmen!E$7:E$10002,A1811,Einnahmen!G$7:G$10002)+SUMIF(Einnahmen!I$7:I$10002,A1811,Einnahmen!H$7:H$10002)+SUMIF(Ausgaben!E$7:E$10002,A1811,Ausgaben!G$7:G$10002)+SUMIF(Ausgaben!I$7:I$10002,A1811,Ausgaben!H$7:H$10002),2)</f>
        <v>0</v>
      </c>
    </row>
    <row r="1812" spans="1:2" x14ac:dyDescent="0.25">
      <c r="A1812">
        <v>1812</v>
      </c>
      <c r="B1812" s="24">
        <f>ROUND(SUMIF(Einnahmen!E$7:E$10002,A1812,Einnahmen!G$7:G$10002)+SUMIF(Einnahmen!I$7:I$10002,A1812,Einnahmen!H$7:H$10002)+SUMIF(Ausgaben!E$7:E$10002,A1812,Ausgaben!G$7:G$10002)+SUMIF(Ausgaben!I$7:I$10002,A1812,Ausgaben!H$7:H$10002),2)</f>
        <v>0</v>
      </c>
    </row>
    <row r="1813" spans="1:2" x14ac:dyDescent="0.25">
      <c r="A1813">
        <v>1813</v>
      </c>
      <c r="B1813" s="24">
        <f>ROUND(SUMIF(Einnahmen!E$7:E$10002,A1813,Einnahmen!G$7:G$10002)+SUMIF(Einnahmen!I$7:I$10002,A1813,Einnahmen!H$7:H$10002)+SUMIF(Ausgaben!E$7:E$10002,A1813,Ausgaben!G$7:G$10002)+SUMIF(Ausgaben!I$7:I$10002,A1813,Ausgaben!H$7:H$10002),2)</f>
        <v>0</v>
      </c>
    </row>
    <row r="1814" spans="1:2" x14ac:dyDescent="0.25">
      <c r="A1814">
        <v>1814</v>
      </c>
      <c r="B1814" s="24">
        <f>ROUND(SUMIF(Einnahmen!E$7:E$10002,A1814,Einnahmen!G$7:G$10002)+SUMIF(Einnahmen!I$7:I$10002,A1814,Einnahmen!H$7:H$10002)+SUMIF(Ausgaben!E$7:E$10002,A1814,Ausgaben!G$7:G$10002)+SUMIF(Ausgaben!I$7:I$10002,A1814,Ausgaben!H$7:H$10002),2)</f>
        <v>0</v>
      </c>
    </row>
    <row r="1815" spans="1:2" x14ac:dyDescent="0.25">
      <c r="A1815">
        <v>1815</v>
      </c>
      <c r="B1815" s="24">
        <f>ROUND(SUMIF(Einnahmen!E$7:E$10002,A1815,Einnahmen!G$7:G$10002)+SUMIF(Einnahmen!I$7:I$10002,A1815,Einnahmen!H$7:H$10002)+SUMIF(Ausgaben!E$7:E$10002,A1815,Ausgaben!G$7:G$10002)+SUMIF(Ausgaben!I$7:I$10002,A1815,Ausgaben!H$7:H$10002),2)</f>
        <v>0</v>
      </c>
    </row>
    <row r="1816" spans="1:2" x14ac:dyDescent="0.25">
      <c r="A1816">
        <v>1816</v>
      </c>
      <c r="B1816" s="24">
        <f>ROUND(SUMIF(Einnahmen!E$7:E$10002,A1816,Einnahmen!G$7:G$10002)+SUMIF(Einnahmen!I$7:I$10002,A1816,Einnahmen!H$7:H$10002)+SUMIF(Ausgaben!E$7:E$10002,A1816,Ausgaben!G$7:G$10002)+SUMIF(Ausgaben!I$7:I$10002,A1816,Ausgaben!H$7:H$10002),2)</f>
        <v>0</v>
      </c>
    </row>
    <row r="1817" spans="1:2" x14ac:dyDescent="0.25">
      <c r="A1817">
        <v>1817</v>
      </c>
      <c r="B1817" s="24">
        <f>ROUND(SUMIF(Einnahmen!E$7:E$10002,A1817,Einnahmen!G$7:G$10002)+SUMIF(Einnahmen!I$7:I$10002,A1817,Einnahmen!H$7:H$10002)+SUMIF(Ausgaben!E$7:E$10002,A1817,Ausgaben!G$7:G$10002)+SUMIF(Ausgaben!I$7:I$10002,A1817,Ausgaben!H$7:H$10002),2)</f>
        <v>0</v>
      </c>
    </row>
    <row r="1818" spans="1:2" x14ac:dyDescent="0.25">
      <c r="A1818">
        <v>1818</v>
      </c>
      <c r="B1818" s="24">
        <f>ROUND(SUMIF(Einnahmen!E$7:E$10002,A1818,Einnahmen!G$7:G$10002)+SUMIF(Einnahmen!I$7:I$10002,A1818,Einnahmen!H$7:H$10002)+SUMIF(Ausgaben!E$7:E$10002,A1818,Ausgaben!G$7:G$10002)+SUMIF(Ausgaben!I$7:I$10002,A1818,Ausgaben!H$7:H$10002),2)</f>
        <v>0</v>
      </c>
    </row>
    <row r="1819" spans="1:2" x14ac:dyDescent="0.25">
      <c r="A1819">
        <v>1819</v>
      </c>
      <c r="B1819" s="24">
        <f>ROUND(SUMIF(Einnahmen!E$7:E$10002,A1819,Einnahmen!G$7:G$10002)+SUMIF(Einnahmen!I$7:I$10002,A1819,Einnahmen!H$7:H$10002)+SUMIF(Ausgaben!E$7:E$10002,A1819,Ausgaben!G$7:G$10002)+SUMIF(Ausgaben!I$7:I$10002,A1819,Ausgaben!H$7:H$10002),2)</f>
        <v>0</v>
      </c>
    </row>
    <row r="1820" spans="1:2" x14ac:dyDescent="0.25">
      <c r="A1820">
        <v>1820</v>
      </c>
      <c r="B1820" s="24">
        <f>ROUND(SUMIF(Einnahmen!E$7:E$10002,A1820,Einnahmen!G$7:G$10002)+SUMIF(Einnahmen!I$7:I$10002,A1820,Einnahmen!H$7:H$10002)+SUMIF(Ausgaben!E$7:E$10002,A1820,Ausgaben!G$7:G$10002)+SUMIF(Ausgaben!I$7:I$10002,A1820,Ausgaben!H$7:H$10002),2)</f>
        <v>0</v>
      </c>
    </row>
    <row r="1821" spans="1:2" x14ac:dyDescent="0.25">
      <c r="A1821">
        <v>1821</v>
      </c>
      <c r="B1821" s="24">
        <f>ROUND(SUMIF(Einnahmen!E$7:E$10002,A1821,Einnahmen!G$7:G$10002)+SUMIF(Einnahmen!I$7:I$10002,A1821,Einnahmen!H$7:H$10002)+SUMIF(Ausgaben!E$7:E$10002,A1821,Ausgaben!G$7:G$10002)+SUMIF(Ausgaben!I$7:I$10002,A1821,Ausgaben!H$7:H$10002),2)</f>
        <v>0</v>
      </c>
    </row>
    <row r="1822" spans="1:2" x14ac:dyDescent="0.25">
      <c r="A1822">
        <v>1822</v>
      </c>
      <c r="B1822" s="24">
        <f>ROUND(SUMIF(Einnahmen!E$7:E$10002,A1822,Einnahmen!G$7:G$10002)+SUMIF(Einnahmen!I$7:I$10002,A1822,Einnahmen!H$7:H$10002)+SUMIF(Ausgaben!E$7:E$10002,A1822,Ausgaben!G$7:G$10002)+SUMIF(Ausgaben!I$7:I$10002,A1822,Ausgaben!H$7:H$10002),2)</f>
        <v>0</v>
      </c>
    </row>
    <row r="1823" spans="1:2" x14ac:dyDescent="0.25">
      <c r="A1823">
        <v>1823</v>
      </c>
      <c r="B1823" s="24">
        <f>ROUND(SUMIF(Einnahmen!E$7:E$10002,A1823,Einnahmen!G$7:G$10002)+SUMIF(Einnahmen!I$7:I$10002,A1823,Einnahmen!H$7:H$10002)+SUMIF(Ausgaben!E$7:E$10002,A1823,Ausgaben!G$7:G$10002)+SUMIF(Ausgaben!I$7:I$10002,A1823,Ausgaben!H$7:H$10002),2)</f>
        <v>0</v>
      </c>
    </row>
    <row r="1824" spans="1:2" x14ac:dyDescent="0.25">
      <c r="A1824">
        <v>1824</v>
      </c>
      <c r="B1824" s="24">
        <f>ROUND(SUMIF(Einnahmen!E$7:E$10002,A1824,Einnahmen!G$7:G$10002)+SUMIF(Einnahmen!I$7:I$10002,A1824,Einnahmen!H$7:H$10002)+SUMIF(Ausgaben!E$7:E$10002,A1824,Ausgaben!G$7:G$10002)+SUMIF(Ausgaben!I$7:I$10002,A1824,Ausgaben!H$7:H$10002),2)</f>
        <v>0</v>
      </c>
    </row>
    <row r="1825" spans="1:2" x14ac:dyDescent="0.25">
      <c r="A1825">
        <v>1825</v>
      </c>
      <c r="B1825" s="24">
        <f>ROUND(SUMIF(Einnahmen!E$7:E$10002,A1825,Einnahmen!G$7:G$10002)+SUMIF(Einnahmen!I$7:I$10002,A1825,Einnahmen!H$7:H$10002)+SUMIF(Ausgaben!E$7:E$10002,A1825,Ausgaben!G$7:G$10002)+SUMIF(Ausgaben!I$7:I$10002,A1825,Ausgaben!H$7:H$10002),2)</f>
        <v>0</v>
      </c>
    </row>
    <row r="1826" spans="1:2" x14ac:dyDescent="0.25">
      <c r="A1826">
        <v>1826</v>
      </c>
      <c r="B1826" s="24">
        <f>ROUND(SUMIF(Einnahmen!E$7:E$10002,A1826,Einnahmen!G$7:G$10002)+SUMIF(Einnahmen!I$7:I$10002,A1826,Einnahmen!H$7:H$10002)+SUMIF(Ausgaben!E$7:E$10002,A1826,Ausgaben!G$7:G$10002)+SUMIF(Ausgaben!I$7:I$10002,A1826,Ausgaben!H$7:H$10002),2)</f>
        <v>0</v>
      </c>
    </row>
    <row r="1827" spans="1:2" x14ac:dyDescent="0.25">
      <c r="A1827">
        <v>1827</v>
      </c>
      <c r="B1827" s="24">
        <f>ROUND(SUMIF(Einnahmen!E$7:E$10002,A1827,Einnahmen!G$7:G$10002)+SUMIF(Einnahmen!I$7:I$10002,A1827,Einnahmen!H$7:H$10002)+SUMIF(Ausgaben!E$7:E$10002,A1827,Ausgaben!G$7:G$10002)+SUMIF(Ausgaben!I$7:I$10002,A1827,Ausgaben!H$7:H$10002),2)</f>
        <v>0</v>
      </c>
    </row>
    <row r="1828" spans="1:2" x14ac:dyDescent="0.25">
      <c r="A1828">
        <v>1828</v>
      </c>
      <c r="B1828" s="24">
        <f>ROUND(SUMIF(Einnahmen!E$7:E$10002,A1828,Einnahmen!G$7:G$10002)+SUMIF(Einnahmen!I$7:I$10002,A1828,Einnahmen!H$7:H$10002)+SUMIF(Ausgaben!E$7:E$10002,A1828,Ausgaben!G$7:G$10002)+SUMIF(Ausgaben!I$7:I$10002,A1828,Ausgaben!H$7:H$10002),2)</f>
        <v>0</v>
      </c>
    </row>
    <row r="1829" spans="1:2" x14ac:dyDescent="0.25">
      <c r="A1829">
        <v>1829</v>
      </c>
      <c r="B1829" s="24">
        <f>ROUND(SUMIF(Einnahmen!E$7:E$10002,A1829,Einnahmen!G$7:G$10002)+SUMIF(Einnahmen!I$7:I$10002,A1829,Einnahmen!H$7:H$10002)+SUMIF(Ausgaben!E$7:E$10002,A1829,Ausgaben!G$7:G$10002)+SUMIF(Ausgaben!I$7:I$10002,A1829,Ausgaben!H$7:H$10002),2)</f>
        <v>0</v>
      </c>
    </row>
    <row r="1830" spans="1:2" x14ac:dyDescent="0.25">
      <c r="A1830">
        <v>1830</v>
      </c>
      <c r="B1830" s="24">
        <f>ROUND(SUMIF(Einnahmen!E$7:E$10002,A1830,Einnahmen!G$7:G$10002)+SUMIF(Einnahmen!I$7:I$10002,A1830,Einnahmen!H$7:H$10002)+SUMIF(Ausgaben!E$7:E$10002,A1830,Ausgaben!G$7:G$10002)+SUMIF(Ausgaben!I$7:I$10002,A1830,Ausgaben!H$7:H$10002),2)</f>
        <v>0</v>
      </c>
    </row>
    <row r="1831" spans="1:2" x14ac:dyDescent="0.25">
      <c r="A1831">
        <v>1831</v>
      </c>
      <c r="B1831" s="24">
        <f>ROUND(SUMIF(Einnahmen!E$7:E$10002,A1831,Einnahmen!G$7:G$10002)+SUMIF(Einnahmen!I$7:I$10002,A1831,Einnahmen!H$7:H$10002)+SUMIF(Ausgaben!E$7:E$10002,A1831,Ausgaben!G$7:G$10002)+SUMIF(Ausgaben!I$7:I$10002,A1831,Ausgaben!H$7:H$10002),2)</f>
        <v>0</v>
      </c>
    </row>
    <row r="1832" spans="1:2" x14ac:dyDescent="0.25">
      <c r="A1832">
        <v>1832</v>
      </c>
      <c r="B1832" s="24">
        <f>ROUND(SUMIF(Einnahmen!E$7:E$10002,A1832,Einnahmen!G$7:G$10002)+SUMIF(Einnahmen!I$7:I$10002,A1832,Einnahmen!H$7:H$10002)+SUMIF(Ausgaben!E$7:E$10002,A1832,Ausgaben!G$7:G$10002)+SUMIF(Ausgaben!I$7:I$10002,A1832,Ausgaben!H$7:H$10002),2)</f>
        <v>0</v>
      </c>
    </row>
    <row r="1833" spans="1:2" x14ac:dyDescent="0.25">
      <c r="A1833">
        <v>1833</v>
      </c>
      <c r="B1833" s="24">
        <f>ROUND(SUMIF(Einnahmen!E$7:E$10002,A1833,Einnahmen!G$7:G$10002)+SUMIF(Einnahmen!I$7:I$10002,A1833,Einnahmen!H$7:H$10002)+SUMIF(Ausgaben!E$7:E$10002,A1833,Ausgaben!G$7:G$10002)+SUMIF(Ausgaben!I$7:I$10002,A1833,Ausgaben!H$7:H$10002),2)</f>
        <v>0</v>
      </c>
    </row>
    <row r="1834" spans="1:2" x14ac:dyDescent="0.25">
      <c r="A1834">
        <v>1834</v>
      </c>
      <c r="B1834" s="24">
        <f>ROUND(SUMIF(Einnahmen!E$7:E$10002,A1834,Einnahmen!G$7:G$10002)+SUMIF(Einnahmen!I$7:I$10002,A1834,Einnahmen!H$7:H$10002)+SUMIF(Ausgaben!E$7:E$10002,A1834,Ausgaben!G$7:G$10002)+SUMIF(Ausgaben!I$7:I$10002,A1834,Ausgaben!H$7:H$10002),2)</f>
        <v>0</v>
      </c>
    </row>
    <row r="1835" spans="1:2" x14ac:dyDescent="0.25">
      <c r="A1835">
        <v>1835</v>
      </c>
      <c r="B1835" s="24">
        <f>ROUND(SUMIF(Einnahmen!E$7:E$10002,A1835,Einnahmen!G$7:G$10002)+SUMIF(Einnahmen!I$7:I$10002,A1835,Einnahmen!H$7:H$10002)+SUMIF(Ausgaben!E$7:E$10002,A1835,Ausgaben!G$7:G$10002)+SUMIF(Ausgaben!I$7:I$10002,A1835,Ausgaben!H$7:H$10002),2)</f>
        <v>0</v>
      </c>
    </row>
    <row r="1836" spans="1:2" x14ac:dyDescent="0.25">
      <c r="A1836">
        <v>1836</v>
      </c>
      <c r="B1836" s="24">
        <f>ROUND(SUMIF(Einnahmen!E$7:E$10002,A1836,Einnahmen!G$7:G$10002)+SUMIF(Einnahmen!I$7:I$10002,A1836,Einnahmen!H$7:H$10002)+SUMIF(Ausgaben!E$7:E$10002,A1836,Ausgaben!G$7:G$10002)+SUMIF(Ausgaben!I$7:I$10002,A1836,Ausgaben!H$7:H$10002),2)</f>
        <v>0</v>
      </c>
    </row>
    <row r="1837" spans="1:2" x14ac:dyDescent="0.25">
      <c r="A1837">
        <v>1837</v>
      </c>
      <c r="B1837" s="24">
        <f>ROUND(SUMIF(Einnahmen!E$7:E$10002,A1837,Einnahmen!G$7:G$10002)+SUMIF(Einnahmen!I$7:I$10002,A1837,Einnahmen!H$7:H$10002)+SUMIF(Ausgaben!E$7:E$10002,A1837,Ausgaben!G$7:G$10002)+SUMIF(Ausgaben!I$7:I$10002,A1837,Ausgaben!H$7:H$10002),2)</f>
        <v>0</v>
      </c>
    </row>
    <row r="1838" spans="1:2" x14ac:dyDescent="0.25">
      <c r="A1838">
        <v>1838</v>
      </c>
      <c r="B1838" s="24">
        <f>ROUND(SUMIF(Einnahmen!E$7:E$10002,A1838,Einnahmen!G$7:G$10002)+SUMIF(Einnahmen!I$7:I$10002,A1838,Einnahmen!H$7:H$10002)+SUMIF(Ausgaben!E$7:E$10002,A1838,Ausgaben!G$7:G$10002)+SUMIF(Ausgaben!I$7:I$10002,A1838,Ausgaben!H$7:H$10002),2)</f>
        <v>0</v>
      </c>
    </row>
    <row r="1839" spans="1:2" x14ac:dyDescent="0.25">
      <c r="A1839">
        <v>1839</v>
      </c>
      <c r="B1839" s="24">
        <f>ROUND(SUMIF(Einnahmen!E$7:E$10002,A1839,Einnahmen!G$7:G$10002)+SUMIF(Einnahmen!I$7:I$10002,A1839,Einnahmen!H$7:H$10002)+SUMIF(Ausgaben!E$7:E$10002,A1839,Ausgaben!G$7:G$10002)+SUMIF(Ausgaben!I$7:I$10002,A1839,Ausgaben!H$7:H$10002),2)</f>
        <v>0</v>
      </c>
    </row>
    <row r="1840" spans="1:2" x14ac:dyDescent="0.25">
      <c r="A1840">
        <v>1840</v>
      </c>
      <c r="B1840" s="24">
        <f>ROUND(SUMIF(Einnahmen!E$7:E$10002,A1840,Einnahmen!G$7:G$10002)+SUMIF(Einnahmen!I$7:I$10002,A1840,Einnahmen!H$7:H$10002)+SUMIF(Ausgaben!E$7:E$10002,A1840,Ausgaben!G$7:G$10002)+SUMIF(Ausgaben!I$7:I$10002,A1840,Ausgaben!H$7:H$10002),2)</f>
        <v>0</v>
      </c>
    </row>
    <row r="1841" spans="1:2" x14ac:dyDescent="0.25">
      <c r="A1841">
        <v>1841</v>
      </c>
      <c r="B1841" s="24">
        <f>ROUND(SUMIF(Einnahmen!E$7:E$10002,A1841,Einnahmen!G$7:G$10002)+SUMIF(Einnahmen!I$7:I$10002,A1841,Einnahmen!H$7:H$10002)+SUMIF(Ausgaben!E$7:E$10002,A1841,Ausgaben!G$7:G$10002)+SUMIF(Ausgaben!I$7:I$10002,A1841,Ausgaben!H$7:H$10002),2)</f>
        <v>0</v>
      </c>
    </row>
    <row r="1842" spans="1:2" x14ac:dyDescent="0.25">
      <c r="A1842">
        <v>1842</v>
      </c>
      <c r="B1842" s="24">
        <f>ROUND(SUMIF(Einnahmen!E$7:E$10002,A1842,Einnahmen!G$7:G$10002)+SUMIF(Einnahmen!I$7:I$10002,A1842,Einnahmen!H$7:H$10002)+SUMIF(Ausgaben!E$7:E$10002,A1842,Ausgaben!G$7:G$10002)+SUMIF(Ausgaben!I$7:I$10002,A1842,Ausgaben!H$7:H$10002),2)</f>
        <v>0</v>
      </c>
    </row>
    <row r="1843" spans="1:2" x14ac:dyDescent="0.25">
      <c r="A1843">
        <v>1843</v>
      </c>
      <c r="B1843" s="24">
        <f>ROUND(SUMIF(Einnahmen!E$7:E$10002,A1843,Einnahmen!G$7:G$10002)+SUMIF(Einnahmen!I$7:I$10002,A1843,Einnahmen!H$7:H$10002)+SUMIF(Ausgaben!E$7:E$10002,A1843,Ausgaben!G$7:G$10002)+SUMIF(Ausgaben!I$7:I$10002,A1843,Ausgaben!H$7:H$10002),2)</f>
        <v>0</v>
      </c>
    </row>
    <row r="1844" spans="1:2" x14ac:dyDescent="0.25">
      <c r="A1844">
        <v>1844</v>
      </c>
      <c r="B1844" s="24">
        <f>ROUND(SUMIF(Einnahmen!E$7:E$10002,A1844,Einnahmen!G$7:G$10002)+SUMIF(Einnahmen!I$7:I$10002,A1844,Einnahmen!H$7:H$10002)+SUMIF(Ausgaben!E$7:E$10002,A1844,Ausgaben!G$7:G$10002)+SUMIF(Ausgaben!I$7:I$10002,A1844,Ausgaben!H$7:H$10002),2)</f>
        <v>0</v>
      </c>
    </row>
    <row r="1845" spans="1:2" x14ac:dyDescent="0.25">
      <c r="A1845">
        <v>1845</v>
      </c>
      <c r="B1845" s="24">
        <f>ROUND(SUMIF(Einnahmen!E$7:E$10002,A1845,Einnahmen!G$7:G$10002)+SUMIF(Einnahmen!I$7:I$10002,A1845,Einnahmen!H$7:H$10002)+SUMIF(Ausgaben!E$7:E$10002,A1845,Ausgaben!G$7:G$10002)+SUMIF(Ausgaben!I$7:I$10002,A1845,Ausgaben!H$7:H$10002),2)</f>
        <v>0</v>
      </c>
    </row>
    <row r="1846" spans="1:2" x14ac:dyDescent="0.25">
      <c r="A1846">
        <v>1846</v>
      </c>
      <c r="B1846" s="24">
        <f>ROUND(SUMIF(Einnahmen!E$7:E$10002,A1846,Einnahmen!G$7:G$10002)+SUMIF(Einnahmen!I$7:I$10002,A1846,Einnahmen!H$7:H$10002)+SUMIF(Ausgaben!E$7:E$10002,A1846,Ausgaben!G$7:G$10002)+SUMIF(Ausgaben!I$7:I$10002,A1846,Ausgaben!H$7:H$10002),2)</f>
        <v>0</v>
      </c>
    </row>
    <row r="1847" spans="1:2" x14ac:dyDescent="0.25">
      <c r="A1847">
        <v>1847</v>
      </c>
      <c r="B1847" s="24">
        <f>ROUND(SUMIF(Einnahmen!E$7:E$10002,A1847,Einnahmen!G$7:G$10002)+SUMIF(Einnahmen!I$7:I$10002,A1847,Einnahmen!H$7:H$10002)+SUMIF(Ausgaben!E$7:E$10002,A1847,Ausgaben!G$7:G$10002)+SUMIF(Ausgaben!I$7:I$10002,A1847,Ausgaben!H$7:H$10002),2)</f>
        <v>0</v>
      </c>
    </row>
    <row r="1848" spans="1:2" x14ac:dyDescent="0.25">
      <c r="A1848">
        <v>1848</v>
      </c>
      <c r="B1848" s="24">
        <f>ROUND(SUMIF(Einnahmen!E$7:E$10002,A1848,Einnahmen!G$7:G$10002)+SUMIF(Einnahmen!I$7:I$10002,A1848,Einnahmen!H$7:H$10002)+SUMIF(Ausgaben!E$7:E$10002,A1848,Ausgaben!G$7:G$10002)+SUMIF(Ausgaben!I$7:I$10002,A1848,Ausgaben!H$7:H$10002),2)</f>
        <v>0</v>
      </c>
    </row>
    <row r="1849" spans="1:2" x14ac:dyDescent="0.25">
      <c r="A1849">
        <v>1849</v>
      </c>
      <c r="B1849" s="24">
        <f>ROUND(SUMIF(Einnahmen!E$7:E$10002,A1849,Einnahmen!G$7:G$10002)+SUMIF(Einnahmen!I$7:I$10002,A1849,Einnahmen!H$7:H$10002)+SUMIF(Ausgaben!E$7:E$10002,A1849,Ausgaben!G$7:G$10002)+SUMIF(Ausgaben!I$7:I$10002,A1849,Ausgaben!H$7:H$10002),2)</f>
        <v>0</v>
      </c>
    </row>
    <row r="1850" spans="1:2" x14ac:dyDescent="0.25">
      <c r="A1850">
        <v>1850</v>
      </c>
      <c r="B1850" s="24">
        <f>ROUND(SUMIF(Einnahmen!E$7:E$10002,A1850,Einnahmen!G$7:G$10002)+SUMIF(Einnahmen!I$7:I$10002,A1850,Einnahmen!H$7:H$10002)+SUMIF(Ausgaben!E$7:E$10002,A1850,Ausgaben!G$7:G$10002)+SUMIF(Ausgaben!I$7:I$10002,A1850,Ausgaben!H$7:H$10002),2)</f>
        <v>0</v>
      </c>
    </row>
    <row r="1851" spans="1:2" x14ac:dyDescent="0.25">
      <c r="A1851">
        <v>1851</v>
      </c>
      <c r="B1851" s="24">
        <f>ROUND(SUMIF(Einnahmen!E$7:E$10002,A1851,Einnahmen!G$7:G$10002)+SUMIF(Einnahmen!I$7:I$10002,A1851,Einnahmen!H$7:H$10002)+SUMIF(Ausgaben!E$7:E$10002,A1851,Ausgaben!G$7:G$10002)+SUMIF(Ausgaben!I$7:I$10002,A1851,Ausgaben!H$7:H$10002),2)</f>
        <v>0</v>
      </c>
    </row>
    <row r="1852" spans="1:2" x14ac:dyDescent="0.25">
      <c r="A1852">
        <v>1852</v>
      </c>
      <c r="B1852" s="24">
        <f>ROUND(SUMIF(Einnahmen!E$7:E$10002,A1852,Einnahmen!G$7:G$10002)+SUMIF(Einnahmen!I$7:I$10002,A1852,Einnahmen!H$7:H$10002)+SUMIF(Ausgaben!E$7:E$10002,A1852,Ausgaben!G$7:G$10002)+SUMIF(Ausgaben!I$7:I$10002,A1852,Ausgaben!H$7:H$10002),2)</f>
        <v>0</v>
      </c>
    </row>
    <row r="1853" spans="1:2" x14ac:dyDescent="0.25">
      <c r="A1853">
        <v>1853</v>
      </c>
      <c r="B1853" s="24">
        <f>ROUND(SUMIF(Einnahmen!E$7:E$10002,A1853,Einnahmen!G$7:G$10002)+SUMIF(Einnahmen!I$7:I$10002,A1853,Einnahmen!H$7:H$10002)+SUMIF(Ausgaben!E$7:E$10002,A1853,Ausgaben!G$7:G$10002)+SUMIF(Ausgaben!I$7:I$10002,A1853,Ausgaben!H$7:H$10002),2)</f>
        <v>0</v>
      </c>
    </row>
    <row r="1854" spans="1:2" x14ac:dyDescent="0.25">
      <c r="A1854">
        <v>1854</v>
      </c>
      <c r="B1854" s="24">
        <f>ROUND(SUMIF(Einnahmen!E$7:E$10002,A1854,Einnahmen!G$7:G$10002)+SUMIF(Einnahmen!I$7:I$10002,A1854,Einnahmen!H$7:H$10002)+SUMIF(Ausgaben!E$7:E$10002,A1854,Ausgaben!G$7:G$10002)+SUMIF(Ausgaben!I$7:I$10002,A1854,Ausgaben!H$7:H$10002),2)</f>
        <v>0</v>
      </c>
    </row>
    <row r="1855" spans="1:2" x14ac:dyDescent="0.25">
      <c r="A1855">
        <v>1855</v>
      </c>
      <c r="B1855" s="24">
        <f>ROUND(SUMIF(Einnahmen!E$7:E$10002,A1855,Einnahmen!G$7:G$10002)+SUMIF(Einnahmen!I$7:I$10002,A1855,Einnahmen!H$7:H$10002)+SUMIF(Ausgaben!E$7:E$10002,A1855,Ausgaben!G$7:G$10002)+SUMIF(Ausgaben!I$7:I$10002,A1855,Ausgaben!H$7:H$10002),2)</f>
        <v>0</v>
      </c>
    </row>
    <row r="1856" spans="1:2" x14ac:dyDescent="0.25">
      <c r="A1856">
        <v>1856</v>
      </c>
      <c r="B1856" s="24">
        <f>ROUND(SUMIF(Einnahmen!E$7:E$10002,A1856,Einnahmen!G$7:G$10002)+SUMIF(Einnahmen!I$7:I$10002,A1856,Einnahmen!H$7:H$10002)+SUMIF(Ausgaben!E$7:E$10002,A1856,Ausgaben!G$7:G$10002)+SUMIF(Ausgaben!I$7:I$10002,A1856,Ausgaben!H$7:H$10002),2)</f>
        <v>0</v>
      </c>
    </row>
    <row r="1857" spans="1:2" x14ac:dyDescent="0.25">
      <c r="A1857">
        <v>1857</v>
      </c>
      <c r="B1857" s="24">
        <f>ROUND(SUMIF(Einnahmen!E$7:E$10002,A1857,Einnahmen!G$7:G$10002)+SUMIF(Einnahmen!I$7:I$10002,A1857,Einnahmen!H$7:H$10002)+SUMIF(Ausgaben!E$7:E$10002,A1857,Ausgaben!G$7:G$10002)+SUMIF(Ausgaben!I$7:I$10002,A1857,Ausgaben!H$7:H$10002),2)</f>
        <v>0</v>
      </c>
    </row>
    <row r="1858" spans="1:2" x14ac:dyDescent="0.25">
      <c r="A1858">
        <v>1858</v>
      </c>
      <c r="B1858" s="24">
        <f>ROUND(SUMIF(Einnahmen!E$7:E$10002,A1858,Einnahmen!G$7:G$10002)+SUMIF(Einnahmen!I$7:I$10002,A1858,Einnahmen!H$7:H$10002)+SUMIF(Ausgaben!E$7:E$10002,A1858,Ausgaben!G$7:G$10002)+SUMIF(Ausgaben!I$7:I$10002,A1858,Ausgaben!H$7:H$10002),2)</f>
        <v>0</v>
      </c>
    </row>
    <row r="1859" spans="1:2" x14ac:dyDescent="0.25">
      <c r="A1859">
        <v>1859</v>
      </c>
      <c r="B1859" s="24">
        <f>ROUND(SUMIF(Einnahmen!E$7:E$10002,A1859,Einnahmen!G$7:G$10002)+SUMIF(Einnahmen!I$7:I$10002,A1859,Einnahmen!H$7:H$10002)+SUMIF(Ausgaben!E$7:E$10002,A1859,Ausgaben!G$7:G$10002)+SUMIF(Ausgaben!I$7:I$10002,A1859,Ausgaben!H$7:H$10002),2)</f>
        <v>0</v>
      </c>
    </row>
    <row r="1860" spans="1:2" x14ac:dyDescent="0.25">
      <c r="A1860">
        <v>1860</v>
      </c>
      <c r="B1860" s="24">
        <f>ROUND(SUMIF(Einnahmen!E$7:E$10002,A1860,Einnahmen!G$7:G$10002)+SUMIF(Einnahmen!I$7:I$10002,A1860,Einnahmen!H$7:H$10002)+SUMIF(Ausgaben!E$7:E$10002,A1860,Ausgaben!G$7:G$10002)+SUMIF(Ausgaben!I$7:I$10002,A1860,Ausgaben!H$7:H$10002),2)</f>
        <v>0</v>
      </c>
    </row>
    <row r="1861" spans="1:2" x14ac:dyDescent="0.25">
      <c r="A1861">
        <v>1861</v>
      </c>
      <c r="B1861" s="24">
        <f>ROUND(SUMIF(Einnahmen!E$7:E$10002,A1861,Einnahmen!G$7:G$10002)+SUMIF(Einnahmen!I$7:I$10002,A1861,Einnahmen!H$7:H$10002)+SUMIF(Ausgaben!E$7:E$10002,A1861,Ausgaben!G$7:G$10002)+SUMIF(Ausgaben!I$7:I$10002,A1861,Ausgaben!H$7:H$10002),2)</f>
        <v>0</v>
      </c>
    </row>
    <row r="1862" spans="1:2" x14ac:dyDescent="0.25">
      <c r="A1862">
        <v>1862</v>
      </c>
      <c r="B1862" s="24">
        <f>ROUND(SUMIF(Einnahmen!E$7:E$10002,A1862,Einnahmen!G$7:G$10002)+SUMIF(Einnahmen!I$7:I$10002,A1862,Einnahmen!H$7:H$10002)+SUMIF(Ausgaben!E$7:E$10002,A1862,Ausgaben!G$7:G$10002)+SUMIF(Ausgaben!I$7:I$10002,A1862,Ausgaben!H$7:H$10002),2)</f>
        <v>0</v>
      </c>
    </row>
    <row r="1863" spans="1:2" x14ac:dyDescent="0.25">
      <c r="A1863">
        <v>1863</v>
      </c>
      <c r="B1863" s="24">
        <f>ROUND(SUMIF(Einnahmen!E$7:E$10002,A1863,Einnahmen!G$7:G$10002)+SUMIF(Einnahmen!I$7:I$10002,A1863,Einnahmen!H$7:H$10002)+SUMIF(Ausgaben!E$7:E$10002,A1863,Ausgaben!G$7:G$10002)+SUMIF(Ausgaben!I$7:I$10002,A1863,Ausgaben!H$7:H$10002),2)</f>
        <v>0</v>
      </c>
    </row>
    <row r="1864" spans="1:2" x14ac:dyDescent="0.25">
      <c r="A1864">
        <v>1864</v>
      </c>
      <c r="B1864" s="24">
        <f>ROUND(SUMIF(Einnahmen!E$7:E$10002,A1864,Einnahmen!G$7:G$10002)+SUMIF(Einnahmen!I$7:I$10002,A1864,Einnahmen!H$7:H$10002)+SUMIF(Ausgaben!E$7:E$10002,A1864,Ausgaben!G$7:G$10002)+SUMIF(Ausgaben!I$7:I$10002,A1864,Ausgaben!H$7:H$10002),2)</f>
        <v>0</v>
      </c>
    </row>
    <row r="1865" spans="1:2" x14ac:dyDescent="0.25">
      <c r="A1865">
        <v>1865</v>
      </c>
      <c r="B1865" s="24">
        <f>ROUND(SUMIF(Einnahmen!E$7:E$10002,A1865,Einnahmen!G$7:G$10002)+SUMIF(Einnahmen!I$7:I$10002,A1865,Einnahmen!H$7:H$10002)+SUMIF(Ausgaben!E$7:E$10002,A1865,Ausgaben!G$7:G$10002)+SUMIF(Ausgaben!I$7:I$10002,A1865,Ausgaben!H$7:H$10002),2)</f>
        <v>0</v>
      </c>
    </row>
    <row r="1866" spans="1:2" x14ac:dyDescent="0.25">
      <c r="A1866">
        <v>1866</v>
      </c>
      <c r="B1866" s="24">
        <f>ROUND(SUMIF(Einnahmen!E$7:E$10002,A1866,Einnahmen!G$7:G$10002)+SUMIF(Einnahmen!I$7:I$10002,A1866,Einnahmen!H$7:H$10002)+SUMIF(Ausgaben!E$7:E$10002,A1866,Ausgaben!G$7:G$10002)+SUMIF(Ausgaben!I$7:I$10002,A1866,Ausgaben!H$7:H$10002),2)</f>
        <v>0</v>
      </c>
    </row>
    <row r="1867" spans="1:2" x14ac:dyDescent="0.25">
      <c r="A1867">
        <v>1867</v>
      </c>
      <c r="B1867" s="24">
        <f>ROUND(SUMIF(Einnahmen!E$7:E$10002,A1867,Einnahmen!G$7:G$10002)+SUMIF(Einnahmen!I$7:I$10002,A1867,Einnahmen!H$7:H$10002)+SUMIF(Ausgaben!E$7:E$10002,A1867,Ausgaben!G$7:G$10002)+SUMIF(Ausgaben!I$7:I$10002,A1867,Ausgaben!H$7:H$10002),2)</f>
        <v>0</v>
      </c>
    </row>
    <row r="1868" spans="1:2" x14ac:dyDescent="0.25">
      <c r="A1868">
        <v>1868</v>
      </c>
      <c r="B1868" s="24">
        <f>ROUND(SUMIF(Einnahmen!E$7:E$10002,A1868,Einnahmen!G$7:G$10002)+SUMIF(Einnahmen!I$7:I$10002,A1868,Einnahmen!H$7:H$10002)+SUMIF(Ausgaben!E$7:E$10002,A1868,Ausgaben!G$7:G$10002)+SUMIF(Ausgaben!I$7:I$10002,A1868,Ausgaben!H$7:H$10002),2)</f>
        <v>0</v>
      </c>
    </row>
    <row r="1869" spans="1:2" x14ac:dyDescent="0.25">
      <c r="A1869">
        <v>1869</v>
      </c>
      <c r="B1869" s="24">
        <f>ROUND(SUMIF(Einnahmen!E$7:E$10002,A1869,Einnahmen!G$7:G$10002)+SUMIF(Einnahmen!I$7:I$10002,A1869,Einnahmen!H$7:H$10002)+SUMIF(Ausgaben!E$7:E$10002,A1869,Ausgaben!G$7:G$10002)+SUMIF(Ausgaben!I$7:I$10002,A1869,Ausgaben!H$7:H$10002),2)</f>
        <v>0</v>
      </c>
    </row>
    <row r="1870" spans="1:2" x14ac:dyDescent="0.25">
      <c r="A1870">
        <v>1870</v>
      </c>
      <c r="B1870" s="24">
        <f>ROUND(SUMIF(Einnahmen!E$7:E$10002,A1870,Einnahmen!G$7:G$10002)+SUMIF(Einnahmen!I$7:I$10002,A1870,Einnahmen!H$7:H$10002)+SUMIF(Ausgaben!E$7:E$10002,A1870,Ausgaben!G$7:G$10002)+SUMIF(Ausgaben!I$7:I$10002,A1870,Ausgaben!H$7:H$10002),2)</f>
        <v>0</v>
      </c>
    </row>
    <row r="1871" spans="1:2" x14ac:dyDescent="0.25">
      <c r="A1871">
        <v>1871</v>
      </c>
      <c r="B1871" s="24">
        <f>ROUND(SUMIF(Einnahmen!E$7:E$10002,A1871,Einnahmen!G$7:G$10002)+SUMIF(Einnahmen!I$7:I$10002,A1871,Einnahmen!H$7:H$10002)+SUMIF(Ausgaben!E$7:E$10002,A1871,Ausgaben!G$7:G$10002)+SUMIF(Ausgaben!I$7:I$10002,A1871,Ausgaben!H$7:H$10002),2)</f>
        <v>0</v>
      </c>
    </row>
    <row r="1872" spans="1:2" x14ac:dyDescent="0.25">
      <c r="A1872">
        <v>1872</v>
      </c>
      <c r="B1872" s="24">
        <f>ROUND(SUMIF(Einnahmen!E$7:E$10002,A1872,Einnahmen!G$7:G$10002)+SUMIF(Einnahmen!I$7:I$10002,A1872,Einnahmen!H$7:H$10002)+SUMIF(Ausgaben!E$7:E$10002,A1872,Ausgaben!G$7:G$10002)+SUMIF(Ausgaben!I$7:I$10002,A1872,Ausgaben!H$7:H$10002),2)</f>
        <v>0</v>
      </c>
    </row>
    <row r="1873" spans="1:2" x14ac:dyDescent="0.25">
      <c r="A1873">
        <v>1873</v>
      </c>
      <c r="B1873" s="24">
        <f>ROUND(SUMIF(Einnahmen!E$7:E$10002,A1873,Einnahmen!G$7:G$10002)+SUMIF(Einnahmen!I$7:I$10002,A1873,Einnahmen!H$7:H$10002)+SUMIF(Ausgaben!E$7:E$10002,A1873,Ausgaben!G$7:G$10002)+SUMIF(Ausgaben!I$7:I$10002,A1873,Ausgaben!H$7:H$10002),2)</f>
        <v>0</v>
      </c>
    </row>
    <row r="1874" spans="1:2" x14ac:dyDescent="0.25">
      <c r="A1874">
        <v>1874</v>
      </c>
      <c r="B1874" s="24">
        <f>ROUND(SUMIF(Einnahmen!E$7:E$10002,A1874,Einnahmen!G$7:G$10002)+SUMIF(Einnahmen!I$7:I$10002,A1874,Einnahmen!H$7:H$10002)+SUMIF(Ausgaben!E$7:E$10002,A1874,Ausgaben!G$7:G$10002)+SUMIF(Ausgaben!I$7:I$10002,A1874,Ausgaben!H$7:H$10002),2)</f>
        <v>0</v>
      </c>
    </row>
    <row r="1875" spans="1:2" x14ac:dyDescent="0.25">
      <c r="A1875">
        <v>1875</v>
      </c>
      <c r="B1875" s="24">
        <f>ROUND(SUMIF(Einnahmen!E$7:E$10002,A1875,Einnahmen!G$7:G$10002)+SUMIF(Einnahmen!I$7:I$10002,A1875,Einnahmen!H$7:H$10002)+SUMIF(Ausgaben!E$7:E$10002,A1875,Ausgaben!G$7:G$10002)+SUMIF(Ausgaben!I$7:I$10002,A1875,Ausgaben!H$7:H$10002),2)</f>
        <v>0</v>
      </c>
    </row>
    <row r="1876" spans="1:2" x14ac:dyDescent="0.25">
      <c r="A1876">
        <v>1876</v>
      </c>
      <c r="B1876" s="24">
        <f>ROUND(SUMIF(Einnahmen!E$7:E$10002,A1876,Einnahmen!G$7:G$10002)+SUMIF(Einnahmen!I$7:I$10002,A1876,Einnahmen!H$7:H$10002)+SUMIF(Ausgaben!E$7:E$10002,A1876,Ausgaben!G$7:G$10002)+SUMIF(Ausgaben!I$7:I$10002,A1876,Ausgaben!H$7:H$10002),2)</f>
        <v>0</v>
      </c>
    </row>
    <row r="1877" spans="1:2" x14ac:dyDescent="0.25">
      <c r="A1877">
        <v>1877</v>
      </c>
      <c r="B1877" s="24">
        <f>ROUND(SUMIF(Einnahmen!E$7:E$10002,A1877,Einnahmen!G$7:G$10002)+SUMIF(Einnahmen!I$7:I$10002,A1877,Einnahmen!H$7:H$10002)+SUMIF(Ausgaben!E$7:E$10002,A1877,Ausgaben!G$7:G$10002)+SUMIF(Ausgaben!I$7:I$10002,A1877,Ausgaben!H$7:H$10002),2)</f>
        <v>0</v>
      </c>
    </row>
    <row r="1878" spans="1:2" x14ac:dyDescent="0.25">
      <c r="A1878">
        <v>1878</v>
      </c>
      <c r="B1878" s="24">
        <f>ROUND(SUMIF(Einnahmen!E$7:E$10002,A1878,Einnahmen!G$7:G$10002)+SUMIF(Einnahmen!I$7:I$10002,A1878,Einnahmen!H$7:H$10002)+SUMIF(Ausgaben!E$7:E$10002,A1878,Ausgaben!G$7:G$10002)+SUMIF(Ausgaben!I$7:I$10002,A1878,Ausgaben!H$7:H$10002),2)</f>
        <v>0</v>
      </c>
    </row>
    <row r="1879" spans="1:2" x14ac:dyDescent="0.25">
      <c r="A1879">
        <v>1879</v>
      </c>
      <c r="B1879" s="24">
        <f>ROUND(SUMIF(Einnahmen!E$7:E$10002,A1879,Einnahmen!G$7:G$10002)+SUMIF(Einnahmen!I$7:I$10002,A1879,Einnahmen!H$7:H$10002)+SUMIF(Ausgaben!E$7:E$10002,A1879,Ausgaben!G$7:G$10002)+SUMIF(Ausgaben!I$7:I$10002,A1879,Ausgaben!H$7:H$10002),2)</f>
        <v>0</v>
      </c>
    </row>
    <row r="1880" spans="1:2" x14ac:dyDescent="0.25">
      <c r="A1880">
        <v>1880</v>
      </c>
      <c r="B1880" s="24">
        <f>ROUND(SUMIF(Einnahmen!E$7:E$10002,A1880,Einnahmen!G$7:G$10002)+SUMIF(Einnahmen!I$7:I$10002,A1880,Einnahmen!H$7:H$10002)+SUMIF(Ausgaben!E$7:E$10002,A1880,Ausgaben!G$7:G$10002)+SUMIF(Ausgaben!I$7:I$10002,A1880,Ausgaben!H$7:H$10002),2)</f>
        <v>0</v>
      </c>
    </row>
    <row r="1881" spans="1:2" x14ac:dyDescent="0.25">
      <c r="A1881">
        <v>1881</v>
      </c>
      <c r="B1881" s="24">
        <f>ROUND(SUMIF(Einnahmen!E$7:E$10002,A1881,Einnahmen!G$7:G$10002)+SUMIF(Einnahmen!I$7:I$10002,A1881,Einnahmen!H$7:H$10002)+SUMIF(Ausgaben!E$7:E$10002,A1881,Ausgaben!G$7:G$10002)+SUMIF(Ausgaben!I$7:I$10002,A1881,Ausgaben!H$7:H$10002),2)</f>
        <v>0</v>
      </c>
    </row>
    <row r="1882" spans="1:2" x14ac:dyDescent="0.25">
      <c r="A1882">
        <v>1882</v>
      </c>
      <c r="B1882" s="24">
        <f>ROUND(SUMIF(Einnahmen!E$7:E$10002,A1882,Einnahmen!G$7:G$10002)+SUMIF(Einnahmen!I$7:I$10002,A1882,Einnahmen!H$7:H$10002)+SUMIF(Ausgaben!E$7:E$10002,A1882,Ausgaben!G$7:G$10002)+SUMIF(Ausgaben!I$7:I$10002,A1882,Ausgaben!H$7:H$10002),2)</f>
        <v>0</v>
      </c>
    </row>
    <row r="1883" spans="1:2" x14ac:dyDescent="0.25">
      <c r="A1883">
        <v>1883</v>
      </c>
      <c r="B1883" s="24">
        <f>ROUND(SUMIF(Einnahmen!E$7:E$10002,A1883,Einnahmen!G$7:G$10002)+SUMIF(Einnahmen!I$7:I$10002,A1883,Einnahmen!H$7:H$10002)+SUMIF(Ausgaben!E$7:E$10002,A1883,Ausgaben!G$7:G$10002)+SUMIF(Ausgaben!I$7:I$10002,A1883,Ausgaben!H$7:H$10002),2)</f>
        <v>0</v>
      </c>
    </row>
    <row r="1884" spans="1:2" x14ac:dyDescent="0.25">
      <c r="A1884">
        <v>1884</v>
      </c>
      <c r="B1884" s="24">
        <f>ROUND(SUMIF(Einnahmen!E$7:E$10002,A1884,Einnahmen!G$7:G$10002)+SUMIF(Einnahmen!I$7:I$10002,A1884,Einnahmen!H$7:H$10002)+SUMIF(Ausgaben!E$7:E$10002,A1884,Ausgaben!G$7:G$10002)+SUMIF(Ausgaben!I$7:I$10002,A1884,Ausgaben!H$7:H$10002),2)</f>
        <v>0</v>
      </c>
    </row>
    <row r="1885" spans="1:2" x14ac:dyDescent="0.25">
      <c r="A1885">
        <v>1885</v>
      </c>
      <c r="B1885" s="24">
        <f>ROUND(SUMIF(Einnahmen!E$7:E$10002,A1885,Einnahmen!G$7:G$10002)+SUMIF(Einnahmen!I$7:I$10002,A1885,Einnahmen!H$7:H$10002)+SUMIF(Ausgaben!E$7:E$10002,A1885,Ausgaben!G$7:G$10002)+SUMIF(Ausgaben!I$7:I$10002,A1885,Ausgaben!H$7:H$10002),2)</f>
        <v>0</v>
      </c>
    </row>
    <row r="1886" spans="1:2" x14ac:dyDescent="0.25">
      <c r="A1886">
        <v>1886</v>
      </c>
      <c r="B1886" s="24">
        <f>ROUND(SUMIF(Einnahmen!E$7:E$10002,A1886,Einnahmen!G$7:G$10002)+SUMIF(Einnahmen!I$7:I$10002,A1886,Einnahmen!H$7:H$10002)+SUMIF(Ausgaben!E$7:E$10002,A1886,Ausgaben!G$7:G$10002)+SUMIF(Ausgaben!I$7:I$10002,A1886,Ausgaben!H$7:H$10002),2)</f>
        <v>0</v>
      </c>
    </row>
    <row r="1887" spans="1:2" x14ac:dyDescent="0.25">
      <c r="A1887">
        <v>1887</v>
      </c>
      <c r="B1887" s="24">
        <f>ROUND(SUMIF(Einnahmen!E$7:E$10002,A1887,Einnahmen!G$7:G$10002)+SUMIF(Einnahmen!I$7:I$10002,A1887,Einnahmen!H$7:H$10002)+SUMIF(Ausgaben!E$7:E$10002,A1887,Ausgaben!G$7:G$10002)+SUMIF(Ausgaben!I$7:I$10002,A1887,Ausgaben!H$7:H$10002),2)</f>
        <v>0</v>
      </c>
    </row>
    <row r="1888" spans="1:2" x14ac:dyDescent="0.25">
      <c r="A1888">
        <v>1888</v>
      </c>
      <c r="B1888" s="24">
        <f>ROUND(SUMIF(Einnahmen!E$7:E$10002,A1888,Einnahmen!G$7:G$10002)+SUMIF(Einnahmen!I$7:I$10002,A1888,Einnahmen!H$7:H$10002)+SUMIF(Ausgaben!E$7:E$10002,A1888,Ausgaben!G$7:G$10002)+SUMIF(Ausgaben!I$7:I$10002,A1888,Ausgaben!H$7:H$10002),2)</f>
        <v>0</v>
      </c>
    </row>
    <row r="1889" spans="1:2" x14ac:dyDescent="0.25">
      <c r="A1889">
        <v>1889</v>
      </c>
      <c r="B1889" s="24">
        <f>ROUND(SUMIF(Einnahmen!E$7:E$10002,A1889,Einnahmen!G$7:G$10002)+SUMIF(Einnahmen!I$7:I$10002,A1889,Einnahmen!H$7:H$10002)+SUMIF(Ausgaben!E$7:E$10002,A1889,Ausgaben!G$7:G$10002)+SUMIF(Ausgaben!I$7:I$10002,A1889,Ausgaben!H$7:H$10002),2)</f>
        <v>0</v>
      </c>
    </row>
    <row r="1890" spans="1:2" x14ac:dyDescent="0.25">
      <c r="A1890">
        <v>1890</v>
      </c>
      <c r="B1890" s="24">
        <f>ROUND(SUMIF(Einnahmen!E$7:E$10002,A1890,Einnahmen!G$7:G$10002)+SUMIF(Einnahmen!I$7:I$10002,A1890,Einnahmen!H$7:H$10002)+SUMIF(Ausgaben!E$7:E$10002,A1890,Ausgaben!G$7:G$10002)+SUMIF(Ausgaben!I$7:I$10002,A1890,Ausgaben!H$7:H$10002),2)</f>
        <v>1000</v>
      </c>
    </row>
    <row r="1891" spans="1:2" x14ac:dyDescent="0.25">
      <c r="A1891">
        <v>1891</v>
      </c>
      <c r="B1891" s="24">
        <f>ROUND(SUMIF(Einnahmen!E$7:E$10002,A1891,Einnahmen!G$7:G$10002)+SUMIF(Einnahmen!I$7:I$10002,A1891,Einnahmen!H$7:H$10002)+SUMIF(Ausgaben!E$7:E$10002,A1891,Ausgaben!G$7:G$10002)+SUMIF(Ausgaben!I$7:I$10002,A1891,Ausgaben!H$7:H$10002),2)</f>
        <v>0</v>
      </c>
    </row>
    <row r="1892" spans="1:2" x14ac:dyDescent="0.25">
      <c r="A1892">
        <v>1892</v>
      </c>
      <c r="B1892" s="24">
        <f>ROUND(SUMIF(Einnahmen!E$7:E$10002,A1892,Einnahmen!G$7:G$10002)+SUMIF(Einnahmen!I$7:I$10002,A1892,Einnahmen!H$7:H$10002)+SUMIF(Ausgaben!E$7:E$10002,A1892,Ausgaben!G$7:G$10002)+SUMIF(Ausgaben!I$7:I$10002,A1892,Ausgaben!H$7:H$10002),2)</f>
        <v>0</v>
      </c>
    </row>
    <row r="1893" spans="1:2" x14ac:dyDescent="0.25">
      <c r="A1893">
        <v>1893</v>
      </c>
      <c r="B1893" s="24">
        <f>ROUND(SUMIF(Einnahmen!E$7:E$10002,A1893,Einnahmen!G$7:G$10002)+SUMIF(Einnahmen!I$7:I$10002,A1893,Einnahmen!H$7:H$10002)+SUMIF(Ausgaben!E$7:E$10002,A1893,Ausgaben!G$7:G$10002)+SUMIF(Ausgaben!I$7:I$10002,A1893,Ausgaben!H$7:H$10002),2)</f>
        <v>0</v>
      </c>
    </row>
    <row r="1894" spans="1:2" x14ac:dyDescent="0.25">
      <c r="A1894">
        <v>1894</v>
      </c>
      <c r="B1894" s="24">
        <f>ROUND(SUMIF(Einnahmen!E$7:E$10002,A1894,Einnahmen!G$7:G$10002)+SUMIF(Einnahmen!I$7:I$10002,A1894,Einnahmen!H$7:H$10002)+SUMIF(Ausgaben!E$7:E$10002,A1894,Ausgaben!G$7:G$10002)+SUMIF(Ausgaben!I$7:I$10002,A1894,Ausgaben!H$7:H$10002),2)</f>
        <v>0</v>
      </c>
    </row>
    <row r="1895" spans="1:2" x14ac:dyDescent="0.25">
      <c r="A1895">
        <v>1895</v>
      </c>
      <c r="B1895" s="24">
        <f>ROUND(SUMIF(Einnahmen!E$7:E$10002,A1895,Einnahmen!G$7:G$10002)+SUMIF(Einnahmen!I$7:I$10002,A1895,Einnahmen!H$7:H$10002)+SUMIF(Ausgaben!E$7:E$10002,A1895,Ausgaben!G$7:G$10002)+SUMIF(Ausgaben!I$7:I$10002,A1895,Ausgaben!H$7:H$10002),2)</f>
        <v>0</v>
      </c>
    </row>
    <row r="1896" spans="1:2" x14ac:dyDescent="0.25">
      <c r="A1896">
        <v>1896</v>
      </c>
      <c r="B1896" s="24">
        <f>ROUND(SUMIF(Einnahmen!E$7:E$10002,A1896,Einnahmen!G$7:G$10002)+SUMIF(Einnahmen!I$7:I$10002,A1896,Einnahmen!H$7:H$10002)+SUMIF(Ausgaben!E$7:E$10002,A1896,Ausgaben!G$7:G$10002)+SUMIF(Ausgaben!I$7:I$10002,A1896,Ausgaben!H$7:H$10002),2)</f>
        <v>0</v>
      </c>
    </row>
    <row r="1897" spans="1:2" x14ac:dyDescent="0.25">
      <c r="A1897">
        <v>1897</v>
      </c>
      <c r="B1897" s="24">
        <f>ROUND(SUMIF(Einnahmen!E$7:E$10002,A1897,Einnahmen!G$7:G$10002)+SUMIF(Einnahmen!I$7:I$10002,A1897,Einnahmen!H$7:H$10002)+SUMIF(Ausgaben!E$7:E$10002,A1897,Ausgaben!G$7:G$10002)+SUMIF(Ausgaben!I$7:I$10002,A1897,Ausgaben!H$7:H$10002),2)</f>
        <v>0</v>
      </c>
    </row>
    <row r="1898" spans="1:2" x14ac:dyDescent="0.25">
      <c r="A1898">
        <v>1898</v>
      </c>
      <c r="B1898" s="24">
        <f>ROUND(SUMIF(Einnahmen!E$7:E$10002,A1898,Einnahmen!G$7:G$10002)+SUMIF(Einnahmen!I$7:I$10002,A1898,Einnahmen!H$7:H$10002)+SUMIF(Ausgaben!E$7:E$10002,A1898,Ausgaben!G$7:G$10002)+SUMIF(Ausgaben!I$7:I$10002,A1898,Ausgaben!H$7:H$10002),2)</f>
        <v>0</v>
      </c>
    </row>
    <row r="1899" spans="1:2" x14ac:dyDescent="0.25">
      <c r="A1899">
        <v>1899</v>
      </c>
      <c r="B1899" s="24">
        <f>ROUND(SUMIF(Einnahmen!E$7:E$10002,A1899,Einnahmen!G$7:G$10002)+SUMIF(Einnahmen!I$7:I$10002,A1899,Einnahmen!H$7:H$10002)+SUMIF(Ausgaben!E$7:E$10002,A1899,Ausgaben!G$7:G$10002)+SUMIF(Ausgaben!I$7:I$10002,A1899,Ausgaben!H$7:H$10002),2)</f>
        <v>0</v>
      </c>
    </row>
    <row r="1900" spans="1:2" x14ac:dyDescent="0.25">
      <c r="A1900">
        <v>1900</v>
      </c>
      <c r="B1900" s="24">
        <f>ROUND(SUMIF(Einnahmen!E$7:E$10002,A1900,Einnahmen!G$7:G$10002)+SUMIF(Einnahmen!I$7:I$10002,A1900,Einnahmen!H$7:H$10002)+SUMIF(Ausgaben!E$7:E$10002,A1900,Ausgaben!G$7:G$10002)+SUMIF(Ausgaben!I$7:I$10002,A1900,Ausgaben!H$7:H$10002),2)</f>
        <v>0</v>
      </c>
    </row>
    <row r="1901" spans="1:2" x14ac:dyDescent="0.25">
      <c r="A1901">
        <v>1901</v>
      </c>
      <c r="B1901" s="24">
        <f>ROUND(SUMIF(Einnahmen!E$7:E$10002,A1901,Einnahmen!G$7:G$10002)+SUMIF(Einnahmen!I$7:I$10002,A1901,Einnahmen!H$7:H$10002)+SUMIF(Ausgaben!E$7:E$10002,A1901,Ausgaben!G$7:G$10002)+SUMIF(Ausgaben!I$7:I$10002,A1901,Ausgaben!H$7:H$10002),2)</f>
        <v>0</v>
      </c>
    </row>
    <row r="1902" spans="1:2" x14ac:dyDescent="0.25">
      <c r="A1902">
        <v>1902</v>
      </c>
      <c r="B1902" s="24">
        <f>ROUND(SUMIF(Einnahmen!E$7:E$10002,A1902,Einnahmen!G$7:G$10002)+SUMIF(Einnahmen!I$7:I$10002,A1902,Einnahmen!H$7:H$10002)+SUMIF(Ausgaben!E$7:E$10002,A1902,Ausgaben!G$7:G$10002)+SUMIF(Ausgaben!I$7:I$10002,A1902,Ausgaben!H$7:H$10002),2)</f>
        <v>0</v>
      </c>
    </row>
    <row r="1903" spans="1:2" x14ac:dyDescent="0.25">
      <c r="A1903">
        <v>1903</v>
      </c>
      <c r="B1903" s="24">
        <f>ROUND(SUMIF(Einnahmen!E$7:E$10002,A1903,Einnahmen!G$7:G$10002)+SUMIF(Einnahmen!I$7:I$10002,A1903,Einnahmen!H$7:H$10002)+SUMIF(Ausgaben!E$7:E$10002,A1903,Ausgaben!G$7:G$10002)+SUMIF(Ausgaben!I$7:I$10002,A1903,Ausgaben!H$7:H$10002),2)</f>
        <v>0</v>
      </c>
    </row>
    <row r="1904" spans="1:2" x14ac:dyDescent="0.25">
      <c r="A1904">
        <v>1904</v>
      </c>
      <c r="B1904" s="24">
        <f>ROUND(SUMIF(Einnahmen!E$7:E$10002,A1904,Einnahmen!G$7:G$10002)+SUMIF(Einnahmen!I$7:I$10002,A1904,Einnahmen!H$7:H$10002)+SUMIF(Ausgaben!E$7:E$10002,A1904,Ausgaben!G$7:G$10002)+SUMIF(Ausgaben!I$7:I$10002,A1904,Ausgaben!H$7:H$10002),2)</f>
        <v>0</v>
      </c>
    </row>
    <row r="1905" spans="1:2" x14ac:dyDescent="0.25">
      <c r="A1905">
        <v>1905</v>
      </c>
      <c r="B1905" s="24">
        <f>ROUND(SUMIF(Einnahmen!E$7:E$10002,A1905,Einnahmen!G$7:G$10002)+SUMIF(Einnahmen!I$7:I$10002,A1905,Einnahmen!H$7:H$10002)+SUMIF(Ausgaben!E$7:E$10002,A1905,Ausgaben!G$7:G$10002)+SUMIF(Ausgaben!I$7:I$10002,A1905,Ausgaben!H$7:H$10002),2)</f>
        <v>0</v>
      </c>
    </row>
    <row r="1906" spans="1:2" x14ac:dyDescent="0.25">
      <c r="A1906">
        <v>1906</v>
      </c>
      <c r="B1906" s="24">
        <f>ROUND(SUMIF(Einnahmen!E$7:E$10002,A1906,Einnahmen!G$7:G$10002)+SUMIF(Einnahmen!I$7:I$10002,A1906,Einnahmen!H$7:H$10002)+SUMIF(Ausgaben!E$7:E$10002,A1906,Ausgaben!G$7:G$10002)+SUMIF(Ausgaben!I$7:I$10002,A1906,Ausgaben!H$7:H$10002),2)</f>
        <v>0</v>
      </c>
    </row>
    <row r="1907" spans="1:2" x14ac:dyDescent="0.25">
      <c r="A1907">
        <v>1907</v>
      </c>
      <c r="B1907" s="24">
        <f>ROUND(SUMIF(Einnahmen!E$7:E$10002,A1907,Einnahmen!G$7:G$10002)+SUMIF(Einnahmen!I$7:I$10002,A1907,Einnahmen!H$7:H$10002)+SUMIF(Ausgaben!E$7:E$10002,A1907,Ausgaben!G$7:G$10002)+SUMIF(Ausgaben!I$7:I$10002,A1907,Ausgaben!H$7:H$10002),2)</f>
        <v>0</v>
      </c>
    </row>
    <row r="1908" spans="1:2" x14ac:dyDescent="0.25">
      <c r="A1908">
        <v>1908</v>
      </c>
      <c r="B1908" s="24">
        <f>ROUND(SUMIF(Einnahmen!E$7:E$10002,A1908,Einnahmen!G$7:G$10002)+SUMIF(Einnahmen!I$7:I$10002,A1908,Einnahmen!H$7:H$10002)+SUMIF(Ausgaben!E$7:E$10002,A1908,Ausgaben!G$7:G$10002)+SUMIF(Ausgaben!I$7:I$10002,A1908,Ausgaben!H$7:H$10002),2)</f>
        <v>0</v>
      </c>
    </row>
    <row r="1909" spans="1:2" x14ac:dyDescent="0.25">
      <c r="A1909">
        <v>1909</v>
      </c>
      <c r="B1909" s="24">
        <f>ROUND(SUMIF(Einnahmen!E$7:E$10002,A1909,Einnahmen!G$7:G$10002)+SUMIF(Einnahmen!I$7:I$10002,A1909,Einnahmen!H$7:H$10002)+SUMIF(Ausgaben!E$7:E$10002,A1909,Ausgaben!G$7:G$10002)+SUMIF(Ausgaben!I$7:I$10002,A1909,Ausgaben!H$7:H$10002),2)</f>
        <v>0</v>
      </c>
    </row>
    <row r="1910" spans="1:2" x14ac:dyDescent="0.25">
      <c r="A1910">
        <v>1910</v>
      </c>
      <c r="B1910" s="24">
        <f>ROUND(SUMIF(Einnahmen!E$7:E$10002,A1910,Einnahmen!G$7:G$10002)+SUMIF(Einnahmen!I$7:I$10002,A1910,Einnahmen!H$7:H$10002)+SUMIF(Ausgaben!E$7:E$10002,A1910,Ausgaben!G$7:G$10002)+SUMIF(Ausgaben!I$7:I$10002,A1910,Ausgaben!H$7:H$10002),2)</f>
        <v>0</v>
      </c>
    </row>
    <row r="1911" spans="1:2" x14ac:dyDescent="0.25">
      <c r="A1911">
        <v>1911</v>
      </c>
      <c r="B1911" s="24">
        <f>ROUND(SUMIF(Einnahmen!E$7:E$10002,A1911,Einnahmen!G$7:G$10002)+SUMIF(Einnahmen!I$7:I$10002,A1911,Einnahmen!H$7:H$10002)+SUMIF(Ausgaben!E$7:E$10002,A1911,Ausgaben!G$7:G$10002)+SUMIF(Ausgaben!I$7:I$10002,A1911,Ausgaben!H$7:H$10002),2)</f>
        <v>0</v>
      </c>
    </row>
    <row r="1912" spans="1:2" x14ac:dyDescent="0.25">
      <c r="A1912">
        <v>1912</v>
      </c>
      <c r="B1912" s="24">
        <f>ROUND(SUMIF(Einnahmen!E$7:E$10002,A1912,Einnahmen!G$7:G$10002)+SUMIF(Einnahmen!I$7:I$10002,A1912,Einnahmen!H$7:H$10002)+SUMIF(Ausgaben!E$7:E$10002,A1912,Ausgaben!G$7:G$10002)+SUMIF(Ausgaben!I$7:I$10002,A1912,Ausgaben!H$7:H$10002),2)</f>
        <v>0</v>
      </c>
    </row>
    <row r="1913" spans="1:2" x14ac:dyDescent="0.25">
      <c r="A1913">
        <v>1913</v>
      </c>
      <c r="B1913" s="24">
        <f>ROUND(SUMIF(Einnahmen!E$7:E$10002,A1913,Einnahmen!G$7:G$10002)+SUMIF(Einnahmen!I$7:I$10002,A1913,Einnahmen!H$7:H$10002)+SUMIF(Ausgaben!E$7:E$10002,A1913,Ausgaben!G$7:G$10002)+SUMIF(Ausgaben!I$7:I$10002,A1913,Ausgaben!H$7:H$10002),2)</f>
        <v>0</v>
      </c>
    </row>
    <row r="1914" spans="1:2" x14ac:dyDescent="0.25">
      <c r="A1914">
        <v>1914</v>
      </c>
      <c r="B1914" s="24">
        <f>ROUND(SUMIF(Einnahmen!E$7:E$10002,A1914,Einnahmen!G$7:G$10002)+SUMIF(Einnahmen!I$7:I$10002,A1914,Einnahmen!H$7:H$10002)+SUMIF(Ausgaben!E$7:E$10002,A1914,Ausgaben!G$7:G$10002)+SUMIF(Ausgaben!I$7:I$10002,A1914,Ausgaben!H$7:H$10002),2)</f>
        <v>0</v>
      </c>
    </row>
    <row r="1915" spans="1:2" x14ac:dyDescent="0.25">
      <c r="A1915">
        <v>1915</v>
      </c>
      <c r="B1915" s="24">
        <f>ROUND(SUMIF(Einnahmen!E$7:E$10002,A1915,Einnahmen!G$7:G$10002)+SUMIF(Einnahmen!I$7:I$10002,A1915,Einnahmen!H$7:H$10002)+SUMIF(Ausgaben!E$7:E$10002,A1915,Ausgaben!G$7:G$10002)+SUMIF(Ausgaben!I$7:I$10002,A1915,Ausgaben!H$7:H$10002),2)</f>
        <v>0</v>
      </c>
    </row>
    <row r="1916" spans="1:2" x14ac:dyDescent="0.25">
      <c r="A1916">
        <v>1916</v>
      </c>
      <c r="B1916" s="24">
        <f>ROUND(SUMIF(Einnahmen!E$7:E$10002,A1916,Einnahmen!G$7:G$10002)+SUMIF(Einnahmen!I$7:I$10002,A1916,Einnahmen!H$7:H$10002)+SUMIF(Ausgaben!E$7:E$10002,A1916,Ausgaben!G$7:G$10002)+SUMIF(Ausgaben!I$7:I$10002,A1916,Ausgaben!H$7:H$10002),2)</f>
        <v>0</v>
      </c>
    </row>
    <row r="1917" spans="1:2" x14ac:dyDescent="0.25">
      <c r="A1917">
        <v>1917</v>
      </c>
      <c r="B1917" s="24">
        <f>ROUND(SUMIF(Einnahmen!E$7:E$10002,A1917,Einnahmen!G$7:G$10002)+SUMIF(Einnahmen!I$7:I$10002,A1917,Einnahmen!H$7:H$10002)+SUMIF(Ausgaben!E$7:E$10002,A1917,Ausgaben!G$7:G$10002)+SUMIF(Ausgaben!I$7:I$10002,A1917,Ausgaben!H$7:H$10002),2)</f>
        <v>0</v>
      </c>
    </row>
    <row r="1918" spans="1:2" x14ac:dyDescent="0.25">
      <c r="A1918">
        <v>1918</v>
      </c>
      <c r="B1918" s="24">
        <f>ROUND(SUMIF(Einnahmen!E$7:E$10002,A1918,Einnahmen!G$7:G$10002)+SUMIF(Einnahmen!I$7:I$10002,A1918,Einnahmen!H$7:H$10002)+SUMIF(Ausgaben!E$7:E$10002,A1918,Ausgaben!G$7:G$10002)+SUMIF(Ausgaben!I$7:I$10002,A1918,Ausgaben!H$7:H$10002),2)</f>
        <v>0</v>
      </c>
    </row>
    <row r="1919" spans="1:2" x14ac:dyDescent="0.25">
      <c r="A1919">
        <v>1919</v>
      </c>
      <c r="B1919" s="24">
        <f>ROUND(SUMIF(Einnahmen!E$7:E$10002,A1919,Einnahmen!G$7:G$10002)+SUMIF(Einnahmen!I$7:I$10002,A1919,Einnahmen!H$7:H$10002)+SUMIF(Ausgaben!E$7:E$10002,A1919,Ausgaben!G$7:G$10002)+SUMIF(Ausgaben!I$7:I$10002,A1919,Ausgaben!H$7:H$10002),2)</f>
        <v>0</v>
      </c>
    </row>
    <row r="1920" spans="1:2" x14ac:dyDescent="0.25">
      <c r="A1920">
        <v>1920</v>
      </c>
      <c r="B1920" s="24">
        <f>ROUND(SUMIF(Einnahmen!E$7:E$10002,A1920,Einnahmen!G$7:G$10002)+SUMIF(Einnahmen!I$7:I$10002,A1920,Einnahmen!H$7:H$10002)+SUMIF(Ausgaben!E$7:E$10002,A1920,Ausgaben!G$7:G$10002)+SUMIF(Ausgaben!I$7:I$10002,A1920,Ausgaben!H$7:H$10002),2)</f>
        <v>0</v>
      </c>
    </row>
    <row r="1921" spans="1:2" x14ac:dyDescent="0.25">
      <c r="A1921">
        <v>1921</v>
      </c>
      <c r="B1921" s="24">
        <f>ROUND(SUMIF(Einnahmen!E$7:E$10002,A1921,Einnahmen!G$7:G$10002)+SUMIF(Einnahmen!I$7:I$10002,A1921,Einnahmen!H$7:H$10002)+SUMIF(Ausgaben!E$7:E$10002,A1921,Ausgaben!G$7:G$10002)+SUMIF(Ausgaben!I$7:I$10002,A1921,Ausgaben!H$7:H$10002),2)</f>
        <v>0</v>
      </c>
    </row>
    <row r="1922" spans="1:2" x14ac:dyDescent="0.25">
      <c r="A1922">
        <v>1922</v>
      </c>
      <c r="B1922" s="24">
        <f>ROUND(SUMIF(Einnahmen!E$7:E$10002,A1922,Einnahmen!G$7:G$10002)+SUMIF(Einnahmen!I$7:I$10002,A1922,Einnahmen!H$7:H$10002)+SUMIF(Ausgaben!E$7:E$10002,A1922,Ausgaben!G$7:G$10002)+SUMIF(Ausgaben!I$7:I$10002,A1922,Ausgaben!H$7:H$10002),2)</f>
        <v>0</v>
      </c>
    </row>
    <row r="1923" spans="1:2" x14ac:dyDescent="0.25">
      <c r="A1923">
        <v>1923</v>
      </c>
      <c r="B1923" s="24">
        <f>ROUND(SUMIF(Einnahmen!E$7:E$10002,A1923,Einnahmen!G$7:G$10002)+SUMIF(Einnahmen!I$7:I$10002,A1923,Einnahmen!H$7:H$10002)+SUMIF(Ausgaben!E$7:E$10002,A1923,Ausgaben!G$7:G$10002)+SUMIF(Ausgaben!I$7:I$10002,A1923,Ausgaben!H$7:H$10002),2)</f>
        <v>0</v>
      </c>
    </row>
    <row r="1924" spans="1:2" x14ac:dyDescent="0.25">
      <c r="A1924">
        <v>1924</v>
      </c>
      <c r="B1924" s="24">
        <f>ROUND(SUMIF(Einnahmen!E$7:E$10002,A1924,Einnahmen!G$7:G$10002)+SUMIF(Einnahmen!I$7:I$10002,A1924,Einnahmen!H$7:H$10002)+SUMIF(Ausgaben!E$7:E$10002,A1924,Ausgaben!G$7:G$10002)+SUMIF(Ausgaben!I$7:I$10002,A1924,Ausgaben!H$7:H$10002),2)</f>
        <v>0</v>
      </c>
    </row>
    <row r="1925" spans="1:2" x14ac:dyDescent="0.25">
      <c r="A1925">
        <v>1925</v>
      </c>
      <c r="B1925" s="24">
        <f>ROUND(SUMIF(Einnahmen!E$7:E$10002,A1925,Einnahmen!G$7:G$10002)+SUMIF(Einnahmen!I$7:I$10002,A1925,Einnahmen!H$7:H$10002)+SUMIF(Ausgaben!E$7:E$10002,A1925,Ausgaben!G$7:G$10002)+SUMIF(Ausgaben!I$7:I$10002,A1925,Ausgaben!H$7:H$10002),2)</f>
        <v>0</v>
      </c>
    </row>
    <row r="1926" spans="1:2" x14ac:dyDescent="0.25">
      <c r="A1926">
        <v>1926</v>
      </c>
      <c r="B1926" s="24">
        <f>ROUND(SUMIF(Einnahmen!E$7:E$10002,A1926,Einnahmen!G$7:G$10002)+SUMIF(Einnahmen!I$7:I$10002,A1926,Einnahmen!H$7:H$10002)+SUMIF(Ausgaben!E$7:E$10002,A1926,Ausgaben!G$7:G$10002)+SUMIF(Ausgaben!I$7:I$10002,A1926,Ausgaben!H$7:H$10002),2)</f>
        <v>0</v>
      </c>
    </row>
    <row r="1927" spans="1:2" x14ac:dyDescent="0.25">
      <c r="A1927">
        <v>1927</v>
      </c>
      <c r="B1927" s="24">
        <f>ROUND(SUMIF(Einnahmen!E$7:E$10002,A1927,Einnahmen!G$7:G$10002)+SUMIF(Einnahmen!I$7:I$10002,A1927,Einnahmen!H$7:H$10002)+SUMIF(Ausgaben!E$7:E$10002,A1927,Ausgaben!G$7:G$10002)+SUMIF(Ausgaben!I$7:I$10002,A1927,Ausgaben!H$7:H$10002),2)</f>
        <v>0</v>
      </c>
    </row>
    <row r="1928" spans="1:2" x14ac:dyDescent="0.25">
      <c r="A1928">
        <v>1928</v>
      </c>
      <c r="B1928" s="24">
        <f>ROUND(SUMIF(Einnahmen!E$7:E$10002,A1928,Einnahmen!G$7:G$10002)+SUMIF(Einnahmen!I$7:I$10002,A1928,Einnahmen!H$7:H$10002)+SUMIF(Ausgaben!E$7:E$10002,A1928,Ausgaben!G$7:G$10002)+SUMIF(Ausgaben!I$7:I$10002,A1928,Ausgaben!H$7:H$10002),2)</f>
        <v>0</v>
      </c>
    </row>
    <row r="1929" spans="1:2" x14ac:dyDescent="0.25">
      <c r="A1929">
        <v>1929</v>
      </c>
      <c r="B1929" s="24">
        <f>ROUND(SUMIF(Einnahmen!E$7:E$10002,A1929,Einnahmen!G$7:G$10002)+SUMIF(Einnahmen!I$7:I$10002,A1929,Einnahmen!H$7:H$10002)+SUMIF(Ausgaben!E$7:E$10002,A1929,Ausgaben!G$7:G$10002)+SUMIF(Ausgaben!I$7:I$10002,A1929,Ausgaben!H$7:H$10002),2)</f>
        <v>0</v>
      </c>
    </row>
    <row r="1930" spans="1:2" x14ac:dyDescent="0.25">
      <c r="A1930">
        <v>1930</v>
      </c>
      <c r="B1930" s="24">
        <f>ROUND(SUMIF(Einnahmen!E$7:E$10002,A1930,Einnahmen!G$7:G$10002)+SUMIF(Einnahmen!I$7:I$10002,A1930,Einnahmen!H$7:H$10002)+SUMIF(Ausgaben!E$7:E$10002,A1930,Ausgaben!G$7:G$10002)+SUMIF(Ausgaben!I$7:I$10002,A1930,Ausgaben!H$7:H$10002),2)</f>
        <v>0</v>
      </c>
    </row>
    <row r="1931" spans="1:2" x14ac:dyDescent="0.25">
      <c r="A1931">
        <v>1931</v>
      </c>
      <c r="B1931" s="24">
        <f>ROUND(SUMIF(Einnahmen!E$7:E$10002,A1931,Einnahmen!G$7:G$10002)+SUMIF(Einnahmen!I$7:I$10002,A1931,Einnahmen!H$7:H$10002)+SUMIF(Ausgaben!E$7:E$10002,A1931,Ausgaben!G$7:G$10002)+SUMIF(Ausgaben!I$7:I$10002,A1931,Ausgaben!H$7:H$10002),2)</f>
        <v>0</v>
      </c>
    </row>
    <row r="1932" spans="1:2" x14ac:dyDescent="0.25">
      <c r="A1932">
        <v>1932</v>
      </c>
      <c r="B1932" s="24">
        <f>ROUND(SUMIF(Einnahmen!E$7:E$10002,A1932,Einnahmen!G$7:G$10002)+SUMIF(Einnahmen!I$7:I$10002,A1932,Einnahmen!H$7:H$10002)+SUMIF(Ausgaben!E$7:E$10002,A1932,Ausgaben!G$7:G$10002)+SUMIF(Ausgaben!I$7:I$10002,A1932,Ausgaben!H$7:H$10002),2)</f>
        <v>0</v>
      </c>
    </row>
    <row r="1933" spans="1:2" x14ac:dyDescent="0.25">
      <c r="A1933">
        <v>1933</v>
      </c>
      <c r="B1933" s="24">
        <f>ROUND(SUMIF(Einnahmen!E$7:E$10002,A1933,Einnahmen!G$7:G$10002)+SUMIF(Einnahmen!I$7:I$10002,A1933,Einnahmen!H$7:H$10002)+SUMIF(Ausgaben!E$7:E$10002,A1933,Ausgaben!G$7:G$10002)+SUMIF(Ausgaben!I$7:I$10002,A1933,Ausgaben!H$7:H$10002),2)</f>
        <v>0</v>
      </c>
    </row>
    <row r="1934" spans="1:2" x14ac:dyDescent="0.25">
      <c r="A1934">
        <v>1934</v>
      </c>
      <c r="B1934" s="24">
        <f>ROUND(SUMIF(Einnahmen!E$7:E$10002,A1934,Einnahmen!G$7:G$10002)+SUMIF(Einnahmen!I$7:I$10002,A1934,Einnahmen!H$7:H$10002)+SUMIF(Ausgaben!E$7:E$10002,A1934,Ausgaben!G$7:G$10002)+SUMIF(Ausgaben!I$7:I$10002,A1934,Ausgaben!H$7:H$10002),2)</f>
        <v>0</v>
      </c>
    </row>
    <row r="1935" spans="1:2" x14ac:dyDescent="0.25">
      <c r="A1935">
        <v>1935</v>
      </c>
      <c r="B1935" s="24">
        <f>ROUND(SUMIF(Einnahmen!E$7:E$10002,A1935,Einnahmen!G$7:G$10002)+SUMIF(Einnahmen!I$7:I$10002,A1935,Einnahmen!H$7:H$10002)+SUMIF(Ausgaben!E$7:E$10002,A1935,Ausgaben!G$7:G$10002)+SUMIF(Ausgaben!I$7:I$10002,A1935,Ausgaben!H$7:H$10002),2)</f>
        <v>0</v>
      </c>
    </row>
    <row r="1936" spans="1:2" x14ac:dyDescent="0.25">
      <c r="A1936">
        <v>1936</v>
      </c>
      <c r="B1936" s="24">
        <f>ROUND(SUMIF(Einnahmen!E$7:E$10002,A1936,Einnahmen!G$7:G$10002)+SUMIF(Einnahmen!I$7:I$10002,A1936,Einnahmen!H$7:H$10002)+SUMIF(Ausgaben!E$7:E$10002,A1936,Ausgaben!G$7:G$10002)+SUMIF(Ausgaben!I$7:I$10002,A1936,Ausgaben!H$7:H$10002),2)</f>
        <v>0</v>
      </c>
    </row>
    <row r="1937" spans="1:2" x14ac:dyDescent="0.25">
      <c r="A1937">
        <v>1937</v>
      </c>
      <c r="B1937" s="24">
        <f>ROUND(SUMIF(Einnahmen!E$7:E$10002,A1937,Einnahmen!G$7:G$10002)+SUMIF(Einnahmen!I$7:I$10002,A1937,Einnahmen!H$7:H$10002)+SUMIF(Ausgaben!E$7:E$10002,A1937,Ausgaben!G$7:G$10002)+SUMIF(Ausgaben!I$7:I$10002,A1937,Ausgaben!H$7:H$10002),2)</f>
        <v>0</v>
      </c>
    </row>
    <row r="1938" spans="1:2" x14ac:dyDescent="0.25">
      <c r="A1938">
        <v>1938</v>
      </c>
      <c r="B1938" s="24">
        <f>ROUND(SUMIF(Einnahmen!E$7:E$10002,A1938,Einnahmen!G$7:G$10002)+SUMIF(Einnahmen!I$7:I$10002,A1938,Einnahmen!H$7:H$10002)+SUMIF(Ausgaben!E$7:E$10002,A1938,Ausgaben!G$7:G$10002)+SUMIF(Ausgaben!I$7:I$10002,A1938,Ausgaben!H$7:H$10002),2)</f>
        <v>0</v>
      </c>
    </row>
    <row r="1939" spans="1:2" x14ac:dyDescent="0.25">
      <c r="A1939">
        <v>1939</v>
      </c>
      <c r="B1939" s="24">
        <f>ROUND(SUMIF(Einnahmen!E$7:E$10002,A1939,Einnahmen!G$7:G$10002)+SUMIF(Einnahmen!I$7:I$10002,A1939,Einnahmen!H$7:H$10002)+SUMIF(Ausgaben!E$7:E$10002,A1939,Ausgaben!G$7:G$10002)+SUMIF(Ausgaben!I$7:I$10002,A1939,Ausgaben!H$7:H$10002),2)</f>
        <v>0</v>
      </c>
    </row>
    <row r="1940" spans="1:2" x14ac:dyDescent="0.25">
      <c r="A1940">
        <v>1940</v>
      </c>
      <c r="B1940" s="24">
        <f>ROUND(SUMIF(Einnahmen!E$7:E$10002,A1940,Einnahmen!G$7:G$10002)+SUMIF(Einnahmen!I$7:I$10002,A1940,Einnahmen!H$7:H$10002)+SUMIF(Ausgaben!E$7:E$10002,A1940,Ausgaben!G$7:G$10002)+SUMIF(Ausgaben!I$7:I$10002,A1940,Ausgaben!H$7:H$10002),2)</f>
        <v>0</v>
      </c>
    </row>
    <row r="1941" spans="1:2" x14ac:dyDescent="0.25">
      <c r="A1941">
        <v>1941</v>
      </c>
      <c r="B1941" s="24">
        <f>ROUND(SUMIF(Einnahmen!E$7:E$10002,A1941,Einnahmen!G$7:G$10002)+SUMIF(Einnahmen!I$7:I$10002,A1941,Einnahmen!H$7:H$10002)+SUMIF(Ausgaben!E$7:E$10002,A1941,Ausgaben!G$7:G$10002)+SUMIF(Ausgaben!I$7:I$10002,A1941,Ausgaben!H$7:H$10002),2)</f>
        <v>0</v>
      </c>
    </row>
    <row r="1942" spans="1:2" x14ac:dyDescent="0.25">
      <c r="A1942">
        <v>1942</v>
      </c>
      <c r="B1942" s="24">
        <f>ROUND(SUMIF(Einnahmen!E$7:E$10002,A1942,Einnahmen!G$7:G$10002)+SUMIF(Einnahmen!I$7:I$10002,A1942,Einnahmen!H$7:H$10002)+SUMIF(Ausgaben!E$7:E$10002,A1942,Ausgaben!G$7:G$10002)+SUMIF(Ausgaben!I$7:I$10002,A1942,Ausgaben!H$7:H$10002),2)</f>
        <v>0</v>
      </c>
    </row>
    <row r="1943" spans="1:2" x14ac:dyDescent="0.25">
      <c r="A1943">
        <v>1943</v>
      </c>
      <c r="B1943" s="24">
        <f>ROUND(SUMIF(Einnahmen!E$7:E$10002,A1943,Einnahmen!G$7:G$10002)+SUMIF(Einnahmen!I$7:I$10002,A1943,Einnahmen!H$7:H$10002)+SUMIF(Ausgaben!E$7:E$10002,A1943,Ausgaben!G$7:G$10002)+SUMIF(Ausgaben!I$7:I$10002,A1943,Ausgaben!H$7:H$10002),2)</f>
        <v>0</v>
      </c>
    </row>
    <row r="1944" spans="1:2" x14ac:dyDescent="0.25">
      <c r="A1944">
        <v>1944</v>
      </c>
      <c r="B1944" s="24">
        <f>ROUND(SUMIF(Einnahmen!E$7:E$10002,A1944,Einnahmen!G$7:G$10002)+SUMIF(Einnahmen!I$7:I$10002,A1944,Einnahmen!H$7:H$10002)+SUMIF(Ausgaben!E$7:E$10002,A1944,Ausgaben!G$7:G$10002)+SUMIF(Ausgaben!I$7:I$10002,A1944,Ausgaben!H$7:H$10002),2)</f>
        <v>0</v>
      </c>
    </row>
    <row r="1945" spans="1:2" x14ac:dyDescent="0.25">
      <c r="A1945">
        <v>1945</v>
      </c>
      <c r="B1945" s="24">
        <f>ROUND(SUMIF(Einnahmen!E$7:E$10002,A1945,Einnahmen!G$7:G$10002)+SUMIF(Einnahmen!I$7:I$10002,A1945,Einnahmen!H$7:H$10002)+SUMIF(Ausgaben!E$7:E$10002,A1945,Ausgaben!G$7:G$10002)+SUMIF(Ausgaben!I$7:I$10002,A1945,Ausgaben!H$7:H$10002),2)</f>
        <v>0</v>
      </c>
    </row>
    <row r="1946" spans="1:2" x14ac:dyDescent="0.25">
      <c r="A1946">
        <v>1946</v>
      </c>
      <c r="B1946" s="24">
        <f>ROUND(SUMIF(Einnahmen!E$7:E$10002,A1946,Einnahmen!G$7:G$10002)+SUMIF(Einnahmen!I$7:I$10002,A1946,Einnahmen!H$7:H$10002)+SUMIF(Ausgaben!E$7:E$10002,A1946,Ausgaben!G$7:G$10002)+SUMIF(Ausgaben!I$7:I$10002,A1946,Ausgaben!H$7:H$10002),2)</f>
        <v>0</v>
      </c>
    </row>
    <row r="1947" spans="1:2" x14ac:dyDescent="0.25">
      <c r="A1947">
        <v>1947</v>
      </c>
      <c r="B1947" s="24">
        <f>ROUND(SUMIF(Einnahmen!E$7:E$10002,A1947,Einnahmen!G$7:G$10002)+SUMIF(Einnahmen!I$7:I$10002,A1947,Einnahmen!H$7:H$10002)+SUMIF(Ausgaben!E$7:E$10002,A1947,Ausgaben!G$7:G$10002)+SUMIF(Ausgaben!I$7:I$10002,A1947,Ausgaben!H$7:H$10002),2)</f>
        <v>0</v>
      </c>
    </row>
    <row r="1948" spans="1:2" x14ac:dyDescent="0.25">
      <c r="A1948">
        <v>1948</v>
      </c>
      <c r="B1948" s="24">
        <f>ROUND(SUMIF(Einnahmen!E$7:E$10002,A1948,Einnahmen!G$7:G$10002)+SUMIF(Einnahmen!I$7:I$10002,A1948,Einnahmen!H$7:H$10002)+SUMIF(Ausgaben!E$7:E$10002,A1948,Ausgaben!G$7:G$10002)+SUMIF(Ausgaben!I$7:I$10002,A1948,Ausgaben!H$7:H$10002),2)</f>
        <v>0</v>
      </c>
    </row>
    <row r="1949" spans="1:2" x14ac:dyDescent="0.25">
      <c r="A1949">
        <v>1949</v>
      </c>
      <c r="B1949" s="24">
        <f>ROUND(SUMIF(Einnahmen!E$7:E$10002,A1949,Einnahmen!G$7:G$10002)+SUMIF(Einnahmen!I$7:I$10002,A1949,Einnahmen!H$7:H$10002)+SUMIF(Ausgaben!E$7:E$10002,A1949,Ausgaben!G$7:G$10002)+SUMIF(Ausgaben!I$7:I$10002,A1949,Ausgaben!H$7:H$10002),2)</f>
        <v>0</v>
      </c>
    </row>
    <row r="1950" spans="1:2" x14ac:dyDescent="0.25">
      <c r="A1950">
        <v>1950</v>
      </c>
      <c r="B1950" s="24">
        <f>ROUND(SUMIF(Einnahmen!E$7:E$10002,A1950,Einnahmen!G$7:G$10002)+SUMIF(Einnahmen!I$7:I$10002,A1950,Einnahmen!H$7:H$10002)+SUMIF(Ausgaben!E$7:E$10002,A1950,Ausgaben!G$7:G$10002)+SUMIF(Ausgaben!I$7:I$10002,A1950,Ausgaben!H$7:H$10002),2)</f>
        <v>0</v>
      </c>
    </row>
    <row r="1951" spans="1:2" x14ac:dyDescent="0.25">
      <c r="A1951">
        <v>1951</v>
      </c>
      <c r="B1951" s="24">
        <f>ROUND(SUMIF(Einnahmen!E$7:E$10002,A1951,Einnahmen!G$7:G$10002)+SUMIF(Einnahmen!I$7:I$10002,A1951,Einnahmen!H$7:H$10002)+SUMIF(Ausgaben!E$7:E$10002,A1951,Ausgaben!G$7:G$10002)+SUMIF(Ausgaben!I$7:I$10002,A1951,Ausgaben!H$7:H$10002),2)</f>
        <v>0</v>
      </c>
    </row>
    <row r="1952" spans="1:2" x14ac:dyDescent="0.25">
      <c r="A1952">
        <v>1952</v>
      </c>
      <c r="B1952" s="24">
        <f>ROUND(SUMIF(Einnahmen!E$7:E$10002,A1952,Einnahmen!G$7:G$10002)+SUMIF(Einnahmen!I$7:I$10002,A1952,Einnahmen!H$7:H$10002)+SUMIF(Ausgaben!E$7:E$10002,A1952,Ausgaben!G$7:G$10002)+SUMIF(Ausgaben!I$7:I$10002,A1952,Ausgaben!H$7:H$10002),2)</f>
        <v>0</v>
      </c>
    </row>
    <row r="1953" spans="1:2" x14ac:dyDescent="0.25">
      <c r="A1953">
        <v>1953</v>
      </c>
      <c r="B1953" s="24">
        <f>ROUND(SUMIF(Einnahmen!E$7:E$10002,A1953,Einnahmen!G$7:G$10002)+SUMIF(Einnahmen!I$7:I$10002,A1953,Einnahmen!H$7:H$10002)+SUMIF(Ausgaben!E$7:E$10002,A1953,Ausgaben!G$7:G$10002)+SUMIF(Ausgaben!I$7:I$10002,A1953,Ausgaben!H$7:H$10002),2)</f>
        <v>0</v>
      </c>
    </row>
    <row r="1954" spans="1:2" x14ac:dyDescent="0.25">
      <c r="A1954">
        <v>1954</v>
      </c>
      <c r="B1954" s="24">
        <f>ROUND(SUMIF(Einnahmen!E$7:E$10002,A1954,Einnahmen!G$7:G$10002)+SUMIF(Einnahmen!I$7:I$10002,A1954,Einnahmen!H$7:H$10002)+SUMIF(Ausgaben!E$7:E$10002,A1954,Ausgaben!G$7:G$10002)+SUMIF(Ausgaben!I$7:I$10002,A1954,Ausgaben!H$7:H$10002),2)</f>
        <v>0</v>
      </c>
    </row>
    <row r="1955" spans="1:2" x14ac:dyDescent="0.25">
      <c r="A1955">
        <v>1955</v>
      </c>
      <c r="B1955" s="24">
        <f>ROUND(SUMIF(Einnahmen!E$7:E$10002,A1955,Einnahmen!G$7:G$10002)+SUMIF(Einnahmen!I$7:I$10002,A1955,Einnahmen!H$7:H$10002)+SUMIF(Ausgaben!E$7:E$10002,A1955,Ausgaben!G$7:G$10002)+SUMIF(Ausgaben!I$7:I$10002,A1955,Ausgaben!H$7:H$10002),2)</f>
        <v>0</v>
      </c>
    </row>
    <row r="1956" spans="1:2" x14ac:dyDescent="0.25">
      <c r="A1956">
        <v>1956</v>
      </c>
      <c r="B1956" s="24">
        <f>ROUND(SUMIF(Einnahmen!E$7:E$10002,A1956,Einnahmen!G$7:G$10002)+SUMIF(Einnahmen!I$7:I$10002,A1956,Einnahmen!H$7:H$10002)+SUMIF(Ausgaben!E$7:E$10002,A1956,Ausgaben!G$7:G$10002)+SUMIF(Ausgaben!I$7:I$10002,A1956,Ausgaben!H$7:H$10002),2)</f>
        <v>0</v>
      </c>
    </row>
    <row r="1957" spans="1:2" x14ac:dyDescent="0.25">
      <c r="A1957">
        <v>1957</v>
      </c>
      <c r="B1957" s="24">
        <f>ROUND(SUMIF(Einnahmen!E$7:E$10002,A1957,Einnahmen!G$7:G$10002)+SUMIF(Einnahmen!I$7:I$10002,A1957,Einnahmen!H$7:H$10002)+SUMIF(Ausgaben!E$7:E$10002,A1957,Ausgaben!G$7:G$10002)+SUMIF(Ausgaben!I$7:I$10002,A1957,Ausgaben!H$7:H$10002),2)</f>
        <v>0</v>
      </c>
    </row>
    <row r="1958" spans="1:2" x14ac:dyDescent="0.25">
      <c r="A1958">
        <v>1958</v>
      </c>
      <c r="B1958" s="24">
        <f>ROUND(SUMIF(Einnahmen!E$7:E$10002,A1958,Einnahmen!G$7:G$10002)+SUMIF(Einnahmen!I$7:I$10002,A1958,Einnahmen!H$7:H$10002)+SUMIF(Ausgaben!E$7:E$10002,A1958,Ausgaben!G$7:G$10002)+SUMIF(Ausgaben!I$7:I$10002,A1958,Ausgaben!H$7:H$10002),2)</f>
        <v>0</v>
      </c>
    </row>
    <row r="1959" spans="1:2" x14ac:dyDescent="0.25">
      <c r="A1959">
        <v>1959</v>
      </c>
      <c r="B1959" s="24">
        <f>ROUND(SUMIF(Einnahmen!E$7:E$10002,A1959,Einnahmen!G$7:G$10002)+SUMIF(Einnahmen!I$7:I$10002,A1959,Einnahmen!H$7:H$10002)+SUMIF(Ausgaben!E$7:E$10002,A1959,Ausgaben!G$7:G$10002)+SUMIF(Ausgaben!I$7:I$10002,A1959,Ausgaben!H$7:H$10002),2)</f>
        <v>0</v>
      </c>
    </row>
    <row r="1960" spans="1:2" x14ac:dyDescent="0.25">
      <c r="A1960">
        <v>1960</v>
      </c>
      <c r="B1960" s="24">
        <f>ROUND(SUMIF(Einnahmen!E$7:E$10002,A1960,Einnahmen!G$7:G$10002)+SUMIF(Einnahmen!I$7:I$10002,A1960,Einnahmen!H$7:H$10002)+SUMIF(Ausgaben!E$7:E$10002,A1960,Ausgaben!G$7:G$10002)+SUMIF(Ausgaben!I$7:I$10002,A1960,Ausgaben!H$7:H$10002),2)</f>
        <v>0</v>
      </c>
    </row>
    <row r="1961" spans="1:2" x14ac:dyDescent="0.25">
      <c r="A1961">
        <v>1961</v>
      </c>
      <c r="B1961" s="24">
        <f>ROUND(SUMIF(Einnahmen!E$7:E$10002,A1961,Einnahmen!G$7:G$10002)+SUMIF(Einnahmen!I$7:I$10002,A1961,Einnahmen!H$7:H$10002)+SUMIF(Ausgaben!E$7:E$10002,A1961,Ausgaben!G$7:G$10002)+SUMIF(Ausgaben!I$7:I$10002,A1961,Ausgaben!H$7:H$10002),2)</f>
        <v>0</v>
      </c>
    </row>
    <row r="1962" spans="1:2" x14ac:dyDescent="0.25">
      <c r="A1962">
        <v>1962</v>
      </c>
      <c r="B1962" s="24">
        <f>ROUND(SUMIF(Einnahmen!E$7:E$10002,A1962,Einnahmen!G$7:G$10002)+SUMIF(Einnahmen!I$7:I$10002,A1962,Einnahmen!H$7:H$10002)+SUMIF(Ausgaben!E$7:E$10002,A1962,Ausgaben!G$7:G$10002)+SUMIF(Ausgaben!I$7:I$10002,A1962,Ausgaben!H$7:H$10002),2)</f>
        <v>0</v>
      </c>
    </row>
    <row r="1963" spans="1:2" x14ac:dyDescent="0.25">
      <c r="A1963">
        <v>1963</v>
      </c>
      <c r="B1963" s="24">
        <f>ROUND(SUMIF(Einnahmen!E$7:E$10002,A1963,Einnahmen!G$7:G$10002)+SUMIF(Einnahmen!I$7:I$10002,A1963,Einnahmen!H$7:H$10002)+SUMIF(Ausgaben!E$7:E$10002,A1963,Ausgaben!G$7:G$10002)+SUMIF(Ausgaben!I$7:I$10002,A1963,Ausgaben!H$7:H$10002),2)</f>
        <v>0</v>
      </c>
    </row>
    <row r="1964" spans="1:2" x14ac:dyDescent="0.25">
      <c r="A1964">
        <v>1964</v>
      </c>
      <c r="B1964" s="24">
        <f>ROUND(SUMIF(Einnahmen!E$7:E$10002,A1964,Einnahmen!G$7:G$10002)+SUMIF(Einnahmen!I$7:I$10002,A1964,Einnahmen!H$7:H$10002)+SUMIF(Ausgaben!E$7:E$10002,A1964,Ausgaben!G$7:G$10002)+SUMIF(Ausgaben!I$7:I$10002,A1964,Ausgaben!H$7:H$10002),2)</f>
        <v>0</v>
      </c>
    </row>
    <row r="1965" spans="1:2" x14ac:dyDescent="0.25">
      <c r="A1965">
        <v>1965</v>
      </c>
      <c r="B1965" s="24">
        <f>ROUND(SUMIF(Einnahmen!E$7:E$10002,A1965,Einnahmen!G$7:G$10002)+SUMIF(Einnahmen!I$7:I$10002,A1965,Einnahmen!H$7:H$10002)+SUMIF(Ausgaben!E$7:E$10002,A1965,Ausgaben!G$7:G$10002)+SUMIF(Ausgaben!I$7:I$10002,A1965,Ausgaben!H$7:H$10002),2)</f>
        <v>0</v>
      </c>
    </row>
    <row r="1966" spans="1:2" x14ac:dyDescent="0.25">
      <c r="A1966">
        <v>1966</v>
      </c>
      <c r="B1966" s="24">
        <f>ROUND(SUMIF(Einnahmen!E$7:E$10002,A1966,Einnahmen!G$7:G$10002)+SUMIF(Einnahmen!I$7:I$10002,A1966,Einnahmen!H$7:H$10002)+SUMIF(Ausgaben!E$7:E$10002,A1966,Ausgaben!G$7:G$10002)+SUMIF(Ausgaben!I$7:I$10002,A1966,Ausgaben!H$7:H$10002),2)</f>
        <v>0</v>
      </c>
    </row>
    <row r="1967" spans="1:2" x14ac:dyDescent="0.25">
      <c r="A1967">
        <v>1967</v>
      </c>
      <c r="B1967" s="24">
        <f>ROUND(SUMIF(Einnahmen!E$7:E$10002,A1967,Einnahmen!G$7:G$10002)+SUMIF(Einnahmen!I$7:I$10002,A1967,Einnahmen!H$7:H$10002)+SUMIF(Ausgaben!E$7:E$10002,A1967,Ausgaben!G$7:G$10002)+SUMIF(Ausgaben!I$7:I$10002,A1967,Ausgaben!H$7:H$10002),2)</f>
        <v>0</v>
      </c>
    </row>
    <row r="1968" spans="1:2" x14ac:dyDescent="0.25">
      <c r="A1968">
        <v>1968</v>
      </c>
      <c r="B1968" s="24">
        <f>ROUND(SUMIF(Einnahmen!E$7:E$10002,A1968,Einnahmen!G$7:G$10002)+SUMIF(Einnahmen!I$7:I$10002,A1968,Einnahmen!H$7:H$10002)+SUMIF(Ausgaben!E$7:E$10002,A1968,Ausgaben!G$7:G$10002)+SUMIF(Ausgaben!I$7:I$10002,A1968,Ausgaben!H$7:H$10002),2)</f>
        <v>0</v>
      </c>
    </row>
    <row r="1969" spans="1:2" x14ac:dyDescent="0.25">
      <c r="A1969">
        <v>1969</v>
      </c>
      <c r="B1969" s="24">
        <f>ROUND(SUMIF(Einnahmen!E$7:E$10002,A1969,Einnahmen!G$7:G$10002)+SUMIF(Einnahmen!I$7:I$10002,A1969,Einnahmen!H$7:H$10002)+SUMIF(Ausgaben!E$7:E$10002,A1969,Ausgaben!G$7:G$10002)+SUMIF(Ausgaben!I$7:I$10002,A1969,Ausgaben!H$7:H$10002),2)</f>
        <v>0</v>
      </c>
    </row>
    <row r="1970" spans="1:2" x14ac:dyDescent="0.25">
      <c r="A1970">
        <v>1970</v>
      </c>
      <c r="B1970" s="24">
        <f>ROUND(SUMIF(Einnahmen!E$7:E$10002,A1970,Einnahmen!G$7:G$10002)+SUMIF(Einnahmen!I$7:I$10002,A1970,Einnahmen!H$7:H$10002)+SUMIF(Ausgaben!E$7:E$10002,A1970,Ausgaben!G$7:G$10002)+SUMIF(Ausgaben!I$7:I$10002,A1970,Ausgaben!H$7:H$10002),2)</f>
        <v>0</v>
      </c>
    </row>
    <row r="1971" spans="1:2" x14ac:dyDescent="0.25">
      <c r="A1971">
        <v>1971</v>
      </c>
      <c r="B1971" s="24">
        <f>ROUND(SUMIF(Einnahmen!E$7:E$10002,A1971,Einnahmen!G$7:G$10002)+SUMIF(Einnahmen!I$7:I$10002,A1971,Einnahmen!H$7:H$10002)+SUMIF(Ausgaben!E$7:E$10002,A1971,Ausgaben!G$7:G$10002)+SUMIF(Ausgaben!I$7:I$10002,A1971,Ausgaben!H$7:H$10002),2)</f>
        <v>0</v>
      </c>
    </row>
    <row r="1972" spans="1:2" x14ac:dyDescent="0.25">
      <c r="A1972">
        <v>1972</v>
      </c>
      <c r="B1972" s="24">
        <f>ROUND(SUMIF(Einnahmen!E$7:E$10002,A1972,Einnahmen!G$7:G$10002)+SUMIF(Einnahmen!I$7:I$10002,A1972,Einnahmen!H$7:H$10002)+SUMIF(Ausgaben!E$7:E$10002,A1972,Ausgaben!G$7:G$10002)+SUMIF(Ausgaben!I$7:I$10002,A1972,Ausgaben!H$7:H$10002),2)</f>
        <v>0</v>
      </c>
    </row>
    <row r="1973" spans="1:2" x14ac:dyDescent="0.25">
      <c r="A1973">
        <v>1973</v>
      </c>
      <c r="B1973" s="24">
        <f>ROUND(SUMIF(Einnahmen!E$7:E$10002,A1973,Einnahmen!G$7:G$10002)+SUMIF(Einnahmen!I$7:I$10002,A1973,Einnahmen!H$7:H$10002)+SUMIF(Ausgaben!E$7:E$10002,A1973,Ausgaben!G$7:G$10002)+SUMIF(Ausgaben!I$7:I$10002,A1973,Ausgaben!H$7:H$10002),2)</f>
        <v>0</v>
      </c>
    </row>
    <row r="1974" spans="1:2" x14ac:dyDescent="0.25">
      <c r="A1974">
        <v>1974</v>
      </c>
      <c r="B1974" s="24">
        <f>ROUND(SUMIF(Einnahmen!E$7:E$10002,A1974,Einnahmen!G$7:G$10002)+SUMIF(Einnahmen!I$7:I$10002,A1974,Einnahmen!H$7:H$10002)+SUMIF(Ausgaben!E$7:E$10002,A1974,Ausgaben!G$7:G$10002)+SUMIF(Ausgaben!I$7:I$10002,A1974,Ausgaben!H$7:H$10002),2)</f>
        <v>0</v>
      </c>
    </row>
    <row r="1975" spans="1:2" x14ac:dyDescent="0.25">
      <c r="A1975">
        <v>1975</v>
      </c>
      <c r="B1975" s="24">
        <f>ROUND(SUMIF(Einnahmen!E$7:E$10002,A1975,Einnahmen!G$7:G$10002)+SUMIF(Einnahmen!I$7:I$10002,A1975,Einnahmen!H$7:H$10002)+SUMIF(Ausgaben!E$7:E$10002,A1975,Ausgaben!G$7:G$10002)+SUMIF(Ausgaben!I$7:I$10002,A1975,Ausgaben!H$7:H$10002),2)</f>
        <v>0</v>
      </c>
    </row>
    <row r="1976" spans="1:2" x14ac:dyDescent="0.25">
      <c r="A1976">
        <v>1976</v>
      </c>
      <c r="B1976" s="24">
        <f>ROUND(SUMIF(Einnahmen!E$7:E$10002,A1976,Einnahmen!G$7:G$10002)+SUMIF(Einnahmen!I$7:I$10002,A1976,Einnahmen!H$7:H$10002)+SUMIF(Ausgaben!E$7:E$10002,A1976,Ausgaben!G$7:G$10002)+SUMIF(Ausgaben!I$7:I$10002,A1976,Ausgaben!H$7:H$10002),2)</f>
        <v>0</v>
      </c>
    </row>
    <row r="1977" spans="1:2" x14ac:dyDescent="0.25">
      <c r="A1977">
        <v>1977</v>
      </c>
      <c r="B1977" s="24">
        <f>ROUND(SUMIF(Einnahmen!E$7:E$10002,A1977,Einnahmen!G$7:G$10002)+SUMIF(Einnahmen!I$7:I$10002,A1977,Einnahmen!H$7:H$10002)+SUMIF(Ausgaben!E$7:E$10002,A1977,Ausgaben!G$7:G$10002)+SUMIF(Ausgaben!I$7:I$10002,A1977,Ausgaben!H$7:H$10002),2)</f>
        <v>0</v>
      </c>
    </row>
    <row r="1978" spans="1:2" x14ac:dyDescent="0.25">
      <c r="A1978">
        <v>1978</v>
      </c>
      <c r="B1978" s="24">
        <f>ROUND(SUMIF(Einnahmen!E$7:E$10002,A1978,Einnahmen!G$7:G$10002)+SUMIF(Einnahmen!I$7:I$10002,A1978,Einnahmen!H$7:H$10002)+SUMIF(Ausgaben!E$7:E$10002,A1978,Ausgaben!G$7:G$10002)+SUMIF(Ausgaben!I$7:I$10002,A1978,Ausgaben!H$7:H$10002),2)</f>
        <v>0</v>
      </c>
    </row>
    <row r="1979" spans="1:2" x14ac:dyDescent="0.25">
      <c r="A1979">
        <v>1979</v>
      </c>
      <c r="B1979" s="24">
        <f>ROUND(SUMIF(Einnahmen!E$7:E$10002,A1979,Einnahmen!G$7:G$10002)+SUMIF(Einnahmen!I$7:I$10002,A1979,Einnahmen!H$7:H$10002)+SUMIF(Ausgaben!E$7:E$10002,A1979,Ausgaben!G$7:G$10002)+SUMIF(Ausgaben!I$7:I$10002,A1979,Ausgaben!H$7:H$10002),2)</f>
        <v>0</v>
      </c>
    </row>
    <row r="1980" spans="1:2" x14ac:dyDescent="0.25">
      <c r="A1980">
        <v>1980</v>
      </c>
      <c r="B1980" s="24">
        <f>ROUND(SUMIF(Einnahmen!E$7:E$10002,A1980,Einnahmen!G$7:G$10002)+SUMIF(Einnahmen!I$7:I$10002,A1980,Einnahmen!H$7:H$10002)+SUMIF(Ausgaben!E$7:E$10002,A1980,Ausgaben!G$7:G$10002)+SUMIF(Ausgaben!I$7:I$10002,A1980,Ausgaben!H$7:H$10002),2)</f>
        <v>0</v>
      </c>
    </row>
    <row r="1981" spans="1:2" x14ac:dyDescent="0.25">
      <c r="A1981">
        <v>1981</v>
      </c>
      <c r="B1981" s="24">
        <f>ROUND(SUMIF(Einnahmen!E$7:E$10002,A1981,Einnahmen!G$7:G$10002)+SUMIF(Einnahmen!I$7:I$10002,A1981,Einnahmen!H$7:H$10002)+SUMIF(Ausgaben!E$7:E$10002,A1981,Ausgaben!G$7:G$10002)+SUMIF(Ausgaben!I$7:I$10002,A1981,Ausgaben!H$7:H$10002),2)</f>
        <v>0</v>
      </c>
    </row>
    <row r="1982" spans="1:2" x14ac:dyDescent="0.25">
      <c r="A1982">
        <v>1982</v>
      </c>
      <c r="B1982" s="24">
        <f>ROUND(SUMIF(Einnahmen!E$7:E$10002,A1982,Einnahmen!G$7:G$10002)+SUMIF(Einnahmen!I$7:I$10002,A1982,Einnahmen!H$7:H$10002)+SUMIF(Ausgaben!E$7:E$10002,A1982,Ausgaben!G$7:G$10002)+SUMIF(Ausgaben!I$7:I$10002,A1982,Ausgaben!H$7:H$10002),2)</f>
        <v>0</v>
      </c>
    </row>
    <row r="1983" spans="1:2" x14ac:dyDescent="0.25">
      <c r="A1983">
        <v>1983</v>
      </c>
      <c r="B1983" s="24">
        <f>ROUND(SUMIF(Einnahmen!E$7:E$10002,A1983,Einnahmen!G$7:G$10002)+SUMIF(Einnahmen!I$7:I$10002,A1983,Einnahmen!H$7:H$10002)+SUMIF(Ausgaben!E$7:E$10002,A1983,Ausgaben!G$7:G$10002)+SUMIF(Ausgaben!I$7:I$10002,A1983,Ausgaben!H$7:H$10002),2)</f>
        <v>0</v>
      </c>
    </row>
    <row r="1984" spans="1:2" x14ac:dyDescent="0.25">
      <c r="A1984">
        <v>1984</v>
      </c>
      <c r="B1984" s="24">
        <f>ROUND(SUMIF(Einnahmen!E$7:E$10002,A1984,Einnahmen!G$7:G$10002)+SUMIF(Einnahmen!I$7:I$10002,A1984,Einnahmen!H$7:H$10002)+SUMIF(Ausgaben!E$7:E$10002,A1984,Ausgaben!G$7:G$10002)+SUMIF(Ausgaben!I$7:I$10002,A1984,Ausgaben!H$7:H$10002),2)</f>
        <v>0</v>
      </c>
    </row>
    <row r="1985" spans="1:2" x14ac:dyDescent="0.25">
      <c r="A1985">
        <v>1985</v>
      </c>
      <c r="B1985" s="24">
        <f>ROUND(SUMIF(Einnahmen!E$7:E$10002,A1985,Einnahmen!G$7:G$10002)+SUMIF(Einnahmen!I$7:I$10002,A1985,Einnahmen!H$7:H$10002)+SUMIF(Ausgaben!E$7:E$10002,A1985,Ausgaben!G$7:G$10002)+SUMIF(Ausgaben!I$7:I$10002,A1985,Ausgaben!H$7:H$10002),2)</f>
        <v>0</v>
      </c>
    </row>
    <row r="1986" spans="1:2" x14ac:dyDescent="0.25">
      <c r="A1986">
        <v>1986</v>
      </c>
      <c r="B1986" s="24">
        <f>ROUND(SUMIF(Einnahmen!E$7:E$10002,A1986,Einnahmen!G$7:G$10002)+SUMIF(Einnahmen!I$7:I$10002,A1986,Einnahmen!H$7:H$10002)+SUMIF(Ausgaben!E$7:E$10002,A1986,Ausgaben!G$7:G$10002)+SUMIF(Ausgaben!I$7:I$10002,A1986,Ausgaben!H$7:H$10002),2)</f>
        <v>0</v>
      </c>
    </row>
    <row r="1987" spans="1:2" x14ac:dyDescent="0.25">
      <c r="A1987">
        <v>1987</v>
      </c>
      <c r="B1987" s="24">
        <f>ROUND(SUMIF(Einnahmen!E$7:E$10002,A1987,Einnahmen!G$7:G$10002)+SUMIF(Einnahmen!I$7:I$10002,A1987,Einnahmen!H$7:H$10002)+SUMIF(Ausgaben!E$7:E$10002,A1987,Ausgaben!G$7:G$10002)+SUMIF(Ausgaben!I$7:I$10002,A1987,Ausgaben!H$7:H$10002),2)</f>
        <v>0</v>
      </c>
    </row>
    <row r="1988" spans="1:2" x14ac:dyDescent="0.25">
      <c r="A1988">
        <v>1988</v>
      </c>
      <c r="B1988" s="24">
        <f>ROUND(SUMIF(Einnahmen!E$7:E$10002,A1988,Einnahmen!G$7:G$10002)+SUMIF(Einnahmen!I$7:I$10002,A1988,Einnahmen!H$7:H$10002)+SUMIF(Ausgaben!E$7:E$10002,A1988,Ausgaben!G$7:G$10002)+SUMIF(Ausgaben!I$7:I$10002,A1988,Ausgaben!H$7:H$10002),2)</f>
        <v>0</v>
      </c>
    </row>
    <row r="1989" spans="1:2" x14ac:dyDescent="0.25">
      <c r="A1989">
        <v>1989</v>
      </c>
      <c r="B1989" s="24">
        <f>ROUND(SUMIF(Einnahmen!E$7:E$10002,A1989,Einnahmen!G$7:G$10002)+SUMIF(Einnahmen!I$7:I$10002,A1989,Einnahmen!H$7:H$10002)+SUMIF(Ausgaben!E$7:E$10002,A1989,Ausgaben!G$7:G$10002)+SUMIF(Ausgaben!I$7:I$10002,A1989,Ausgaben!H$7:H$10002),2)</f>
        <v>0</v>
      </c>
    </row>
    <row r="1990" spans="1:2" x14ac:dyDescent="0.25">
      <c r="A1990">
        <v>1990</v>
      </c>
      <c r="B1990" s="24">
        <f>ROUND(SUMIF(Einnahmen!E$7:E$10002,A1990,Einnahmen!G$7:G$10002)+SUMIF(Einnahmen!I$7:I$10002,A1990,Einnahmen!H$7:H$10002)+SUMIF(Ausgaben!E$7:E$10002,A1990,Ausgaben!G$7:G$10002)+SUMIF(Ausgaben!I$7:I$10002,A1990,Ausgaben!H$7:H$10002),2)</f>
        <v>0</v>
      </c>
    </row>
    <row r="1991" spans="1:2" x14ac:dyDescent="0.25">
      <c r="A1991">
        <v>1991</v>
      </c>
      <c r="B1991" s="24">
        <f>ROUND(SUMIF(Einnahmen!E$7:E$10002,A1991,Einnahmen!G$7:G$10002)+SUMIF(Einnahmen!I$7:I$10002,A1991,Einnahmen!H$7:H$10002)+SUMIF(Ausgaben!E$7:E$10002,A1991,Ausgaben!G$7:G$10002)+SUMIF(Ausgaben!I$7:I$10002,A1991,Ausgaben!H$7:H$10002),2)</f>
        <v>0</v>
      </c>
    </row>
    <row r="1992" spans="1:2" x14ac:dyDescent="0.25">
      <c r="A1992">
        <v>1992</v>
      </c>
      <c r="B1992" s="24">
        <f>ROUND(SUMIF(Einnahmen!E$7:E$10002,A1992,Einnahmen!G$7:G$10002)+SUMIF(Einnahmen!I$7:I$10002,A1992,Einnahmen!H$7:H$10002)+SUMIF(Ausgaben!E$7:E$10002,A1992,Ausgaben!G$7:G$10002)+SUMIF(Ausgaben!I$7:I$10002,A1992,Ausgaben!H$7:H$10002),2)</f>
        <v>0</v>
      </c>
    </row>
    <row r="1993" spans="1:2" x14ac:dyDescent="0.25">
      <c r="A1993">
        <v>1993</v>
      </c>
      <c r="B1993" s="24">
        <f>ROUND(SUMIF(Einnahmen!E$7:E$10002,A1993,Einnahmen!G$7:G$10002)+SUMIF(Einnahmen!I$7:I$10002,A1993,Einnahmen!H$7:H$10002)+SUMIF(Ausgaben!E$7:E$10002,A1993,Ausgaben!G$7:G$10002)+SUMIF(Ausgaben!I$7:I$10002,A1993,Ausgaben!H$7:H$10002),2)</f>
        <v>0</v>
      </c>
    </row>
    <row r="1994" spans="1:2" x14ac:dyDescent="0.25">
      <c r="A1994">
        <v>1994</v>
      </c>
      <c r="B1994" s="24">
        <f>ROUND(SUMIF(Einnahmen!E$7:E$10002,A1994,Einnahmen!G$7:G$10002)+SUMIF(Einnahmen!I$7:I$10002,A1994,Einnahmen!H$7:H$10002)+SUMIF(Ausgaben!E$7:E$10002,A1994,Ausgaben!G$7:G$10002)+SUMIF(Ausgaben!I$7:I$10002,A1994,Ausgaben!H$7:H$10002),2)</f>
        <v>0</v>
      </c>
    </row>
    <row r="1995" spans="1:2" x14ac:dyDescent="0.25">
      <c r="A1995">
        <v>1995</v>
      </c>
      <c r="B1995" s="24">
        <f>ROUND(SUMIF(Einnahmen!E$7:E$10002,A1995,Einnahmen!G$7:G$10002)+SUMIF(Einnahmen!I$7:I$10002,A1995,Einnahmen!H$7:H$10002)+SUMIF(Ausgaben!E$7:E$10002,A1995,Ausgaben!G$7:G$10002)+SUMIF(Ausgaben!I$7:I$10002,A1995,Ausgaben!H$7:H$10002),2)</f>
        <v>0</v>
      </c>
    </row>
    <row r="1996" spans="1:2" x14ac:dyDescent="0.25">
      <c r="A1996">
        <v>1996</v>
      </c>
      <c r="B1996" s="24">
        <f>ROUND(SUMIF(Einnahmen!E$7:E$10002,A1996,Einnahmen!G$7:G$10002)+SUMIF(Einnahmen!I$7:I$10002,A1996,Einnahmen!H$7:H$10002)+SUMIF(Ausgaben!E$7:E$10002,A1996,Ausgaben!G$7:G$10002)+SUMIF(Ausgaben!I$7:I$10002,A1996,Ausgaben!H$7:H$10002),2)</f>
        <v>0</v>
      </c>
    </row>
    <row r="1997" spans="1:2" x14ac:dyDescent="0.25">
      <c r="A1997">
        <v>1997</v>
      </c>
      <c r="B1997" s="24">
        <f>ROUND(SUMIF(Einnahmen!E$7:E$10002,A1997,Einnahmen!G$7:G$10002)+SUMIF(Einnahmen!I$7:I$10002,A1997,Einnahmen!H$7:H$10002)+SUMIF(Ausgaben!E$7:E$10002,A1997,Ausgaben!G$7:G$10002)+SUMIF(Ausgaben!I$7:I$10002,A1997,Ausgaben!H$7:H$10002),2)</f>
        <v>0</v>
      </c>
    </row>
    <row r="1998" spans="1:2" x14ac:dyDescent="0.25">
      <c r="A1998">
        <v>1998</v>
      </c>
      <c r="B1998" s="24">
        <f>ROUND(SUMIF(Einnahmen!E$7:E$10002,A1998,Einnahmen!G$7:G$10002)+SUMIF(Einnahmen!I$7:I$10002,A1998,Einnahmen!H$7:H$10002)+SUMIF(Ausgaben!E$7:E$10002,A1998,Ausgaben!G$7:G$10002)+SUMIF(Ausgaben!I$7:I$10002,A1998,Ausgaben!H$7:H$10002),2)</f>
        <v>0</v>
      </c>
    </row>
    <row r="1999" spans="1:2" x14ac:dyDescent="0.25">
      <c r="A1999">
        <v>1999</v>
      </c>
      <c r="B1999" s="24">
        <f>ROUND(SUMIF(Einnahmen!E$7:E$10002,A1999,Einnahmen!G$7:G$10002)+SUMIF(Einnahmen!I$7:I$10002,A1999,Einnahmen!H$7:H$10002)+SUMIF(Ausgaben!E$7:E$10002,A1999,Ausgaben!G$7:G$10002)+SUMIF(Ausgaben!I$7:I$10002,A1999,Ausgaben!H$7:H$10002),2)</f>
        <v>0</v>
      </c>
    </row>
    <row r="2000" spans="1:2" x14ac:dyDescent="0.25">
      <c r="A2000">
        <v>2000</v>
      </c>
      <c r="B2000" s="24">
        <f>ROUND(SUMIF(Einnahmen!E$7:E$10002,A2000,Einnahmen!G$7:G$10002)+SUMIF(Einnahmen!I$7:I$10002,A2000,Einnahmen!H$7:H$10002)+SUMIF(Ausgaben!E$7:E$10002,A2000,Ausgaben!G$7:G$10002)+SUMIF(Ausgaben!I$7:I$10002,A2000,Ausgaben!H$7:H$10002),2)</f>
        <v>0</v>
      </c>
    </row>
    <row r="2001" spans="1:2" x14ac:dyDescent="0.25">
      <c r="A2001">
        <v>2001</v>
      </c>
      <c r="B2001" s="24">
        <f>ROUND(SUMIF(Einnahmen!E$7:E$10002,A2001,Einnahmen!G$7:G$10002)+SUMIF(Einnahmen!I$7:I$10002,A2001,Einnahmen!H$7:H$10002)+SUMIF(Ausgaben!E$7:E$10002,A2001,Ausgaben!G$7:G$10002)+SUMIF(Ausgaben!I$7:I$10002,A2001,Ausgaben!H$7:H$10002),2)</f>
        <v>0</v>
      </c>
    </row>
    <row r="2002" spans="1:2" x14ac:dyDescent="0.25">
      <c r="A2002">
        <v>2002</v>
      </c>
      <c r="B2002" s="24">
        <f>ROUND(SUMIF(Einnahmen!E$7:E$10002,A2002,Einnahmen!G$7:G$10002)+SUMIF(Einnahmen!I$7:I$10002,A2002,Einnahmen!H$7:H$10002)+SUMIF(Ausgaben!E$7:E$10002,A2002,Ausgaben!G$7:G$10002)+SUMIF(Ausgaben!I$7:I$10002,A2002,Ausgaben!H$7:H$10002),2)</f>
        <v>0</v>
      </c>
    </row>
    <row r="2003" spans="1:2" x14ac:dyDescent="0.25">
      <c r="A2003">
        <v>2003</v>
      </c>
      <c r="B2003" s="24">
        <f>ROUND(SUMIF(Einnahmen!E$7:E$10002,A2003,Einnahmen!G$7:G$10002)+SUMIF(Einnahmen!I$7:I$10002,A2003,Einnahmen!H$7:H$10002)+SUMIF(Ausgaben!E$7:E$10002,A2003,Ausgaben!G$7:G$10002)+SUMIF(Ausgaben!I$7:I$10002,A2003,Ausgaben!H$7:H$10002),2)</f>
        <v>0</v>
      </c>
    </row>
    <row r="2004" spans="1:2" x14ac:dyDescent="0.25">
      <c r="A2004">
        <v>2004</v>
      </c>
      <c r="B2004" s="24">
        <f>ROUND(SUMIF(Einnahmen!E$7:E$10002,A2004,Einnahmen!G$7:G$10002)+SUMIF(Einnahmen!I$7:I$10002,A2004,Einnahmen!H$7:H$10002)+SUMIF(Ausgaben!E$7:E$10002,A2004,Ausgaben!G$7:G$10002)+SUMIF(Ausgaben!I$7:I$10002,A2004,Ausgaben!H$7:H$10002),2)</f>
        <v>0</v>
      </c>
    </row>
    <row r="2005" spans="1:2" x14ac:dyDescent="0.25">
      <c r="A2005">
        <v>2005</v>
      </c>
      <c r="B2005" s="24">
        <f>ROUND(SUMIF(Einnahmen!E$7:E$10002,A2005,Einnahmen!G$7:G$10002)+SUMIF(Einnahmen!I$7:I$10002,A2005,Einnahmen!H$7:H$10002)+SUMIF(Ausgaben!E$7:E$10002,A2005,Ausgaben!G$7:G$10002)+SUMIF(Ausgaben!I$7:I$10002,A2005,Ausgaben!H$7:H$10002),2)</f>
        <v>0</v>
      </c>
    </row>
    <row r="2006" spans="1:2" x14ac:dyDescent="0.25">
      <c r="A2006">
        <v>2006</v>
      </c>
      <c r="B2006" s="24">
        <f>ROUND(SUMIF(Einnahmen!E$7:E$10002,A2006,Einnahmen!G$7:G$10002)+SUMIF(Einnahmen!I$7:I$10002,A2006,Einnahmen!H$7:H$10002)+SUMIF(Ausgaben!E$7:E$10002,A2006,Ausgaben!G$7:G$10002)+SUMIF(Ausgaben!I$7:I$10002,A2006,Ausgaben!H$7:H$10002),2)</f>
        <v>0</v>
      </c>
    </row>
    <row r="2007" spans="1:2" x14ac:dyDescent="0.25">
      <c r="A2007">
        <v>2007</v>
      </c>
      <c r="B2007" s="24">
        <f>ROUND(SUMIF(Einnahmen!E$7:E$10002,A2007,Einnahmen!G$7:G$10002)+SUMIF(Einnahmen!I$7:I$10002,A2007,Einnahmen!H$7:H$10002)+SUMIF(Ausgaben!E$7:E$10002,A2007,Ausgaben!G$7:G$10002)+SUMIF(Ausgaben!I$7:I$10002,A2007,Ausgaben!H$7:H$10002),2)</f>
        <v>0</v>
      </c>
    </row>
    <row r="2008" spans="1:2" x14ac:dyDescent="0.25">
      <c r="A2008">
        <v>2008</v>
      </c>
      <c r="B2008" s="24">
        <f>ROUND(SUMIF(Einnahmen!E$7:E$10002,A2008,Einnahmen!G$7:G$10002)+SUMIF(Einnahmen!I$7:I$10002,A2008,Einnahmen!H$7:H$10002)+SUMIF(Ausgaben!E$7:E$10002,A2008,Ausgaben!G$7:G$10002)+SUMIF(Ausgaben!I$7:I$10002,A2008,Ausgaben!H$7:H$10002),2)</f>
        <v>0</v>
      </c>
    </row>
    <row r="2009" spans="1:2" x14ac:dyDescent="0.25">
      <c r="A2009">
        <v>2009</v>
      </c>
      <c r="B2009" s="24">
        <f>ROUND(SUMIF(Einnahmen!E$7:E$10002,A2009,Einnahmen!G$7:G$10002)+SUMIF(Einnahmen!I$7:I$10002,A2009,Einnahmen!H$7:H$10002)+SUMIF(Ausgaben!E$7:E$10002,A2009,Ausgaben!G$7:G$10002)+SUMIF(Ausgaben!I$7:I$10002,A2009,Ausgaben!H$7:H$10002),2)</f>
        <v>0</v>
      </c>
    </row>
    <row r="2010" spans="1:2" x14ac:dyDescent="0.25">
      <c r="A2010">
        <v>2010</v>
      </c>
      <c r="B2010" s="24">
        <f>ROUND(SUMIF(Einnahmen!E$7:E$10002,A2010,Einnahmen!G$7:G$10002)+SUMIF(Einnahmen!I$7:I$10002,A2010,Einnahmen!H$7:H$10002)+SUMIF(Ausgaben!E$7:E$10002,A2010,Ausgaben!G$7:G$10002)+SUMIF(Ausgaben!I$7:I$10002,A2010,Ausgaben!H$7:H$10002),2)</f>
        <v>0</v>
      </c>
    </row>
    <row r="2011" spans="1:2" x14ac:dyDescent="0.25">
      <c r="A2011">
        <v>2011</v>
      </c>
      <c r="B2011" s="24">
        <f>ROUND(SUMIF(Einnahmen!E$7:E$10002,A2011,Einnahmen!G$7:G$10002)+SUMIF(Einnahmen!I$7:I$10002,A2011,Einnahmen!H$7:H$10002)+SUMIF(Ausgaben!E$7:E$10002,A2011,Ausgaben!G$7:G$10002)+SUMIF(Ausgaben!I$7:I$10002,A2011,Ausgaben!H$7:H$10002),2)</f>
        <v>0</v>
      </c>
    </row>
    <row r="2012" spans="1:2" x14ac:dyDescent="0.25">
      <c r="A2012">
        <v>2012</v>
      </c>
      <c r="B2012" s="24">
        <f>ROUND(SUMIF(Einnahmen!E$7:E$10002,A2012,Einnahmen!G$7:G$10002)+SUMIF(Einnahmen!I$7:I$10002,A2012,Einnahmen!H$7:H$10002)+SUMIF(Ausgaben!E$7:E$10002,A2012,Ausgaben!G$7:G$10002)+SUMIF(Ausgaben!I$7:I$10002,A2012,Ausgaben!H$7:H$10002),2)</f>
        <v>0</v>
      </c>
    </row>
    <row r="2013" spans="1:2" x14ac:dyDescent="0.25">
      <c r="A2013">
        <v>2013</v>
      </c>
      <c r="B2013" s="24">
        <f>ROUND(SUMIF(Einnahmen!E$7:E$10002,A2013,Einnahmen!G$7:G$10002)+SUMIF(Einnahmen!I$7:I$10002,A2013,Einnahmen!H$7:H$10002)+SUMIF(Ausgaben!E$7:E$10002,A2013,Ausgaben!G$7:G$10002)+SUMIF(Ausgaben!I$7:I$10002,A2013,Ausgaben!H$7:H$10002),2)</f>
        <v>0</v>
      </c>
    </row>
    <row r="2014" spans="1:2" x14ac:dyDescent="0.25">
      <c r="A2014">
        <v>2014</v>
      </c>
      <c r="B2014" s="24">
        <f>ROUND(SUMIF(Einnahmen!E$7:E$10002,A2014,Einnahmen!G$7:G$10002)+SUMIF(Einnahmen!I$7:I$10002,A2014,Einnahmen!H$7:H$10002)+SUMIF(Ausgaben!E$7:E$10002,A2014,Ausgaben!G$7:G$10002)+SUMIF(Ausgaben!I$7:I$10002,A2014,Ausgaben!H$7:H$10002),2)</f>
        <v>0</v>
      </c>
    </row>
    <row r="2015" spans="1:2" x14ac:dyDescent="0.25">
      <c r="A2015">
        <v>2015</v>
      </c>
      <c r="B2015" s="24">
        <f>ROUND(SUMIF(Einnahmen!E$7:E$10002,A2015,Einnahmen!G$7:G$10002)+SUMIF(Einnahmen!I$7:I$10002,A2015,Einnahmen!H$7:H$10002)+SUMIF(Ausgaben!E$7:E$10002,A2015,Ausgaben!G$7:G$10002)+SUMIF(Ausgaben!I$7:I$10002,A2015,Ausgaben!H$7:H$10002),2)</f>
        <v>0</v>
      </c>
    </row>
    <row r="2016" spans="1:2" x14ac:dyDescent="0.25">
      <c r="A2016">
        <v>2016</v>
      </c>
      <c r="B2016" s="24">
        <f>ROUND(SUMIF(Einnahmen!E$7:E$10002,A2016,Einnahmen!G$7:G$10002)+SUMIF(Einnahmen!I$7:I$10002,A2016,Einnahmen!H$7:H$10002)+SUMIF(Ausgaben!E$7:E$10002,A2016,Ausgaben!G$7:G$10002)+SUMIF(Ausgaben!I$7:I$10002,A2016,Ausgaben!H$7:H$10002),2)</f>
        <v>0</v>
      </c>
    </row>
    <row r="2017" spans="1:2" x14ac:dyDescent="0.25">
      <c r="A2017">
        <v>2017</v>
      </c>
      <c r="B2017" s="24">
        <f>ROUND(SUMIF(Einnahmen!E$7:E$10002,A2017,Einnahmen!G$7:G$10002)+SUMIF(Einnahmen!I$7:I$10002,A2017,Einnahmen!H$7:H$10002)+SUMIF(Ausgaben!E$7:E$10002,A2017,Ausgaben!G$7:G$10002)+SUMIF(Ausgaben!I$7:I$10002,A2017,Ausgaben!H$7:H$10002),2)</f>
        <v>0</v>
      </c>
    </row>
    <row r="2018" spans="1:2" x14ac:dyDescent="0.25">
      <c r="A2018">
        <v>2018</v>
      </c>
      <c r="B2018" s="24">
        <f>ROUND(SUMIF(Einnahmen!E$7:E$10002,A2018,Einnahmen!G$7:G$10002)+SUMIF(Einnahmen!I$7:I$10002,A2018,Einnahmen!H$7:H$10002)+SUMIF(Ausgaben!E$7:E$10002,A2018,Ausgaben!G$7:G$10002)+SUMIF(Ausgaben!I$7:I$10002,A2018,Ausgaben!H$7:H$10002),2)</f>
        <v>0</v>
      </c>
    </row>
    <row r="2019" spans="1:2" x14ac:dyDescent="0.25">
      <c r="A2019">
        <v>2019</v>
      </c>
      <c r="B2019" s="24">
        <f>ROUND(SUMIF(Einnahmen!E$7:E$10002,A2019,Einnahmen!G$7:G$10002)+SUMIF(Einnahmen!I$7:I$10002,A2019,Einnahmen!H$7:H$10002)+SUMIF(Ausgaben!E$7:E$10002,A2019,Ausgaben!G$7:G$10002)+SUMIF(Ausgaben!I$7:I$10002,A2019,Ausgaben!H$7:H$10002),2)</f>
        <v>0</v>
      </c>
    </row>
    <row r="2020" spans="1:2" x14ac:dyDescent="0.25">
      <c r="A2020">
        <v>2020</v>
      </c>
      <c r="B2020" s="24">
        <f>ROUND(SUMIF(Einnahmen!E$7:E$10002,A2020,Einnahmen!G$7:G$10002)+SUMIF(Einnahmen!I$7:I$10002,A2020,Einnahmen!H$7:H$10002)+SUMIF(Ausgaben!E$7:E$10002,A2020,Ausgaben!G$7:G$10002)+SUMIF(Ausgaben!I$7:I$10002,A2020,Ausgaben!H$7:H$10002),2)</f>
        <v>0</v>
      </c>
    </row>
    <row r="2021" spans="1:2" x14ac:dyDescent="0.25">
      <c r="A2021">
        <v>2021</v>
      </c>
      <c r="B2021" s="24">
        <f>ROUND(SUMIF(Einnahmen!E$7:E$10002,A2021,Einnahmen!G$7:G$10002)+SUMIF(Einnahmen!I$7:I$10002,A2021,Einnahmen!H$7:H$10002)+SUMIF(Ausgaben!E$7:E$10002,A2021,Ausgaben!G$7:G$10002)+SUMIF(Ausgaben!I$7:I$10002,A2021,Ausgaben!H$7:H$10002),2)</f>
        <v>0</v>
      </c>
    </row>
    <row r="2022" spans="1:2" x14ac:dyDescent="0.25">
      <c r="A2022">
        <v>2022</v>
      </c>
      <c r="B2022" s="24">
        <f>ROUND(SUMIF(Einnahmen!E$7:E$10002,A2022,Einnahmen!G$7:G$10002)+SUMIF(Einnahmen!I$7:I$10002,A2022,Einnahmen!H$7:H$10002)+SUMIF(Ausgaben!E$7:E$10002,A2022,Ausgaben!G$7:G$10002)+SUMIF(Ausgaben!I$7:I$10002,A2022,Ausgaben!H$7:H$10002),2)</f>
        <v>0</v>
      </c>
    </row>
    <row r="2023" spans="1:2" x14ac:dyDescent="0.25">
      <c r="A2023">
        <v>2023</v>
      </c>
      <c r="B2023" s="24">
        <f>ROUND(SUMIF(Einnahmen!E$7:E$10002,A2023,Einnahmen!G$7:G$10002)+SUMIF(Einnahmen!I$7:I$10002,A2023,Einnahmen!H$7:H$10002)+SUMIF(Ausgaben!E$7:E$10002,A2023,Ausgaben!G$7:G$10002)+SUMIF(Ausgaben!I$7:I$10002,A2023,Ausgaben!H$7:H$10002),2)</f>
        <v>0</v>
      </c>
    </row>
    <row r="2024" spans="1:2" x14ac:dyDescent="0.25">
      <c r="A2024">
        <v>2024</v>
      </c>
      <c r="B2024" s="24">
        <f>ROUND(SUMIF(Einnahmen!E$7:E$10002,A2024,Einnahmen!G$7:G$10002)+SUMIF(Einnahmen!I$7:I$10002,A2024,Einnahmen!H$7:H$10002)+SUMIF(Ausgaben!E$7:E$10002,A2024,Ausgaben!G$7:G$10002)+SUMIF(Ausgaben!I$7:I$10002,A2024,Ausgaben!H$7:H$10002),2)</f>
        <v>0</v>
      </c>
    </row>
    <row r="2025" spans="1:2" x14ac:dyDescent="0.25">
      <c r="A2025">
        <v>2025</v>
      </c>
      <c r="B2025" s="24">
        <f>ROUND(SUMIF(Einnahmen!E$7:E$10002,A2025,Einnahmen!G$7:G$10002)+SUMIF(Einnahmen!I$7:I$10002,A2025,Einnahmen!H$7:H$10002)+SUMIF(Ausgaben!E$7:E$10002,A2025,Ausgaben!G$7:G$10002)+SUMIF(Ausgaben!I$7:I$10002,A2025,Ausgaben!H$7:H$10002),2)</f>
        <v>0</v>
      </c>
    </row>
    <row r="2026" spans="1:2" x14ac:dyDescent="0.25">
      <c r="A2026">
        <v>2026</v>
      </c>
      <c r="B2026" s="24">
        <f>ROUND(SUMIF(Einnahmen!E$7:E$10002,A2026,Einnahmen!G$7:G$10002)+SUMIF(Einnahmen!I$7:I$10002,A2026,Einnahmen!H$7:H$10002)+SUMIF(Ausgaben!E$7:E$10002,A2026,Ausgaben!G$7:G$10002)+SUMIF(Ausgaben!I$7:I$10002,A2026,Ausgaben!H$7:H$10002),2)</f>
        <v>0</v>
      </c>
    </row>
    <row r="2027" spans="1:2" x14ac:dyDescent="0.25">
      <c r="A2027">
        <v>2027</v>
      </c>
      <c r="B2027" s="24">
        <f>ROUND(SUMIF(Einnahmen!E$7:E$10002,A2027,Einnahmen!G$7:G$10002)+SUMIF(Einnahmen!I$7:I$10002,A2027,Einnahmen!H$7:H$10002)+SUMIF(Ausgaben!E$7:E$10002,A2027,Ausgaben!G$7:G$10002)+SUMIF(Ausgaben!I$7:I$10002,A2027,Ausgaben!H$7:H$10002),2)</f>
        <v>0</v>
      </c>
    </row>
    <row r="2028" spans="1:2" x14ac:dyDescent="0.25">
      <c r="A2028">
        <v>2028</v>
      </c>
      <c r="B2028" s="24">
        <f>ROUND(SUMIF(Einnahmen!E$7:E$10002,A2028,Einnahmen!G$7:G$10002)+SUMIF(Einnahmen!I$7:I$10002,A2028,Einnahmen!H$7:H$10002)+SUMIF(Ausgaben!E$7:E$10002,A2028,Ausgaben!G$7:G$10002)+SUMIF(Ausgaben!I$7:I$10002,A2028,Ausgaben!H$7:H$10002),2)</f>
        <v>0</v>
      </c>
    </row>
    <row r="2029" spans="1:2" x14ac:dyDescent="0.25">
      <c r="A2029">
        <v>2029</v>
      </c>
      <c r="B2029" s="24">
        <f>ROUND(SUMIF(Einnahmen!E$7:E$10002,A2029,Einnahmen!G$7:G$10002)+SUMIF(Einnahmen!I$7:I$10002,A2029,Einnahmen!H$7:H$10002)+SUMIF(Ausgaben!E$7:E$10002,A2029,Ausgaben!G$7:G$10002)+SUMIF(Ausgaben!I$7:I$10002,A2029,Ausgaben!H$7:H$10002),2)</f>
        <v>0</v>
      </c>
    </row>
    <row r="2030" spans="1:2" x14ac:dyDescent="0.25">
      <c r="A2030">
        <v>2030</v>
      </c>
      <c r="B2030" s="24">
        <f>ROUND(SUMIF(Einnahmen!E$7:E$10002,A2030,Einnahmen!G$7:G$10002)+SUMIF(Einnahmen!I$7:I$10002,A2030,Einnahmen!H$7:H$10002)+SUMIF(Ausgaben!E$7:E$10002,A2030,Ausgaben!G$7:G$10002)+SUMIF(Ausgaben!I$7:I$10002,A2030,Ausgaben!H$7:H$10002),2)</f>
        <v>0</v>
      </c>
    </row>
    <row r="2031" spans="1:2" x14ac:dyDescent="0.25">
      <c r="A2031">
        <v>2031</v>
      </c>
      <c r="B2031" s="24">
        <f>ROUND(SUMIF(Einnahmen!E$7:E$10002,A2031,Einnahmen!G$7:G$10002)+SUMIF(Einnahmen!I$7:I$10002,A2031,Einnahmen!H$7:H$10002)+SUMIF(Ausgaben!E$7:E$10002,A2031,Ausgaben!G$7:G$10002)+SUMIF(Ausgaben!I$7:I$10002,A2031,Ausgaben!H$7:H$10002),2)</f>
        <v>0</v>
      </c>
    </row>
    <row r="2032" spans="1:2" x14ac:dyDescent="0.25">
      <c r="A2032">
        <v>2032</v>
      </c>
      <c r="B2032" s="24">
        <f>ROUND(SUMIF(Einnahmen!E$7:E$10002,A2032,Einnahmen!G$7:G$10002)+SUMIF(Einnahmen!I$7:I$10002,A2032,Einnahmen!H$7:H$10002)+SUMIF(Ausgaben!E$7:E$10002,A2032,Ausgaben!G$7:G$10002)+SUMIF(Ausgaben!I$7:I$10002,A2032,Ausgaben!H$7:H$10002),2)</f>
        <v>0</v>
      </c>
    </row>
    <row r="2033" spans="1:2" x14ac:dyDescent="0.25">
      <c r="A2033">
        <v>2033</v>
      </c>
      <c r="B2033" s="24">
        <f>ROUND(SUMIF(Einnahmen!E$7:E$10002,A2033,Einnahmen!G$7:G$10002)+SUMIF(Einnahmen!I$7:I$10002,A2033,Einnahmen!H$7:H$10002)+SUMIF(Ausgaben!E$7:E$10002,A2033,Ausgaben!G$7:G$10002)+SUMIF(Ausgaben!I$7:I$10002,A2033,Ausgaben!H$7:H$10002),2)</f>
        <v>0</v>
      </c>
    </row>
    <row r="2034" spans="1:2" x14ac:dyDescent="0.25">
      <c r="A2034">
        <v>2034</v>
      </c>
      <c r="B2034" s="24">
        <f>ROUND(SUMIF(Einnahmen!E$7:E$10002,A2034,Einnahmen!G$7:G$10002)+SUMIF(Einnahmen!I$7:I$10002,A2034,Einnahmen!H$7:H$10002)+SUMIF(Ausgaben!E$7:E$10002,A2034,Ausgaben!G$7:G$10002)+SUMIF(Ausgaben!I$7:I$10002,A2034,Ausgaben!H$7:H$10002),2)</f>
        <v>0</v>
      </c>
    </row>
    <row r="2035" spans="1:2" x14ac:dyDescent="0.25">
      <c r="A2035">
        <v>2035</v>
      </c>
      <c r="B2035" s="24">
        <f>ROUND(SUMIF(Einnahmen!E$7:E$10002,A2035,Einnahmen!G$7:G$10002)+SUMIF(Einnahmen!I$7:I$10002,A2035,Einnahmen!H$7:H$10002)+SUMIF(Ausgaben!E$7:E$10002,A2035,Ausgaben!G$7:G$10002)+SUMIF(Ausgaben!I$7:I$10002,A2035,Ausgaben!H$7:H$10002),2)</f>
        <v>0</v>
      </c>
    </row>
    <row r="2036" spans="1:2" x14ac:dyDescent="0.25">
      <c r="A2036">
        <v>2036</v>
      </c>
      <c r="B2036" s="24">
        <f>ROUND(SUMIF(Einnahmen!E$7:E$10002,A2036,Einnahmen!G$7:G$10002)+SUMIF(Einnahmen!I$7:I$10002,A2036,Einnahmen!H$7:H$10002)+SUMIF(Ausgaben!E$7:E$10002,A2036,Ausgaben!G$7:G$10002)+SUMIF(Ausgaben!I$7:I$10002,A2036,Ausgaben!H$7:H$10002),2)</f>
        <v>0</v>
      </c>
    </row>
    <row r="2037" spans="1:2" x14ac:dyDescent="0.25">
      <c r="A2037">
        <v>2037</v>
      </c>
      <c r="B2037" s="24">
        <f>ROUND(SUMIF(Einnahmen!E$7:E$10002,A2037,Einnahmen!G$7:G$10002)+SUMIF(Einnahmen!I$7:I$10002,A2037,Einnahmen!H$7:H$10002)+SUMIF(Ausgaben!E$7:E$10002,A2037,Ausgaben!G$7:G$10002)+SUMIF(Ausgaben!I$7:I$10002,A2037,Ausgaben!H$7:H$10002),2)</f>
        <v>0</v>
      </c>
    </row>
    <row r="2038" spans="1:2" x14ac:dyDescent="0.25">
      <c r="A2038">
        <v>2038</v>
      </c>
      <c r="B2038" s="24">
        <f>ROUND(SUMIF(Einnahmen!E$7:E$10002,A2038,Einnahmen!G$7:G$10002)+SUMIF(Einnahmen!I$7:I$10002,A2038,Einnahmen!H$7:H$10002)+SUMIF(Ausgaben!E$7:E$10002,A2038,Ausgaben!G$7:G$10002)+SUMIF(Ausgaben!I$7:I$10002,A2038,Ausgaben!H$7:H$10002),2)</f>
        <v>0</v>
      </c>
    </row>
    <row r="2039" spans="1:2" x14ac:dyDescent="0.25">
      <c r="A2039">
        <v>2039</v>
      </c>
      <c r="B2039" s="24">
        <f>ROUND(SUMIF(Einnahmen!E$7:E$10002,A2039,Einnahmen!G$7:G$10002)+SUMIF(Einnahmen!I$7:I$10002,A2039,Einnahmen!H$7:H$10002)+SUMIF(Ausgaben!E$7:E$10002,A2039,Ausgaben!G$7:G$10002)+SUMIF(Ausgaben!I$7:I$10002,A2039,Ausgaben!H$7:H$10002),2)</f>
        <v>0</v>
      </c>
    </row>
    <row r="2040" spans="1:2" x14ac:dyDescent="0.25">
      <c r="A2040">
        <v>2040</v>
      </c>
      <c r="B2040" s="24">
        <f>ROUND(SUMIF(Einnahmen!E$7:E$10002,A2040,Einnahmen!G$7:G$10002)+SUMIF(Einnahmen!I$7:I$10002,A2040,Einnahmen!H$7:H$10002)+SUMIF(Ausgaben!E$7:E$10002,A2040,Ausgaben!G$7:G$10002)+SUMIF(Ausgaben!I$7:I$10002,A2040,Ausgaben!H$7:H$10002),2)</f>
        <v>0</v>
      </c>
    </row>
    <row r="2041" spans="1:2" x14ac:dyDescent="0.25">
      <c r="A2041">
        <v>2041</v>
      </c>
      <c r="B2041" s="24">
        <f>ROUND(SUMIF(Einnahmen!E$7:E$10002,A2041,Einnahmen!G$7:G$10002)+SUMIF(Einnahmen!I$7:I$10002,A2041,Einnahmen!H$7:H$10002)+SUMIF(Ausgaben!E$7:E$10002,A2041,Ausgaben!G$7:G$10002)+SUMIF(Ausgaben!I$7:I$10002,A2041,Ausgaben!H$7:H$10002),2)</f>
        <v>0</v>
      </c>
    </row>
    <row r="2042" spans="1:2" x14ac:dyDescent="0.25">
      <c r="A2042">
        <v>2042</v>
      </c>
      <c r="B2042" s="24">
        <f>ROUND(SUMIF(Einnahmen!E$7:E$10002,A2042,Einnahmen!G$7:G$10002)+SUMIF(Einnahmen!I$7:I$10002,A2042,Einnahmen!H$7:H$10002)+SUMIF(Ausgaben!E$7:E$10002,A2042,Ausgaben!G$7:G$10002)+SUMIF(Ausgaben!I$7:I$10002,A2042,Ausgaben!H$7:H$10002),2)</f>
        <v>0</v>
      </c>
    </row>
    <row r="2043" spans="1:2" x14ac:dyDescent="0.25">
      <c r="A2043">
        <v>2043</v>
      </c>
      <c r="B2043" s="24">
        <f>ROUND(SUMIF(Einnahmen!E$7:E$10002,A2043,Einnahmen!G$7:G$10002)+SUMIF(Einnahmen!I$7:I$10002,A2043,Einnahmen!H$7:H$10002)+SUMIF(Ausgaben!E$7:E$10002,A2043,Ausgaben!G$7:G$10002)+SUMIF(Ausgaben!I$7:I$10002,A2043,Ausgaben!H$7:H$10002),2)</f>
        <v>0</v>
      </c>
    </row>
    <row r="2044" spans="1:2" x14ac:dyDescent="0.25">
      <c r="A2044">
        <v>2044</v>
      </c>
      <c r="B2044" s="24">
        <f>ROUND(SUMIF(Einnahmen!E$7:E$10002,A2044,Einnahmen!G$7:G$10002)+SUMIF(Einnahmen!I$7:I$10002,A2044,Einnahmen!H$7:H$10002)+SUMIF(Ausgaben!E$7:E$10002,A2044,Ausgaben!G$7:G$10002)+SUMIF(Ausgaben!I$7:I$10002,A2044,Ausgaben!H$7:H$10002),2)</f>
        <v>0</v>
      </c>
    </row>
    <row r="2045" spans="1:2" x14ac:dyDescent="0.25">
      <c r="A2045">
        <v>2045</v>
      </c>
      <c r="B2045" s="24">
        <f>ROUND(SUMIF(Einnahmen!E$7:E$10002,A2045,Einnahmen!G$7:G$10002)+SUMIF(Einnahmen!I$7:I$10002,A2045,Einnahmen!H$7:H$10002)+SUMIF(Ausgaben!E$7:E$10002,A2045,Ausgaben!G$7:G$10002)+SUMIF(Ausgaben!I$7:I$10002,A2045,Ausgaben!H$7:H$10002),2)</f>
        <v>0</v>
      </c>
    </row>
    <row r="2046" spans="1:2" x14ac:dyDescent="0.25">
      <c r="A2046">
        <v>2046</v>
      </c>
      <c r="B2046" s="24">
        <f>ROUND(SUMIF(Einnahmen!E$7:E$10002,A2046,Einnahmen!G$7:G$10002)+SUMIF(Einnahmen!I$7:I$10002,A2046,Einnahmen!H$7:H$10002)+SUMIF(Ausgaben!E$7:E$10002,A2046,Ausgaben!G$7:G$10002)+SUMIF(Ausgaben!I$7:I$10002,A2046,Ausgaben!H$7:H$10002),2)</f>
        <v>0</v>
      </c>
    </row>
    <row r="2047" spans="1:2" x14ac:dyDescent="0.25">
      <c r="A2047">
        <v>2047</v>
      </c>
      <c r="B2047" s="24">
        <f>ROUND(SUMIF(Einnahmen!E$7:E$10002,A2047,Einnahmen!G$7:G$10002)+SUMIF(Einnahmen!I$7:I$10002,A2047,Einnahmen!H$7:H$10002)+SUMIF(Ausgaben!E$7:E$10002,A2047,Ausgaben!G$7:G$10002)+SUMIF(Ausgaben!I$7:I$10002,A2047,Ausgaben!H$7:H$10002),2)</f>
        <v>0</v>
      </c>
    </row>
    <row r="2048" spans="1:2" x14ac:dyDescent="0.25">
      <c r="A2048">
        <v>2048</v>
      </c>
      <c r="B2048" s="24">
        <f>ROUND(SUMIF(Einnahmen!E$7:E$10002,A2048,Einnahmen!G$7:G$10002)+SUMIF(Einnahmen!I$7:I$10002,A2048,Einnahmen!H$7:H$10002)+SUMIF(Ausgaben!E$7:E$10002,A2048,Ausgaben!G$7:G$10002)+SUMIF(Ausgaben!I$7:I$10002,A2048,Ausgaben!H$7:H$10002),2)</f>
        <v>0</v>
      </c>
    </row>
    <row r="2049" spans="1:2" x14ac:dyDescent="0.25">
      <c r="A2049">
        <v>2049</v>
      </c>
      <c r="B2049" s="24">
        <f>ROUND(SUMIF(Einnahmen!E$7:E$10002,A2049,Einnahmen!G$7:G$10002)+SUMIF(Einnahmen!I$7:I$10002,A2049,Einnahmen!H$7:H$10002)+SUMIF(Ausgaben!E$7:E$10002,A2049,Ausgaben!G$7:G$10002)+SUMIF(Ausgaben!I$7:I$10002,A2049,Ausgaben!H$7:H$10002),2)</f>
        <v>0</v>
      </c>
    </row>
    <row r="2050" spans="1:2" x14ac:dyDescent="0.25">
      <c r="A2050">
        <v>2050</v>
      </c>
      <c r="B2050" s="24">
        <f>ROUND(SUMIF(Einnahmen!E$7:E$10002,A2050,Einnahmen!G$7:G$10002)+SUMIF(Einnahmen!I$7:I$10002,A2050,Einnahmen!H$7:H$10002)+SUMIF(Ausgaben!E$7:E$10002,A2050,Ausgaben!G$7:G$10002)+SUMIF(Ausgaben!I$7:I$10002,A2050,Ausgaben!H$7:H$10002),2)</f>
        <v>0</v>
      </c>
    </row>
    <row r="2051" spans="1:2" x14ac:dyDescent="0.25">
      <c r="A2051">
        <v>2051</v>
      </c>
      <c r="B2051" s="24">
        <f>ROUND(SUMIF(Einnahmen!E$7:E$10002,A2051,Einnahmen!G$7:G$10002)+SUMIF(Einnahmen!I$7:I$10002,A2051,Einnahmen!H$7:H$10002)+SUMIF(Ausgaben!E$7:E$10002,A2051,Ausgaben!G$7:G$10002)+SUMIF(Ausgaben!I$7:I$10002,A2051,Ausgaben!H$7:H$10002),2)</f>
        <v>0</v>
      </c>
    </row>
    <row r="2052" spans="1:2" x14ac:dyDescent="0.25">
      <c r="A2052">
        <v>2052</v>
      </c>
      <c r="B2052" s="24">
        <f>ROUND(SUMIF(Einnahmen!E$7:E$10002,A2052,Einnahmen!G$7:G$10002)+SUMIF(Einnahmen!I$7:I$10002,A2052,Einnahmen!H$7:H$10002)+SUMIF(Ausgaben!E$7:E$10002,A2052,Ausgaben!G$7:G$10002)+SUMIF(Ausgaben!I$7:I$10002,A2052,Ausgaben!H$7:H$10002),2)</f>
        <v>0</v>
      </c>
    </row>
    <row r="2053" spans="1:2" x14ac:dyDescent="0.25">
      <c r="A2053">
        <v>2053</v>
      </c>
      <c r="B2053" s="24">
        <f>ROUND(SUMIF(Einnahmen!E$7:E$10002,A2053,Einnahmen!G$7:G$10002)+SUMIF(Einnahmen!I$7:I$10002,A2053,Einnahmen!H$7:H$10002)+SUMIF(Ausgaben!E$7:E$10002,A2053,Ausgaben!G$7:G$10002)+SUMIF(Ausgaben!I$7:I$10002,A2053,Ausgaben!H$7:H$10002),2)</f>
        <v>0</v>
      </c>
    </row>
    <row r="2054" spans="1:2" x14ac:dyDescent="0.25">
      <c r="A2054">
        <v>2054</v>
      </c>
      <c r="B2054" s="24">
        <f>ROUND(SUMIF(Einnahmen!E$7:E$10002,A2054,Einnahmen!G$7:G$10002)+SUMIF(Einnahmen!I$7:I$10002,A2054,Einnahmen!H$7:H$10002)+SUMIF(Ausgaben!E$7:E$10002,A2054,Ausgaben!G$7:G$10002)+SUMIF(Ausgaben!I$7:I$10002,A2054,Ausgaben!H$7:H$10002),2)</f>
        <v>0</v>
      </c>
    </row>
    <row r="2055" spans="1:2" x14ac:dyDescent="0.25">
      <c r="A2055">
        <v>2055</v>
      </c>
      <c r="B2055" s="24">
        <f>ROUND(SUMIF(Einnahmen!E$7:E$10002,A2055,Einnahmen!G$7:G$10002)+SUMIF(Einnahmen!I$7:I$10002,A2055,Einnahmen!H$7:H$10002)+SUMIF(Ausgaben!E$7:E$10002,A2055,Ausgaben!G$7:G$10002)+SUMIF(Ausgaben!I$7:I$10002,A2055,Ausgaben!H$7:H$10002),2)</f>
        <v>0</v>
      </c>
    </row>
    <row r="2056" spans="1:2" x14ac:dyDescent="0.25">
      <c r="A2056">
        <v>2056</v>
      </c>
      <c r="B2056" s="24">
        <f>ROUND(SUMIF(Einnahmen!E$7:E$10002,A2056,Einnahmen!G$7:G$10002)+SUMIF(Einnahmen!I$7:I$10002,A2056,Einnahmen!H$7:H$10002)+SUMIF(Ausgaben!E$7:E$10002,A2056,Ausgaben!G$7:G$10002)+SUMIF(Ausgaben!I$7:I$10002,A2056,Ausgaben!H$7:H$10002),2)</f>
        <v>0</v>
      </c>
    </row>
    <row r="2057" spans="1:2" x14ac:dyDescent="0.25">
      <c r="A2057">
        <v>2057</v>
      </c>
      <c r="B2057" s="24">
        <f>ROUND(SUMIF(Einnahmen!E$7:E$10002,A2057,Einnahmen!G$7:G$10002)+SUMIF(Einnahmen!I$7:I$10002,A2057,Einnahmen!H$7:H$10002)+SUMIF(Ausgaben!E$7:E$10002,A2057,Ausgaben!G$7:G$10002)+SUMIF(Ausgaben!I$7:I$10002,A2057,Ausgaben!H$7:H$10002),2)</f>
        <v>0</v>
      </c>
    </row>
    <row r="2058" spans="1:2" x14ac:dyDescent="0.25">
      <c r="A2058">
        <v>2058</v>
      </c>
      <c r="B2058" s="24">
        <f>ROUND(SUMIF(Einnahmen!E$7:E$10002,A2058,Einnahmen!G$7:G$10002)+SUMIF(Einnahmen!I$7:I$10002,A2058,Einnahmen!H$7:H$10002)+SUMIF(Ausgaben!E$7:E$10002,A2058,Ausgaben!G$7:G$10002)+SUMIF(Ausgaben!I$7:I$10002,A2058,Ausgaben!H$7:H$10002),2)</f>
        <v>0</v>
      </c>
    </row>
    <row r="2059" spans="1:2" x14ac:dyDescent="0.25">
      <c r="A2059">
        <v>2059</v>
      </c>
      <c r="B2059" s="24">
        <f>ROUND(SUMIF(Einnahmen!E$7:E$10002,A2059,Einnahmen!G$7:G$10002)+SUMIF(Einnahmen!I$7:I$10002,A2059,Einnahmen!H$7:H$10002)+SUMIF(Ausgaben!E$7:E$10002,A2059,Ausgaben!G$7:G$10002)+SUMIF(Ausgaben!I$7:I$10002,A2059,Ausgaben!H$7:H$10002),2)</f>
        <v>0</v>
      </c>
    </row>
    <row r="2060" spans="1:2" x14ac:dyDescent="0.25">
      <c r="A2060">
        <v>2060</v>
      </c>
      <c r="B2060" s="24">
        <f>ROUND(SUMIF(Einnahmen!E$7:E$10002,A2060,Einnahmen!G$7:G$10002)+SUMIF(Einnahmen!I$7:I$10002,A2060,Einnahmen!H$7:H$10002)+SUMIF(Ausgaben!E$7:E$10002,A2060,Ausgaben!G$7:G$10002)+SUMIF(Ausgaben!I$7:I$10002,A2060,Ausgaben!H$7:H$10002),2)</f>
        <v>0</v>
      </c>
    </row>
    <row r="2061" spans="1:2" x14ac:dyDescent="0.25">
      <c r="A2061">
        <v>2061</v>
      </c>
      <c r="B2061" s="24">
        <f>ROUND(SUMIF(Einnahmen!E$7:E$10002,A2061,Einnahmen!G$7:G$10002)+SUMIF(Einnahmen!I$7:I$10002,A2061,Einnahmen!H$7:H$10002)+SUMIF(Ausgaben!E$7:E$10002,A2061,Ausgaben!G$7:G$10002)+SUMIF(Ausgaben!I$7:I$10002,A2061,Ausgaben!H$7:H$10002),2)</f>
        <v>0</v>
      </c>
    </row>
    <row r="2062" spans="1:2" x14ac:dyDescent="0.25">
      <c r="A2062">
        <v>2062</v>
      </c>
      <c r="B2062" s="24">
        <f>ROUND(SUMIF(Einnahmen!E$7:E$10002,A2062,Einnahmen!G$7:G$10002)+SUMIF(Einnahmen!I$7:I$10002,A2062,Einnahmen!H$7:H$10002)+SUMIF(Ausgaben!E$7:E$10002,A2062,Ausgaben!G$7:G$10002)+SUMIF(Ausgaben!I$7:I$10002,A2062,Ausgaben!H$7:H$10002),2)</f>
        <v>0</v>
      </c>
    </row>
    <row r="2063" spans="1:2" x14ac:dyDescent="0.25">
      <c r="A2063">
        <v>2063</v>
      </c>
      <c r="B2063" s="24">
        <f>ROUND(SUMIF(Einnahmen!E$7:E$10002,A2063,Einnahmen!G$7:G$10002)+SUMIF(Einnahmen!I$7:I$10002,A2063,Einnahmen!H$7:H$10002)+SUMIF(Ausgaben!E$7:E$10002,A2063,Ausgaben!G$7:G$10002)+SUMIF(Ausgaben!I$7:I$10002,A2063,Ausgaben!H$7:H$10002),2)</f>
        <v>0</v>
      </c>
    </row>
    <row r="2064" spans="1:2" x14ac:dyDescent="0.25">
      <c r="A2064">
        <v>2064</v>
      </c>
      <c r="B2064" s="24">
        <f>ROUND(SUMIF(Einnahmen!E$7:E$10002,A2064,Einnahmen!G$7:G$10002)+SUMIF(Einnahmen!I$7:I$10002,A2064,Einnahmen!H$7:H$10002)+SUMIF(Ausgaben!E$7:E$10002,A2064,Ausgaben!G$7:G$10002)+SUMIF(Ausgaben!I$7:I$10002,A2064,Ausgaben!H$7:H$10002),2)</f>
        <v>0</v>
      </c>
    </row>
    <row r="2065" spans="1:2" x14ac:dyDescent="0.25">
      <c r="A2065">
        <v>2065</v>
      </c>
      <c r="B2065" s="24">
        <f>ROUND(SUMIF(Einnahmen!E$7:E$10002,A2065,Einnahmen!G$7:G$10002)+SUMIF(Einnahmen!I$7:I$10002,A2065,Einnahmen!H$7:H$10002)+SUMIF(Ausgaben!E$7:E$10002,A2065,Ausgaben!G$7:G$10002)+SUMIF(Ausgaben!I$7:I$10002,A2065,Ausgaben!H$7:H$10002),2)</f>
        <v>0</v>
      </c>
    </row>
    <row r="2066" spans="1:2" x14ac:dyDescent="0.25">
      <c r="A2066">
        <v>2066</v>
      </c>
      <c r="B2066" s="24">
        <f>ROUND(SUMIF(Einnahmen!E$7:E$10002,A2066,Einnahmen!G$7:G$10002)+SUMIF(Einnahmen!I$7:I$10002,A2066,Einnahmen!H$7:H$10002)+SUMIF(Ausgaben!E$7:E$10002,A2066,Ausgaben!G$7:G$10002)+SUMIF(Ausgaben!I$7:I$10002,A2066,Ausgaben!H$7:H$10002),2)</f>
        <v>0</v>
      </c>
    </row>
    <row r="2067" spans="1:2" x14ac:dyDescent="0.25">
      <c r="A2067">
        <v>2067</v>
      </c>
      <c r="B2067" s="24">
        <f>ROUND(SUMIF(Einnahmen!E$7:E$10002,A2067,Einnahmen!G$7:G$10002)+SUMIF(Einnahmen!I$7:I$10002,A2067,Einnahmen!H$7:H$10002)+SUMIF(Ausgaben!E$7:E$10002,A2067,Ausgaben!G$7:G$10002)+SUMIF(Ausgaben!I$7:I$10002,A2067,Ausgaben!H$7:H$10002),2)</f>
        <v>0</v>
      </c>
    </row>
    <row r="2068" spans="1:2" x14ac:dyDescent="0.25">
      <c r="A2068">
        <v>2068</v>
      </c>
      <c r="B2068" s="24">
        <f>ROUND(SUMIF(Einnahmen!E$7:E$10002,A2068,Einnahmen!G$7:G$10002)+SUMIF(Einnahmen!I$7:I$10002,A2068,Einnahmen!H$7:H$10002)+SUMIF(Ausgaben!E$7:E$10002,A2068,Ausgaben!G$7:G$10002)+SUMIF(Ausgaben!I$7:I$10002,A2068,Ausgaben!H$7:H$10002),2)</f>
        <v>0</v>
      </c>
    </row>
    <row r="2069" spans="1:2" x14ac:dyDescent="0.25">
      <c r="A2069">
        <v>2069</v>
      </c>
      <c r="B2069" s="24">
        <f>ROUND(SUMIF(Einnahmen!E$7:E$10002,A2069,Einnahmen!G$7:G$10002)+SUMIF(Einnahmen!I$7:I$10002,A2069,Einnahmen!H$7:H$10002)+SUMIF(Ausgaben!E$7:E$10002,A2069,Ausgaben!G$7:G$10002)+SUMIF(Ausgaben!I$7:I$10002,A2069,Ausgaben!H$7:H$10002),2)</f>
        <v>0</v>
      </c>
    </row>
    <row r="2070" spans="1:2" x14ac:dyDescent="0.25">
      <c r="A2070">
        <v>2070</v>
      </c>
      <c r="B2070" s="24">
        <f>ROUND(SUMIF(Einnahmen!E$7:E$10002,A2070,Einnahmen!G$7:G$10002)+SUMIF(Einnahmen!I$7:I$10002,A2070,Einnahmen!H$7:H$10002)+SUMIF(Ausgaben!E$7:E$10002,A2070,Ausgaben!G$7:G$10002)+SUMIF(Ausgaben!I$7:I$10002,A2070,Ausgaben!H$7:H$10002),2)</f>
        <v>0</v>
      </c>
    </row>
    <row r="2071" spans="1:2" x14ac:dyDescent="0.25">
      <c r="A2071">
        <v>2071</v>
      </c>
      <c r="B2071" s="24">
        <f>ROUND(SUMIF(Einnahmen!E$7:E$10002,A2071,Einnahmen!G$7:G$10002)+SUMIF(Einnahmen!I$7:I$10002,A2071,Einnahmen!H$7:H$10002)+SUMIF(Ausgaben!E$7:E$10002,A2071,Ausgaben!G$7:G$10002)+SUMIF(Ausgaben!I$7:I$10002,A2071,Ausgaben!H$7:H$10002),2)</f>
        <v>0</v>
      </c>
    </row>
    <row r="2072" spans="1:2" x14ac:dyDescent="0.25">
      <c r="A2072">
        <v>2072</v>
      </c>
      <c r="B2072" s="24">
        <f>ROUND(SUMIF(Einnahmen!E$7:E$10002,A2072,Einnahmen!G$7:G$10002)+SUMIF(Einnahmen!I$7:I$10002,A2072,Einnahmen!H$7:H$10002)+SUMIF(Ausgaben!E$7:E$10002,A2072,Ausgaben!G$7:G$10002)+SUMIF(Ausgaben!I$7:I$10002,A2072,Ausgaben!H$7:H$10002),2)</f>
        <v>0</v>
      </c>
    </row>
    <row r="2073" spans="1:2" x14ac:dyDescent="0.25">
      <c r="A2073">
        <v>2073</v>
      </c>
      <c r="B2073" s="24">
        <f>ROUND(SUMIF(Einnahmen!E$7:E$10002,A2073,Einnahmen!G$7:G$10002)+SUMIF(Einnahmen!I$7:I$10002,A2073,Einnahmen!H$7:H$10002)+SUMIF(Ausgaben!E$7:E$10002,A2073,Ausgaben!G$7:G$10002)+SUMIF(Ausgaben!I$7:I$10002,A2073,Ausgaben!H$7:H$10002),2)</f>
        <v>0</v>
      </c>
    </row>
    <row r="2074" spans="1:2" x14ac:dyDescent="0.25">
      <c r="A2074">
        <v>2074</v>
      </c>
      <c r="B2074" s="24">
        <f>ROUND(SUMIF(Einnahmen!E$7:E$10002,A2074,Einnahmen!G$7:G$10002)+SUMIF(Einnahmen!I$7:I$10002,A2074,Einnahmen!H$7:H$10002)+SUMIF(Ausgaben!E$7:E$10002,A2074,Ausgaben!G$7:G$10002)+SUMIF(Ausgaben!I$7:I$10002,A2074,Ausgaben!H$7:H$10002),2)</f>
        <v>0</v>
      </c>
    </row>
    <row r="2075" spans="1:2" x14ac:dyDescent="0.25">
      <c r="A2075">
        <v>2075</v>
      </c>
      <c r="B2075" s="24">
        <f>ROUND(SUMIF(Einnahmen!E$7:E$10002,A2075,Einnahmen!G$7:G$10002)+SUMIF(Einnahmen!I$7:I$10002,A2075,Einnahmen!H$7:H$10002)+SUMIF(Ausgaben!E$7:E$10002,A2075,Ausgaben!G$7:G$10002)+SUMIF(Ausgaben!I$7:I$10002,A2075,Ausgaben!H$7:H$10002),2)</f>
        <v>0</v>
      </c>
    </row>
    <row r="2076" spans="1:2" x14ac:dyDescent="0.25">
      <c r="A2076">
        <v>2076</v>
      </c>
      <c r="B2076" s="24">
        <f>ROUND(SUMIF(Einnahmen!E$7:E$10002,A2076,Einnahmen!G$7:G$10002)+SUMIF(Einnahmen!I$7:I$10002,A2076,Einnahmen!H$7:H$10002)+SUMIF(Ausgaben!E$7:E$10002,A2076,Ausgaben!G$7:G$10002)+SUMIF(Ausgaben!I$7:I$10002,A2076,Ausgaben!H$7:H$10002),2)</f>
        <v>0</v>
      </c>
    </row>
    <row r="2077" spans="1:2" x14ac:dyDescent="0.25">
      <c r="A2077">
        <v>2077</v>
      </c>
      <c r="B2077" s="24">
        <f>ROUND(SUMIF(Einnahmen!E$7:E$10002,A2077,Einnahmen!G$7:G$10002)+SUMIF(Einnahmen!I$7:I$10002,A2077,Einnahmen!H$7:H$10002)+SUMIF(Ausgaben!E$7:E$10002,A2077,Ausgaben!G$7:G$10002)+SUMIF(Ausgaben!I$7:I$10002,A2077,Ausgaben!H$7:H$10002),2)</f>
        <v>0</v>
      </c>
    </row>
    <row r="2078" spans="1:2" x14ac:dyDescent="0.25">
      <c r="A2078">
        <v>2078</v>
      </c>
      <c r="B2078" s="24">
        <f>ROUND(SUMIF(Einnahmen!E$7:E$10002,A2078,Einnahmen!G$7:G$10002)+SUMIF(Einnahmen!I$7:I$10002,A2078,Einnahmen!H$7:H$10002)+SUMIF(Ausgaben!E$7:E$10002,A2078,Ausgaben!G$7:G$10002)+SUMIF(Ausgaben!I$7:I$10002,A2078,Ausgaben!H$7:H$10002),2)</f>
        <v>0</v>
      </c>
    </row>
    <row r="2079" spans="1:2" x14ac:dyDescent="0.25">
      <c r="A2079">
        <v>2079</v>
      </c>
      <c r="B2079" s="24">
        <f>ROUND(SUMIF(Einnahmen!E$7:E$10002,A2079,Einnahmen!G$7:G$10002)+SUMIF(Einnahmen!I$7:I$10002,A2079,Einnahmen!H$7:H$10002)+SUMIF(Ausgaben!E$7:E$10002,A2079,Ausgaben!G$7:G$10002)+SUMIF(Ausgaben!I$7:I$10002,A2079,Ausgaben!H$7:H$10002),2)</f>
        <v>0</v>
      </c>
    </row>
    <row r="2080" spans="1:2" x14ac:dyDescent="0.25">
      <c r="A2080">
        <v>2080</v>
      </c>
      <c r="B2080" s="24">
        <f>ROUND(SUMIF(Einnahmen!E$7:E$10002,A2080,Einnahmen!G$7:G$10002)+SUMIF(Einnahmen!I$7:I$10002,A2080,Einnahmen!H$7:H$10002)+SUMIF(Ausgaben!E$7:E$10002,A2080,Ausgaben!G$7:G$10002)+SUMIF(Ausgaben!I$7:I$10002,A2080,Ausgaben!H$7:H$10002),2)</f>
        <v>0</v>
      </c>
    </row>
    <row r="2081" spans="1:2" x14ac:dyDescent="0.25">
      <c r="A2081">
        <v>2081</v>
      </c>
      <c r="B2081" s="24">
        <f>ROUND(SUMIF(Einnahmen!E$7:E$10002,A2081,Einnahmen!G$7:G$10002)+SUMIF(Einnahmen!I$7:I$10002,A2081,Einnahmen!H$7:H$10002)+SUMIF(Ausgaben!E$7:E$10002,A2081,Ausgaben!G$7:G$10002)+SUMIF(Ausgaben!I$7:I$10002,A2081,Ausgaben!H$7:H$10002),2)</f>
        <v>0</v>
      </c>
    </row>
    <row r="2082" spans="1:2" x14ac:dyDescent="0.25">
      <c r="A2082">
        <v>2082</v>
      </c>
      <c r="B2082" s="24">
        <f>ROUND(SUMIF(Einnahmen!E$7:E$10002,A2082,Einnahmen!G$7:G$10002)+SUMIF(Einnahmen!I$7:I$10002,A2082,Einnahmen!H$7:H$10002)+SUMIF(Ausgaben!E$7:E$10002,A2082,Ausgaben!G$7:G$10002)+SUMIF(Ausgaben!I$7:I$10002,A2082,Ausgaben!H$7:H$10002),2)</f>
        <v>0</v>
      </c>
    </row>
    <row r="2083" spans="1:2" x14ac:dyDescent="0.25">
      <c r="A2083">
        <v>2083</v>
      </c>
      <c r="B2083" s="24">
        <f>ROUND(SUMIF(Einnahmen!E$7:E$10002,A2083,Einnahmen!G$7:G$10002)+SUMIF(Einnahmen!I$7:I$10002,A2083,Einnahmen!H$7:H$10002)+SUMIF(Ausgaben!E$7:E$10002,A2083,Ausgaben!G$7:G$10002)+SUMIF(Ausgaben!I$7:I$10002,A2083,Ausgaben!H$7:H$10002),2)</f>
        <v>0</v>
      </c>
    </row>
    <row r="2084" spans="1:2" x14ac:dyDescent="0.25">
      <c r="A2084">
        <v>2084</v>
      </c>
      <c r="B2084" s="24">
        <f>ROUND(SUMIF(Einnahmen!E$7:E$10002,A2084,Einnahmen!G$7:G$10002)+SUMIF(Einnahmen!I$7:I$10002,A2084,Einnahmen!H$7:H$10002)+SUMIF(Ausgaben!E$7:E$10002,A2084,Ausgaben!G$7:G$10002)+SUMIF(Ausgaben!I$7:I$10002,A2084,Ausgaben!H$7:H$10002),2)</f>
        <v>0</v>
      </c>
    </row>
    <row r="2085" spans="1:2" x14ac:dyDescent="0.25">
      <c r="A2085">
        <v>2085</v>
      </c>
      <c r="B2085" s="24">
        <f>ROUND(SUMIF(Einnahmen!E$7:E$10002,A2085,Einnahmen!G$7:G$10002)+SUMIF(Einnahmen!I$7:I$10002,A2085,Einnahmen!H$7:H$10002)+SUMIF(Ausgaben!E$7:E$10002,A2085,Ausgaben!G$7:G$10002)+SUMIF(Ausgaben!I$7:I$10002,A2085,Ausgaben!H$7:H$10002),2)</f>
        <v>0</v>
      </c>
    </row>
    <row r="2086" spans="1:2" x14ac:dyDescent="0.25">
      <c r="A2086">
        <v>2086</v>
      </c>
      <c r="B2086" s="24">
        <f>ROUND(SUMIF(Einnahmen!E$7:E$10002,A2086,Einnahmen!G$7:G$10002)+SUMIF(Einnahmen!I$7:I$10002,A2086,Einnahmen!H$7:H$10002)+SUMIF(Ausgaben!E$7:E$10002,A2086,Ausgaben!G$7:G$10002)+SUMIF(Ausgaben!I$7:I$10002,A2086,Ausgaben!H$7:H$10002),2)</f>
        <v>0</v>
      </c>
    </row>
    <row r="2087" spans="1:2" x14ac:dyDescent="0.25">
      <c r="A2087">
        <v>2087</v>
      </c>
      <c r="B2087" s="24">
        <f>ROUND(SUMIF(Einnahmen!E$7:E$10002,A2087,Einnahmen!G$7:G$10002)+SUMIF(Einnahmen!I$7:I$10002,A2087,Einnahmen!H$7:H$10002)+SUMIF(Ausgaben!E$7:E$10002,A2087,Ausgaben!G$7:G$10002)+SUMIF(Ausgaben!I$7:I$10002,A2087,Ausgaben!H$7:H$10002),2)</f>
        <v>0</v>
      </c>
    </row>
    <row r="2088" spans="1:2" x14ac:dyDescent="0.25">
      <c r="A2088">
        <v>2088</v>
      </c>
      <c r="B2088" s="24">
        <f>ROUND(SUMIF(Einnahmen!E$7:E$10002,A2088,Einnahmen!G$7:G$10002)+SUMIF(Einnahmen!I$7:I$10002,A2088,Einnahmen!H$7:H$10002)+SUMIF(Ausgaben!E$7:E$10002,A2088,Ausgaben!G$7:G$10002)+SUMIF(Ausgaben!I$7:I$10002,A2088,Ausgaben!H$7:H$10002),2)</f>
        <v>0</v>
      </c>
    </row>
    <row r="2089" spans="1:2" x14ac:dyDescent="0.25">
      <c r="A2089">
        <v>2089</v>
      </c>
      <c r="B2089" s="24">
        <f>ROUND(SUMIF(Einnahmen!E$7:E$10002,A2089,Einnahmen!G$7:G$10002)+SUMIF(Einnahmen!I$7:I$10002,A2089,Einnahmen!H$7:H$10002)+SUMIF(Ausgaben!E$7:E$10002,A2089,Ausgaben!G$7:G$10002)+SUMIF(Ausgaben!I$7:I$10002,A2089,Ausgaben!H$7:H$10002),2)</f>
        <v>0</v>
      </c>
    </row>
    <row r="2090" spans="1:2" x14ac:dyDescent="0.25">
      <c r="A2090">
        <v>2090</v>
      </c>
      <c r="B2090" s="24">
        <f>ROUND(SUMIF(Einnahmen!E$7:E$10002,A2090,Einnahmen!G$7:G$10002)+SUMIF(Einnahmen!I$7:I$10002,A2090,Einnahmen!H$7:H$10002)+SUMIF(Ausgaben!E$7:E$10002,A2090,Ausgaben!G$7:G$10002)+SUMIF(Ausgaben!I$7:I$10002,A2090,Ausgaben!H$7:H$10002),2)</f>
        <v>0</v>
      </c>
    </row>
    <row r="2091" spans="1:2" x14ac:dyDescent="0.25">
      <c r="A2091">
        <v>2091</v>
      </c>
      <c r="B2091" s="24">
        <f>ROUND(SUMIF(Einnahmen!E$7:E$10002,A2091,Einnahmen!G$7:G$10002)+SUMIF(Einnahmen!I$7:I$10002,A2091,Einnahmen!H$7:H$10002)+SUMIF(Ausgaben!E$7:E$10002,A2091,Ausgaben!G$7:G$10002)+SUMIF(Ausgaben!I$7:I$10002,A2091,Ausgaben!H$7:H$10002),2)</f>
        <v>0</v>
      </c>
    </row>
    <row r="2092" spans="1:2" x14ac:dyDescent="0.25">
      <c r="A2092">
        <v>2092</v>
      </c>
      <c r="B2092" s="24">
        <f>ROUND(SUMIF(Einnahmen!E$7:E$10002,A2092,Einnahmen!G$7:G$10002)+SUMIF(Einnahmen!I$7:I$10002,A2092,Einnahmen!H$7:H$10002)+SUMIF(Ausgaben!E$7:E$10002,A2092,Ausgaben!G$7:G$10002)+SUMIF(Ausgaben!I$7:I$10002,A2092,Ausgaben!H$7:H$10002),2)</f>
        <v>0</v>
      </c>
    </row>
    <row r="2093" spans="1:2" x14ac:dyDescent="0.25">
      <c r="A2093">
        <v>2093</v>
      </c>
      <c r="B2093" s="24">
        <f>ROUND(SUMIF(Einnahmen!E$7:E$10002,A2093,Einnahmen!G$7:G$10002)+SUMIF(Einnahmen!I$7:I$10002,A2093,Einnahmen!H$7:H$10002)+SUMIF(Ausgaben!E$7:E$10002,A2093,Ausgaben!G$7:G$10002)+SUMIF(Ausgaben!I$7:I$10002,A2093,Ausgaben!H$7:H$10002),2)</f>
        <v>0</v>
      </c>
    </row>
    <row r="2094" spans="1:2" x14ac:dyDescent="0.25">
      <c r="A2094">
        <v>2094</v>
      </c>
      <c r="B2094" s="24">
        <f>ROUND(SUMIF(Einnahmen!E$7:E$10002,A2094,Einnahmen!G$7:G$10002)+SUMIF(Einnahmen!I$7:I$10002,A2094,Einnahmen!H$7:H$10002)+SUMIF(Ausgaben!E$7:E$10002,A2094,Ausgaben!G$7:G$10002)+SUMIF(Ausgaben!I$7:I$10002,A2094,Ausgaben!H$7:H$10002),2)</f>
        <v>0</v>
      </c>
    </row>
    <row r="2095" spans="1:2" x14ac:dyDescent="0.25">
      <c r="A2095">
        <v>2095</v>
      </c>
      <c r="B2095" s="24">
        <f>ROUND(SUMIF(Einnahmen!E$7:E$10002,A2095,Einnahmen!G$7:G$10002)+SUMIF(Einnahmen!I$7:I$10002,A2095,Einnahmen!H$7:H$10002)+SUMIF(Ausgaben!E$7:E$10002,A2095,Ausgaben!G$7:G$10002)+SUMIF(Ausgaben!I$7:I$10002,A2095,Ausgaben!H$7:H$10002),2)</f>
        <v>0</v>
      </c>
    </row>
    <row r="2096" spans="1:2" x14ac:dyDescent="0.25">
      <c r="A2096">
        <v>2096</v>
      </c>
      <c r="B2096" s="24">
        <f>ROUND(SUMIF(Einnahmen!E$7:E$10002,A2096,Einnahmen!G$7:G$10002)+SUMIF(Einnahmen!I$7:I$10002,A2096,Einnahmen!H$7:H$10002)+SUMIF(Ausgaben!E$7:E$10002,A2096,Ausgaben!G$7:G$10002)+SUMIF(Ausgaben!I$7:I$10002,A2096,Ausgaben!H$7:H$10002),2)</f>
        <v>0</v>
      </c>
    </row>
    <row r="2097" spans="1:2" x14ac:dyDescent="0.25">
      <c r="A2097">
        <v>2097</v>
      </c>
      <c r="B2097" s="24">
        <f>ROUND(SUMIF(Einnahmen!E$7:E$10002,A2097,Einnahmen!G$7:G$10002)+SUMIF(Einnahmen!I$7:I$10002,A2097,Einnahmen!H$7:H$10002)+SUMIF(Ausgaben!E$7:E$10002,A2097,Ausgaben!G$7:G$10002)+SUMIF(Ausgaben!I$7:I$10002,A2097,Ausgaben!H$7:H$10002),2)</f>
        <v>0</v>
      </c>
    </row>
    <row r="2098" spans="1:2" x14ac:dyDescent="0.25">
      <c r="A2098">
        <v>2098</v>
      </c>
      <c r="B2098" s="24">
        <f>ROUND(SUMIF(Einnahmen!E$7:E$10002,A2098,Einnahmen!G$7:G$10002)+SUMIF(Einnahmen!I$7:I$10002,A2098,Einnahmen!H$7:H$10002)+SUMIF(Ausgaben!E$7:E$10002,A2098,Ausgaben!G$7:G$10002)+SUMIF(Ausgaben!I$7:I$10002,A2098,Ausgaben!H$7:H$10002),2)</f>
        <v>0</v>
      </c>
    </row>
    <row r="2099" spans="1:2" x14ac:dyDescent="0.25">
      <c r="A2099">
        <v>2099</v>
      </c>
      <c r="B2099" s="24">
        <f>ROUND(SUMIF(Einnahmen!E$7:E$10002,A2099,Einnahmen!G$7:G$10002)+SUMIF(Einnahmen!I$7:I$10002,A2099,Einnahmen!H$7:H$10002)+SUMIF(Ausgaben!E$7:E$10002,A2099,Ausgaben!G$7:G$10002)+SUMIF(Ausgaben!I$7:I$10002,A2099,Ausgaben!H$7:H$10002),2)</f>
        <v>0</v>
      </c>
    </row>
    <row r="2100" spans="1:2" x14ac:dyDescent="0.25">
      <c r="A2100">
        <v>2100</v>
      </c>
      <c r="B2100" s="24">
        <f>ROUND(SUMIF(Einnahmen!E$7:E$10002,A2100,Einnahmen!G$7:G$10002)+SUMIF(Einnahmen!I$7:I$10002,A2100,Einnahmen!H$7:H$10002)+SUMIF(Ausgaben!E$7:E$10002,A2100,Ausgaben!G$7:G$10002)+SUMIF(Ausgaben!I$7:I$10002,A2100,Ausgaben!H$7:H$10002),2)</f>
        <v>0</v>
      </c>
    </row>
    <row r="2101" spans="1:2" x14ac:dyDescent="0.25">
      <c r="A2101">
        <v>2101</v>
      </c>
      <c r="B2101" s="24">
        <f>ROUND(SUMIF(Einnahmen!E$7:E$10002,A2101,Einnahmen!G$7:G$10002)+SUMIF(Einnahmen!I$7:I$10002,A2101,Einnahmen!H$7:H$10002)+SUMIF(Ausgaben!E$7:E$10002,A2101,Ausgaben!G$7:G$10002)+SUMIF(Ausgaben!I$7:I$10002,A2101,Ausgaben!H$7:H$10002),2)</f>
        <v>0</v>
      </c>
    </row>
    <row r="2102" spans="1:2" x14ac:dyDescent="0.25">
      <c r="A2102">
        <v>2102</v>
      </c>
      <c r="B2102" s="24">
        <f>ROUND(SUMIF(Einnahmen!E$7:E$10002,A2102,Einnahmen!G$7:G$10002)+SUMIF(Einnahmen!I$7:I$10002,A2102,Einnahmen!H$7:H$10002)+SUMIF(Ausgaben!E$7:E$10002,A2102,Ausgaben!G$7:G$10002)+SUMIF(Ausgaben!I$7:I$10002,A2102,Ausgaben!H$7:H$10002),2)</f>
        <v>0</v>
      </c>
    </row>
    <row r="2103" spans="1:2" x14ac:dyDescent="0.25">
      <c r="A2103">
        <v>2103</v>
      </c>
      <c r="B2103" s="24">
        <f>ROUND(SUMIF(Einnahmen!E$7:E$10002,A2103,Einnahmen!G$7:G$10002)+SUMIF(Einnahmen!I$7:I$10002,A2103,Einnahmen!H$7:H$10002)+SUMIF(Ausgaben!E$7:E$10002,A2103,Ausgaben!G$7:G$10002)+SUMIF(Ausgaben!I$7:I$10002,A2103,Ausgaben!H$7:H$10002),2)</f>
        <v>0</v>
      </c>
    </row>
    <row r="2104" spans="1:2" x14ac:dyDescent="0.25">
      <c r="A2104">
        <v>2104</v>
      </c>
      <c r="B2104" s="24">
        <f>ROUND(SUMIF(Einnahmen!E$7:E$10002,A2104,Einnahmen!G$7:G$10002)+SUMIF(Einnahmen!I$7:I$10002,A2104,Einnahmen!H$7:H$10002)+SUMIF(Ausgaben!E$7:E$10002,A2104,Ausgaben!G$7:G$10002)+SUMIF(Ausgaben!I$7:I$10002,A2104,Ausgaben!H$7:H$10002),2)</f>
        <v>0</v>
      </c>
    </row>
    <row r="2105" spans="1:2" x14ac:dyDescent="0.25">
      <c r="A2105">
        <v>2105</v>
      </c>
      <c r="B2105" s="24">
        <f>ROUND(SUMIF(Einnahmen!E$7:E$10002,A2105,Einnahmen!G$7:G$10002)+SUMIF(Einnahmen!I$7:I$10002,A2105,Einnahmen!H$7:H$10002)+SUMIF(Ausgaben!E$7:E$10002,A2105,Ausgaben!G$7:G$10002)+SUMIF(Ausgaben!I$7:I$10002,A2105,Ausgaben!H$7:H$10002),2)</f>
        <v>0</v>
      </c>
    </row>
    <row r="2106" spans="1:2" x14ac:dyDescent="0.25">
      <c r="A2106">
        <v>2106</v>
      </c>
      <c r="B2106" s="24">
        <f>ROUND(SUMIF(Einnahmen!E$7:E$10002,A2106,Einnahmen!G$7:G$10002)+SUMIF(Einnahmen!I$7:I$10002,A2106,Einnahmen!H$7:H$10002)+SUMIF(Ausgaben!E$7:E$10002,A2106,Ausgaben!G$7:G$10002)+SUMIF(Ausgaben!I$7:I$10002,A2106,Ausgaben!H$7:H$10002),2)</f>
        <v>0</v>
      </c>
    </row>
    <row r="2107" spans="1:2" x14ac:dyDescent="0.25">
      <c r="A2107">
        <v>2107</v>
      </c>
      <c r="B2107" s="24">
        <f>ROUND(SUMIF(Einnahmen!E$7:E$10002,A2107,Einnahmen!G$7:G$10002)+SUMIF(Einnahmen!I$7:I$10002,A2107,Einnahmen!H$7:H$10002)+SUMIF(Ausgaben!E$7:E$10002,A2107,Ausgaben!G$7:G$10002)+SUMIF(Ausgaben!I$7:I$10002,A2107,Ausgaben!H$7:H$10002),2)</f>
        <v>0</v>
      </c>
    </row>
    <row r="2108" spans="1:2" x14ac:dyDescent="0.25">
      <c r="A2108">
        <v>2108</v>
      </c>
      <c r="B2108" s="24">
        <f>ROUND(SUMIF(Einnahmen!E$7:E$10002,A2108,Einnahmen!G$7:G$10002)+SUMIF(Einnahmen!I$7:I$10002,A2108,Einnahmen!H$7:H$10002)+SUMIF(Ausgaben!E$7:E$10002,A2108,Ausgaben!G$7:G$10002)+SUMIF(Ausgaben!I$7:I$10002,A2108,Ausgaben!H$7:H$10002),2)</f>
        <v>0</v>
      </c>
    </row>
    <row r="2109" spans="1:2" x14ac:dyDescent="0.25">
      <c r="A2109">
        <v>2109</v>
      </c>
      <c r="B2109" s="24">
        <f>ROUND(SUMIF(Einnahmen!E$7:E$10002,A2109,Einnahmen!G$7:G$10002)+SUMIF(Einnahmen!I$7:I$10002,A2109,Einnahmen!H$7:H$10002)+SUMIF(Ausgaben!E$7:E$10002,A2109,Ausgaben!G$7:G$10002)+SUMIF(Ausgaben!I$7:I$10002,A2109,Ausgaben!H$7:H$10002),2)</f>
        <v>0</v>
      </c>
    </row>
    <row r="2110" spans="1:2" x14ac:dyDescent="0.25">
      <c r="A2110">
        <v>2110</v>
      </c>
      <c r="B2110" s="24">
        <f>ROUND(SUMIF(Einnahmen!E$7:E$10002,A2110,Einnahmen!G$7:G$10002)+SUMIF(Einnahmen!I$7:I$10002,A2110,Einnahmen!H$7:H$10002)+SUMIF(Ausgaben!E$7:E$10002,A2110,Ausgaben!G$7:G$10002)+SUMIF(Ausgaben!I$7:I$10002,A2110,Ausgaben!H$7:H$10002),2)</f>
        <v>0</v>
      </c>
    </row>
    <row r="2111" spans="1:2" x14ac:dyDescent="0.25">
      <c r="A2111">
        <v>2111</v>
      </c>
      <c r="B2111" s="24">
        <f>ROUND(SUMIF(Einnahmen!E$7:E$10002,A2111,Einnahmen!G$7:G$10002)+SUMIF(Einnahmen!I$7:I$10002,A2111,Einnahmen!H$7:H$10002)+SUMIF(Ausgaben!E$7:E$10002,A2111,Ausgaben!G$7:G$10002)+SUMIF(Ausgaben!I$7:I$10002,A2111,Ausgaben!H$7:H$10002),2)</f>
        <v>0</v>
      </c>
    </row>
    <row r="2112" spans="1:2" x14ac:dyDescent="0.25">
      <c r="A2112">
        <v>2112</v>
      </c>
      <c r="B2112" s="24">
        <f>ROUND(SUMIF(Einnahmen!E$7:E$10002,A2112,Einnahmen!G$7:G$10002)+SUMIF(Einnahmen!I$7:I$10002,A2112,Einnahmen!H$7:H$10002)+SUMIF(Ausgaben!E$7:E$10002,A2112,Ausgaben!G$7:G$10002)+SUMIF(Ausgaben!I$7:I$10002,A2112,Ausgaben!H$7:H$10002),2)</f>
        <v>0</v>
      </c>
    </row>
    <row r="2113" spans="1:2" x14ac:dyDescent="0.25">
      <c r="A2113">
        <v>2113</v>
      </c>
      <c r="B2113" s="24">
        <f>ROUND(SUMIF(Einnahmen!E$7:E$10002,A2113,Einnahmen!G$7:G$10002)+SUMIF(Einnahmen!I$7:I$10002,A2113,Einnahmen!H$7:H$10002)+SUMIF(Ausgaben!E$7:E$10002,A2113,Ausgaben!G$7:G$10002)+SUMIF(Ausgaben!I$7:I$10002,A2113,Ausgaben!H$7:H$10002),2)</f>
        <v>0</v>
      </c>
    </row>
    <row r="2114" spans="1:2" x14ac:dyDescent="0.25">
      <c r="A2114">
        <v>2114</v>
      </c>
      <c r="B2114" s="24">
        <f>ROUND(SUMIF(Einnahmen!E$7:E$10002,A2114,Einnahmen!G$7:G$10002)+SUMIF(Einnahmen!I$7:I$10002,A2114,Einnahmen!H$7:H$10002)+SUMIF(Ausgaben!E$7:E$10002,A2114,Ausgaben!G$7:G$10002)+SUMIF(Ausgaben!I$7:I$10002,A2114,Ausgaben!H$7:H$10002),2)</f>
        <v>0</v>
      </c>
    </row>
    <row r="2115" spans="1:2" x14ac:dyDescent="0.25">
      <c r="A2115">
        <v>2115</v>
      </c>
      <c r="B2115" s="24">
        <f>ROUND(SUMIF(Einnahmen!E$7:E$10002,A2115,Einnahmen!G$7:G$10002)+SUMIF(Einnahmen!I$7:I$10002,A2115,Einnahmen!H$7:H$10002)+SUMIF(Ausgaben!E$7:E$10002,A2115,Ausgaben!G$7:G$10002)+SUMIF(Ausgaben!I$7:I$10002,A2115,Ausgaben!H$7:H$10002),2)</f>
        <v>0</v>
      </c>
    </row>
    <row r="2116" spans="1:2" x14ac:dyDescent="0.25">
      <c r="A2116">
        <v>2116</v>
      </c>
      <c r="B2116" s="24">
        <f>ROUND(SUMIF(Einnahmen!E$7:E$10002,A2116,Einnahmen!G$7:G$10002)+SUMIF(Einnahmen!I$7:I$10002,A2116,Einnahmen!H$7:H$10002)+SUMIF(Ausgaben!E$7:E$10002,A2116,Ausgaben!G$7:G$10002)+SUMIF(Ausgaben!I$7:I$10002,A2116,Ausgaben!H$7:H$10002),2)</f>
        <v>0</v>
      </c>
    </row>
    <row r="2117" spans="1:2" x14ac:dyDescent="0.25">
      <c r="A2117">
        <v>2117</v>
      </c>
      <c r="B2117" s="24">
        <f>ROUND(SUMIF(Einnahmen!E$7:E$10002,A2117,Einnahmen!G$7:G$10002)+SUMIF(Einnahmen!I$7:I$10002,A2117,Einnahmen!H$7:H$10002)+SUMIF(Ausgaben!E$7:E$10002,A2117,Ausgaben!G$7:G$10002)+SUMIF(Ausgaben!I$7:I$10002,A2117,Ausgaben!H$7:H$10002),2)</f>
        <v>0</v>
      </c>
    </row>
    <row r="2118" spans="1:2" x14ac:dyDescent="0.25">
      <c r="A2118">
        <v>2118</v>
      </c>
      <c r="B2118" s="24">
        <f>ROUND(SUMIF(Einnahmen!E$7:E$10002,A2118,Einnahmen!G$7:G$10002)+SUMIF(Einnahmen!I$7:I$10002,A2118,Einnahmen!H$7:H$10002)+SUMIF(Ausgaben!E$7:E$10002,A2118,Ausgaben!G$7:G$10002)+SUMIF(Ausgaben!I$7:I$10002,A2118,Ausgaben!H$7:H$10002),2)</f>
        <v>0</v>
      </c>
    </row>
    <row r="2119" spans="1:2" x14ac:dyDescent="0.25">
      <c r="A2119">
        <v>2119</v>
      </c>
      <c r="B2119" s="24">
        <f>ROUND(SUMIF(Einnahmen!E$7:E$10002,A2119,Einnahmen!G$7:G$10002)+SUMIF(Einnahmen!I$7:I$10002,A2119,Einnahmen!H$7:H$10002)+SUMIF(Ausgaben!E$7:E$10002,A2119,Ausgaben!G$7:G$10002)+SUMIF(Ausgaben!I$7:I$10002,A2119,Ausgaben!H$7:H$10002),2)</f>
        <v>0</v>
      </c>
    </row>
    <row r="2120" spans="1:2" x14ac:dyDescent="0.25">
      <c r="A2120">
        <v>2120</v>
      </c>
      <c r="B2120" s="24">
        <f>ROUND(SUMIF(Einnahmen!E$7:E$10002,A2120,Einnahmen!G$7:G$10002)+SUMIF(Einnahmen!I$7:I$10002,A2120,Einnahmen!H$7:H$10002)+SUMIF(Ausgaben!E$7:E$10002,A2120,Ausgaben!G$7:G$10002)+SUMIF(Ausgaben!I$7:I$10002,A2120,Ausgaben!H$7:H$10002),2)</f>
        <v>0</v>
      </c>
    </row>
    <row r="2121" spans="1:2" x14ac:dyDescent="0.25">
      <c r="A2121">
        <v>2121</v>
      </c>
      <c r="B2121" s="24">
        <f>ROUND(SUMIF(Einnahmen!E$7:E$10002,A2121,Einnahmen!G$7:G$10002)+SUMIF(Einnahmen!I$7:I$10002,A2121,Einnahmen!H$7:H$10002)+SUMIF(Ausgaben!E$7:E$10002,A2121,Ausgaben!G$7:G$10002)+SUMIF(Ausgaben!I$7:I$10002,A2121,Ausgaben!H$7:H$10002),2)</f>
        <v>0</v>
      </c>
    </row>
    <row r="2122" spans="1:2" x14ac:dyDescent="0.25">
      <c r="A2122">
        <v>2122</v>
      </c>
      <c r="B2122" s="24">
        <f>ROUND(SUMIF(Einnahmen!E$7:E$10002,A2122,Einnahmen!G$7:G$10002)+SUMIF(Einnahmen!I$7:I$10002,A2122,Einnahmen!H$7:H$10002)+SUMIF(Ausgaben!E$7:E$10002,A2122,Ausgaben!G$7:G$10002)+SUMIF(Ausgaben!I$7:I$10002,A2122,Ausgaben!H$7:H$10002),2)</f>
        <v>0</v>
      </c>
    </row>
    <row r="2123" spans="1:2" x14ac:dyDescent="0.25">
      <c r="A2123">
        <v>2123</v>
      </c>
      <c r="B2123" s="24">
        <f>ROUND(SUMIF(Einnahmen!E$7:E$10002,A2123,Einnahmen!G$7:G$10002)+SUMIF(Einnahmen!I$7:I$10002,A2123,Einnahmen!H$7:H$10002)+SUMIF(Ausgaben!E$7:E$10002,A2123,Ausgaben!G$7:G$10002)+SUMIF(Ausgaben!I$7:I$10002,A2123,Ausgaben!H$7:H$10002),2)</f>
        <v>0</v>
      </c>
    </row>
    <row r="2124" spans="1:2" x14ac:dyDescent="0.25">
      <c r="A2124">
        <v>2124</v>
      </c>
      <c r="B2124" s="24">
        <f>ROUND(SUMIF(Einnahmen!E$7:E$10002,A2124,Einnahmen!G$7:G$10002)+SUMIF(Einnahmen!I$7:I$10002,A2124,Einnahmen!H$7:H$10002)+SUMIF(Ausgaben!E$7:E$10002,A2124,Ausgaben!G$7:G$10002)+SUMIF(Ausgaben!I$7:I$10002,A2124,Ausgaben!H$7:H$10002),2)</f>
        <v>0</v>
      </c>
    </row>
    <row r="2125" spans="1:2" x14ac:dyDescent="0.25">
      <c r="A2125">
        <v>2125</v>
      </c>
      <c r="B2125" s="24">
        <f>ROUND(SUMIF(Einnahmen!E$7:E$10002,A2125,Einnahmen!G$7:G$10002)+SUMIF(Einnahmen!I$7:I$10002,A2125,Einnahmen!H$7:H$10002)+SUMIF(Ausgaben!E$7:E$10002,A2125,Ausgaben!G$7:G$10002)+SUMIF(Ausgaben!I$7:I$10002,A2125,Ausgaben!H$7:H$10002),2)</f>
        <v>0</v>
      </c>
    </row>
    <row r="2126" spans="1:2" x14ac:dyDescent="0.25">
      <c r="A2126">
        <v>2126</v>
      </c>
      <c r="B2126" s="24">
        <f>ROUND(SUMIF(Einnahmen!E$7:E$10002,A2126,Einnahmen!G$7:G$10002)+SUMIF(Einnahmen!I$7:I$10002,A2126,Einnahmen!H$7:H$10002)+SUMIF(Ausgaben!E$7:E$10002,A2126,Ausgaben!G$7:G$10002)+SUMIF(Ausgaben!I$7:I$10002,A2126,Ausgaben!H$7:H$10002),2)</f>
        <v>0</v>
      </c>
    </row>
    <row r="2127" spans="1:2" x14ac:dyDescent="0.25">
      <c r="A2127">
        <v>2127</v>
      </c>
      <c r="B2127" s="24">
        <f>ROUND(SUMIF(Einnahmen!E$7:E$10002,A2127,Einnahmen!G$7:G$10002)+SUMIF(Einnahmen!I$7:I$10002,A2127,Einnahmen!H$7:H$10002)+SUMIF(Ausgaben!E$7:E$10002,A2127,Ausgaben!G$7:G$10002)+SUMIF(Ausgaben!I$7:I$10002,A2127,Ausgaben!H$7:H$10002),2)</f>
        <v>0</v>
      </c>
    </row>
    <row r="2128" spans="1:2" x14ac:dyDescent="0.25">
      <c r="A2128">
        <v>2128</v>
      </c>
      <c r="B2128" s="24">
        <f>ROUND(SUMIF(Einnahmen!E$7:E$10002,A2128,Einnahmen!G$7:G$10002)+SUMIF(Einnahmen!I$7:I$10002,A2128,Einnahmen!H$7:H$10002)+SUMIF(Ausgaben!E$7:E$10002,A2128,Ausgaben!G$7:G$10002)+SUMIF(Ausgaben!I$7:I$10002,A2128,Ausgaben!H$7:H$10002),2)</f>
        <v>0</v>
      </c>
    </row>
    <row r="2129" spans="1:2" x14ac:dyDescent="0.25">
      <c r="A2129">
        <v>2129</v>
      </c>
      <c r="B2129" s="24">
        <f>ROUND(SUMIF(Einnahmen!E$7:E$10002,A2129,Einnahmen!G$7:G$10002)+SUMIF(Einnahmen!I$7:I$10002,A2129,Einnahmen!H$7:H$10002)+SUMIF(Ausgaben!E$7:E$10002,A2129,Ausgaben!G$7:G$10002)+SUMIF(Ausgaben!I$7:I$10002,A2129,Ausgaben!H$7:H$10002),2)</f>
        <v>0</v>
      </c>
    </row>
    <row r="2130" spans="1:2" x14ac:dyDescent="0.25">
      <c r="A2130">
        <v>2130</v>
      </c>
      <c r="B2130" s="24">
        <f>ROUND(SUMIF(Einnahmen!E$7:E$10002,A2130,Einnahmen!G$7:G$10002)+SUMIF(Einnahmen!I$7:I$10002,A2130,Einnahmen!H$7:H$10002)+SUMIF(Ausgaben!E$7:E$10002,A2130,Ausgaben!G$7:G$10002)+SUMIF(Ausgaben!I$7:I$10002,A2130,Ausgaben!H$7:H$10002),2)</f>
        <v>0</v>
      </c>
    </row>
    <row r="2131" spans="1:2" x14ac:dyDescent="0.25">
      <c r="A2131">
        <v>2131</v>
      </c>
      <c r="B2131" s="24">
        <f>ROUND(SUMIF(Einnahmen!E$7:E$10002,A2131,Einnahmen!G$7:G$10002)+SUMIF(Einnahmen!I$7:I$10002,A2131,Einnahmen!H$7:H$10002)+SUMIF(Ausgaben!E$7:E$10002,A2131,Ausgaben!G$7:G$10002)+SUMIF(Ausgaben!I$7:I$10002,A2131,Ausgaben!H$7:H$10002),2)</f>
        <v>0</v>
      </c>
    </row>
    <row r="2132" spans="1:2" x14ac:dyDescent="0.25">
      <c r="A2132">
        <v>2132</v>
      </c>
      <c r="B2132" s="24">
        <f>ROUND(SUMIF(Einnahmen!E$7:E$10002,A2132,Einnahmen!G$7:G$10002)+SUMIF(Einnahmen!I$7:I$10002,A2132,Einnahmen!H$7:H$10002)+SUMIF(Ausgaben!E$7:E$10002,A2132,Ausgaben!G$7:G$10002)+SUMIF(Ausgaben!I$7:I$10002,A2132,Ausgaben!H$7:H$10002),2)</f>
        <v>0</v>
      </c>
    </row>
    <row r="2133" spans="1:2" x14ac:dyDescent="0.25">
      <c r="A2133">
        <v>2133</v>
      </c>
      <c r="B2133" s="24">
        <f>ROUND(SUMIF(Einnahmen!E$7:E$10002,A2133,Einnahmen!G$7:G$10002)+SUMIF(Einnahmen!I$7:I$10002,A2133,Einnahmen!H$7:H$10002)+SUMIF(Ausgaben!E$7:E$10002,A2133,Ausgaben!G$7:G$10002)+SUMIF(Ausgaben!I$7:I$10002,A2133,Ausgaben!H$7:H$10002),2)</f>
        <v>0</v>
      </c>
    </row>
    <row r="2134" spans="1:2" x14ac:dyDescent="0.25">
      <c r="A2134">
        <v>2134</v>
      </c>
      <c r="B2134" s="24">
        <f>ROUND(SUMIF(Einnahmen!E$7:E$10002,A2134,Einnahmen!G$7:G$10002)+SUMIF(Einnahmen!I$7:I$10002,A2134,Einnahmen!H$7:H$10002)+SUMIF(Ausgaben!E$7:E$10002,A2134,Ausgaben!G$7:G$10002)+SUMIF(Ausgaben!I$7:I$10002,A2134,Ausgaben!H$7:H$10002),2)</f>
        <v>0</v>
      </c>
    </row>
    <row r="2135" spans="1:2" x14ac:dyDescent="0.25">
      <c r="A2135">
        <v>2135</v>
      </c>
      <c r="B2135" s="24">
        <f>ROUND(SUMIF(Einnahmen!E$7:E$10002,A2135,Einnahmen!G$7:G$10002)+SUMIF(Einnahmen!I$7:I$10002,A2135,Einnahmen!H$7:H$10002)+SUMIF(Ausgaben!E$7:E$10002,A2135,Ausgaben!G$7:G$10002)+SUMIF(Ausgaben!I$7:I$10002,A2135,Ausgaben!H$7:H$10002),2)</f>
        <v>0</v>
      </c>
    </row>
    <row r="2136" spans="1:2" x14ac:dyDescent="0.25">
      <c r="A2136">
        <v>2136</v>
      </c>
      <c r="B2136" s="24">
        <f>ROUND(SUMIF(Einnahmen!E$7:E$10002,A2136,Einnahmen!G$7:G$10002)+SUMIF(Einnahmen!I$7:I$10002,A2136,Einnahmen!H$7:H$10002)+SUMIF(Ausgaben!E$7:E$10002,A2136,Ausgaben!G$7:G$10002)+SUMIF(Ausgaben!I$7:I$10002,A2136,Ausgaben!H$7:H$10002),2)</f>
        <v>0</v>
      </c>
    </row>
    <row r="2137" spans="1:2" x14ac:dyDescent="0.25">
      <c r="A2137">
        <v>2137</v>
      </c>
      <c r="B2137" s="24">
        <f>ROUND(SUMIF(Einnahmen!E$7:E$10002,A2137,Einnahmen!G$7:G$10002)+SUMIF(Einnahmen!I$7:I$10002,A2137,Einnahmen!H$7:H$10002)+SUMIF(Ausgaben!E$7:E$10002,A2137,Ausgaben!G$7:G$10002)+SUMIF(Ausgaben!I$7:I$10002,A2137,Ausgaben!H$7:H$10002),2)</f>
        <v>0</v>
      </c>
    </row>
    <row r="2138" spans="1:2" x14ac:dyDescent="0.25">
      <c r="A2138">
        <v>2138</v>
      </c>
      <c r="B2138" s="24">
        <f>ROUND(SUMIF(Einnahmen!E$7:E$10002,A2138,Einnahmen!G$7:G$10002)+SUMIF(Einnahmen!I$7:I$10002,A2138,Einnahmen!H$7:H$10002)+SUMIF(Ausgaben!E$7:E$10002,A2138,Ausgaben!G$7:G$10002)+SUMIF(Ausgaben!I$7:I$10002,A2138,Ausgaben!H$7:H$10002),2)</f>
        <v>0</v>
      </c>
    </row>
    <row r="2139" spans="1:2" x14ac:dyDescent="0.25">
      <c r="A2139">
        <v>2139</v>
      </c>
      <c r="B2139" s="24">
        <f>ROUND(SUMIF(Einnahmen!E$7:E$10002,A2139,Einnahmen!G$7:G$10002)+SUMIF(Einnahmen!I$7:I$10002,A2139,Einnahmen!H$7:H$10002)+SUMIF(Ausgaben!E$7:E$10002,A2139,Ausgaben!G$7:G$10002)+SUMIF(Ausgaben!I$7:I$10002,A2139,Ausgaben!H$7:H$10002),2)</f>
        <v>0</v>
      </c>
    </row>
    <row r="2140" spans="1:2" x14ac:dyDescent="0.25">
      <c r="A2140">
        <v>2140</v>
      </c>
      <c r="B2140" s="24">
        <f>ROUND(SUMIF(Einnahmen!E$7:E$10002,A2140,Einnahmen!G$7:G$10002)+SUMIF(Einnahmen!I$7:I$10002,A2140,Einnahmen!H$7:H$10002)+SUMIF(Ausgaben!E$7:E$10002,A2140,Ausgaben!G$7:G$10002)+SUMIF(Ausgaben!I$7:I$10002,A2140,Ausgaben!H$7:H$10002),2)</f>
        <v>0</v>
      </c>
    </row>
    <row r="2141" spans="1:2" x14ac:dyDescent="0.25">
      <c r="A2141">
        <v>2141</v>
      </c>
      <c r="B2141" s="24">
        <f>ROUND(SUMIF(Einnahmen!E$7:E$10002,A2141,Einnahmen!G$7:G$10002)+SUMIF(Einnahmen!I$7:I$10002,A2141,Einnahmen!H$7:H$10002)+SUMIF(Ausgaben!E$7:E$10002,A2141,Ausgaben!G$7:G$10002)+SUMIF(Ausgaben!I$7:I$10002,A2141,Ausgaben!H$7:H$10002),2)</f>
        <v>0</v>
      </c>
    </row>
    <row r="2142" spans="1:2" x14ac:dyDescent="0.25">
      <c r="A2142">
        <v>2142</v>
      </c>
      <c r="B2142" s="24">
        <f>ROUND(SUMIF(Einnahmen!E$7:E$10002,A2142,Einnahmen!G$7:G$10002)+SUMIF(Einnahmen!I$7:I$10002,A2142,Einnahmen!H$7:H$10002)+SUMIF(Ausgaben!E$7:E$10002,A2142,Ausgaben!G$7:G$10002)+SUMIF(Ausgaben!I$7:I$10002,A2142,Ausgaben!H$7:H$10002),2)</f>
        <v>0</v>
      </c>
    </row>
    <row r="2143" spans="1:2" x14ac:dyDescent="0.25">
      <c r="A2143">
        <v>2143</v>
      </c>
      <c r="B2143" s="24">
        <f>ROUND(SUMIF(Einnahmen!E$7:E$10002,A2143,Einnahmen!G$7:G$10002)+SUMIF(Einnahmen!I$7:I$10002,A2143,Einnahmen!H$7:H$10002)+SUMIF(Ausgaben!E$7:E$10002,A2143,Ausgaben!G$7:G$10002)+SUMIF(Ausgaben!I$7:I$10002,A2143,Ausgaben!H$7:H$10002),2)</f>
        <v>0</v>
      </c>
    </row>
    <row r="2144" spans="1:2" x14ac:dyDescent="0.25">
      <c r="A2144">
        <v>2144</v>
      </c>
      <c r="B2144" s="24">
        <f>ROUND(SUMIF(Einnahmen!E$7:E$10002,A2144,Einnahmen!G$7:G$10002)+SUMIF(Einnahmen!I$7:I$10002,A2144,Einnahmen!H$7:H$10002)+SUMIF(Ausgaben!E$7:E$10002,A2144,Ausgaben!G$7:G$10002)+SUMIF(Ausgaben!I$7:I$10002,A2144,Ausgaben!H$7:H$10002),2)</f>
        <v>0</v>
      </c>
    </row>
    <row r="2145" spans="1:2" x14ac:dyDescent="0.25">
      <c r="A2145">
        <v>2145</v>
      </c>
      <c r="B2145" s="24">
        <f>ROUND(SUMIF(Einnahmen!E$7:E$10002,A2145,Einnahmen!G$7:G$10002)+SUMIF(Einnahmen!I$7:I$10002,A2145,Einnahmen!H$7:H$10002)+SUMIF(Ausgaben!E$7:E$10002,A2145,Ausgaben!G$7:G$10002)+SUMIF(Ausgaben!I$7:I$10002,A2145,Ausgaben!H$7:H$10002),2)</f>
        <v>0</v>
      </c>
    </row>
    <row r="2146" spans="1:2" x14ac:dyDescent="0.25">
      <c r="A2146">
        <v>2146</v>
      </c>
      <c r="B2146" s="24">
        <f>ROUND(SUMIF(Einnahmen!E$7:E$10002,A2146,Einnahmen!G$7:G$10002)+SUMIF(Einnahmen!I$7:I$10002,A2146,Einnahmen!H$7:H$10002)+SUMIF(Ausgaben!E$7:E$10002,A2146,Ausgaben!G$7:G$10002)+SUMIF(Ausgaben!I$7:I$10002,A2146,Ausgaben!H$7:H$10002),2)</f>
        <v>0</v>
      </c>
    </row>
    <row r="2147" spans="1:2" x14ac:dyDescent="0.25">
      <c r="A2147">
        <v>2147</v>
      </c>
      <c r="B2147" s="24">
        <f>ROUND(SUMIF(Einnahmen!E$7:E$10002,A2147,Einnahmen!G$7:G$10002)+SUMIF(Einnahmen!I$7:I$10002,A2147,Einnahmen!H$7:H$10002)+SUMIF(Ausgaben!E$7:E$10002,A2147,Ausgaben!G$7:G$10002)+SUMIF(Ausgaben!I$7:I$10002,A2147,Ausgaben!H$7:H$10002),2)</f>
        <v>0</v>
      </c>
    </row>
    <row r="2148" spans="1:2" x14ac:dyDescent="0.25">
      <c r="A2148">
        <v>2148</v>
      </c>
      <c r="B2148" s="24">
        <f>ROUND(SUMIF(Einnahmen!E$7:E$10002,A2148,Einnahmen!G$7:G$10002)+SUMIF(Einnahmen!I$7:I$10002,A2148,Einnahmen!H$7:H$10002)+SUMIF(Ausgaben!E$7:E$10002,A2148,Ausgaben!G$7:G$10002)+SUMIF(Ausgaben!I$7:I$10002,A2148,Ausgaben!H$7:H$10002),2)</f>
        <v>0</v>
      </c>
    </row>
    <row r="2149" spans="1:2" x14ac:dyDescent="0.25">
      <c r="A2149">
        <v>2149</v>
      </c>
      <c r="B2149" s="24">
        <f>ROUND(SUMIF(Einnahmen!E$7:E$10002,A2149,Einnahmen!G$7:G$10002)+SUMIF(Einnahmen!I$7:I$10002,A2149,Einnahmen!H$7:H$10002)+SUMIF(Ausgaben!E$7:E$10002,A2149,Ausgaben!G$7:G$10002)+SUMIF(Ausgaben!I$7:I$10002,A2149,Ausgaben!H$7:H$10002),2)</f>
        <v>0</v>
      </c>
    </row>
    <row r="2150" spans="1:2" x14ac:dyDescent="0.25">
      <c r="A2150">
        <v>2150</v>
      </c>
      <c r="B2150" s="24">
        <f>ROUND(SUMIF(Einnahmen!E$7:E$10002,A2150,Einnahmen!G$7:G$10002)+SUMIF(Einnahmen!I$7:I$10002,A2150,Einnahmen!H$7:H$10002)+SUMIF(Ausgaben!E$7:E$10002,A2150,Ausgaben!G$7:G$10002)+SUMIF(Ausgaben!I$7:I$10002,A2150,Ausgaben!H$7:H$10002),2)</f>
        <v>0</v>
      </c>
    </row>
    <row r="2151" spans="1:2" x14ac:dyDescent="0.25">
      <c r="A2151">
        <v>2151</v>
      </c>
      <c r="B2151" s="24">
        <f>ROUND(SUMIF(Einnahmen!E$7:E$10002,A2151,Einnahmen!G$7:G$10002)+SUMIF(Einnahmen!I$7:I$10002,A2151,Einnahmen!H$7:H$10002)+SUMIF(Ausgaben!E$7:E$10002,A2151,Ausgaben!G$7:G$10002)+SUMIF(Ausgaben!I$7:I$10002,A2151,Ausgaben!H$7:H$10002),2)</f>
        <v>0</v>
      </c>
    </row>
    <row r="2152" spans="1:2" x14ac:dyDescent="0.25">
      <c r="A2152">
        <v>2152</v>
      </c>
      <c r="B2152" s="24">
        <f>ROUND(SUMIF(Einnahmen!E$7:E$10002,A2152,Einnahmen!G$7:G$10002)+SUMIF(Einnahmen!I$7:I$10002,A2152,Einnahmen!H$7:H$10002)+SUMIF(Ausgaben!E$7:E$10002,A2152,Ausgaben!G$7:G$10002)+SUMIF(Ausgaben!I$7:I$10002,A2152,Ausgaben!H$7:H$10002),2)</f>
        <v>0</v>
      </c>
    </row>
    <row r="2153" spans="1:2" x14ac:dyDescent="0.25">
      <c r="A2153">
        <v>2153</v>
      </c>
      <c r="B2153" s="24">
        <f>ROUND(SUMIF(Einnahmen!E$7:E$10002,A2153,Einnahmen!G$7:G$10002)+SUMIF(Einnahmen!I$7:I$10002,A2153,Einnahmen!H$7:H$10002)+SUMIF(Ausgaben!E$7:E$10002,A2153,Ausgaben!G$7:G$10002)+SUMIF(Ausgaben!I$7:I$10002,A2153,Ausgaben!H$7:H$10002),2)</f>
        <v>0</v>
      </c>
    </row>
    <row r="2154" spans="1:2" x14ac:dyDescent="0.25">
      <c r="A2154">
        <v>2154</v>
      </c>
      <c r="B2154" s="24">
        <f>ROUND(SUMIF(Einnahmen!E$7:E$10002,A2154,Einnahmen!G$7:G$10002)+SUMIF(Einnahmen!I$7:I$10002,A2154,Einnahmen!H$7:H$10002)+SUMIF(Ausgaben!E$7:E$10002,A2154,Ausgaben!G$7:G$10002)+SUMIF(Ausgaben!I$7:I$10002,A2154,Ausgaben!H$7:H$10002),2)</f>
        <v>0</v>
      </c>
    </row>
    <row r="2155" spans="1:2" x14ac:dyDescent="0.25">
      <c r="A2155">
        <v>2155</v>
      </c>
      <c r="B2155" s="24">
        <f>ROUND(SUMIF(Einnahmen!E$7:E$10002,A2155,Einnahmen!G$7:G$10002)+SUMIF(Einnahmen!I$7:I$10002,A2155,Einnahmen!H$7:H$10002)+SUMIF(Ausgaben!E$7:E$10002,A2155,Ausgaben!G$7:G$10002)+SUMIF(Ausgaben!I$7:I$10002,A2155,Ausgaben!H$7:H$10002),2)</f>
        <v>0</v>
      </c>
    </row>
    <row r="2156" spans="1:2" x14ac:dyDescent="0.25">
      <c r="A2156">
        <v>2156</v>
      </c>
      <c r="B2156" s="24">
        <f>ROUND(SUMIF(Einnahmen!E$7:E$10002,A2156,Einnahmen!G$7:G$10002)+SUMIF(Einnahmen!I$7:I$10002,A2156,Einnahmen!H$7:H$10002)+SUMIF(Ausgaben!E$7:E$10002,A2156,Ausgaben!G$7:G$10002)+SUMIF(Ausgaben!I$7:I$10002,A2156,Ausgaben!H$7:H$10002),2)</f>
        <v>0</v>
      </c>
    </row>
    <row r="2157" spans="1:2" x14ac:dyDescent="0.25">
      <c r="A2157">
        <v>2157</v>
      </c>
      <c r="B2157" s="24">
        <f>ROUND(SUMIF(Einnahmen!E$7:E$10002,A2157,Einnahmen!G$7:G$10002)+SUMIF(Einnahmen!I$7:I$10002,A2157,Einnahmen!H$7:H$10002)+SUMIF(Ausgaben!E$7:E$10002,A2157,Ausgaben!G$7:G$10002)+SUMIF(Ausgaben!I$7:I$10002,A2157,Ausgaben!H$7:H$10002),2)</f>
        <v>0</v>
      </c>
    </row>
    <row r="2158" spans="1:2" x14ac:dyDescent="0.25">
      <c r="A2158">
        <v>2158</v>
      </c>
      <c r="B2158" s="24">
        <f>ROUND(SUMIF(Einnahmen!E$7:E$10002,A2158,Einnahmen!G$7:G$10002)+SUMIF(Einnahmen!I$7:I$10002,A2158,Einnahmen!H$7:H$10002)+SUMIF(Ausgaben!E$7:E$10002,A2158,Ausgaben!G$7:G$10002)+SUMIF(Ausgaben!I$7:I$10002,A2158,Ausgaben!H$7:H$10002),2)</f>
        <v>0</v>
      </c>
    </row>
    <row r="2159" spans="1:2" x14ac:dyDescent="0.25">
      <c r="A2159">
        <v>2159</v>
      </c>
      <c r="B2159" s="24">
        <f>ROUND(SUMIF(Einnahmen!E$7:E$10002,A2159,Einnahmen!G$7:G$10002)+SUMIF(Einnahmen!I$7:I$10002,A2159,Einnahmen!H$7:H$10002)+SUMIF(Ausgaben!E$7:E$10002,A2159,Ausgaben!G$7:G$10002)+SUMIF(Ausgaben!I$7:I$10002,A2159,Ausgaben!H$7:H$10002),2)</f>
        <v>0</v>
      </c>
    </row>
    <row r="2160" spans="1:2" x14ac:dyDescent="0.25">
      <c r="A2160">
        <v>2160</v>
      </c>
      <c r="B2160" s="24">
        <f>ROUND(SUMIF(Einnahmen!E$7:E$10002,A2160,Einnahmen!G$7:G$10002)+SUMIF(Einnahmen!I$7:I$10002,A2160,Einnahmen!H$7:H$10002)+SUMIF(Ausgaben!E$7:E$10002,A2160,Ausgaben!G$7:G$10002)+SUMIF(Ausgaben!I$7:I$10002,A2160,Ausgaben!H$7:H$10002),2)</f>
        <v>0</v>
      </c>
    </row>
    <row r="2161" spans="1:2" x14ac:dyDescent="0.25">
      <c r="A2161">
        <v>2161</v>
      </c>
      <c r="B2161" s="24">
        <f>ROUND(SUMIF(Einnahmen!E$7:E$10002,A2161,Einnahmen!G$7:G$10002)+SUMIF(Einnahmen!I$7:I$10002,A2161,Einnahmen!H$7:H$10002)+SUMIF(Ausgaben!E$7:E$10002,A2161,Ausgaben!G$7:G$10002)+SUMIF(Ausgaben!I$7:I$10002,A2161,Ausgaben!H$7:H$10002),2)</f>
        <v>0</v>
      </c>
    </row>
    <row r="2162" spans="1:2" x14ac:dyDescent="0.25">
      <c r="A2162">
        <v>2162</v>
      </c>
      <c r="B2162" s="24">
        <f>ROUND(SUMIF(Einnahmen!E$7:E$10002,A2162,Einnahmen!G$7:G$10002)+SUMIF(Einnahmen!I$7:I$10002,A2162,Einnahmen!H$7:H$10002)+SUMIF(Ausgaben!E$7:E$10002,A2162,Ausgaben!G$7:G$10002)+SUMIF(Ausgaben!I$7:I$10002,A2162,Ausgaben!H$7:H$10002),2)</f>
        <v>0</v>
      </c>
    </row>
    <row r="2163" spans="1:2" x14ac:dyDescent="0.25">
      <c r="A2163">
        <v>2163</v>
      </c>
      <c r="B2163" s="24">
        <f>ROUND(SUMIF(Einnahmen!E$7:E$10002,A2163,Einnahmen!G$7:G$10002)+SUMIF(Einnahmen!I$7:I$10002,A2163,Einnahmen!H$7:H$10002)+SUMIF(Ausgaben!E$7:E$10002,A2163,Ausgaben!G$7:G$10002)+SUMIF(Ausgaben!I$7:I$10002,A2163,Ausgaben!H$7:H$10002),2)</f>
        <v>0</v>
      </c>
    </row>
    <row r="2164" spans="1:2" x14ac:dyDescent="0.25">
      <c r="A2164">
        <v>2164</v>
      </c>
      <c r="B2164" s="24">
        <f>ROUND(SUMIF(Einnahmen!E$7:E$10002,A2164,Einnahmen!G$7:G$10002)+SUMIF(Einnahmen!I$7:I$10002,A2164,Einnahmen!H$7:H$10002)+SUMIF(Ausgaben!E$7:E$10002,A2164,Ausgaben!G$7:G$10002)+SUMIF(Ausgaben!I$7:I$10002,A2164,Ausgaben!H$7:H$10002),2)</f>
        <v>0</v>
      </c>
    </row>
    <row r="2165" spans="1:2" x14ac:dyDescent="0.25">
      <c r="A2165">
        <v>2165</v>
      </c>
      <c r="B2165" s="24">
        <f>ROUND(SUMIF(Einnahmen!E$7:E$10002,A2165,Einnahmen!G$7:G$10002)+SUMIF(Einnahmen!I$7:I$10002,A2165,Einnahmen!H$7:H$10002)+SUMIF(Ausgaben!E$7:E$10002,A2165,Ausgaben!G$7:G$10002)+SUMIF(Ausgaben!I$7:I$10002,A2165,Ausgaben!H$7:H$10002),2)</f>
        <v>0</v>
      </c>
    </row>
    <row r="2166" spans="1:2" x14ac:dyDescent="0.25">
      <c r="A2166">
        <v>2166</v>
      </c>
      <c r="B2166" s="24">
        <f>ROUND(SUMIF(Einnahmen!E$7:E$10002,A2166,Einnahmen!G$7:G$10002)+SUMIF(Einnahmen!I$7:I$10002,A2166,Einnahmen!H$7:H$10002)+SUMIF(Ausgaben!E$7:E$10002,A2166,Ausgaben!G$7:G$10002)+SUMIF(Ausgaben!I$7:I$10002,A2166,Ausgaben!H$7:H$10002),2)</f>
        <v>0</v>
      </c>
    </row>
    <row r="2167" spans="1:2" x14ac:dyDescent="0.25">
      <c r="A2167">
        <v>2167</v>
      </c>
      <c r="B2167" s="24">
        <f>ROUND(SUMIF(Einnahmen!E$7:E$10002,A2167,Einnahmen!G$7:G$10002)+SUMIF(Einnahmen!I$7:I$10002,A2167,Einnahmen!H$7:H$10002)+SUMIF(Ausgaben!E$7:E$10002,A2167,Ausgaben!G$7:G$10002)+SUMIF(Ausgaben!I$7:I$10002,A2167,Ausgaben!H$7:H$10002),2)</f>
        <v>0</v>
      </c>
    </row>
    <row r="2168" spans="1:2" x14ac:dyDescent="0.25">
      <c r="A2168">
        <v>2168</v>
      </c>
      <c r="B2168" s="24">
        <f>ROUND(SUMIF(Einnahmen!E$7:E$10002,A2168,Einnahmen!G$7:G$10002)+SUMIF(Einnahmen!I$7:I$10002,A2168,Einnahmen!H$7:H$10002)+SUMIF(Ausgaben!E$7:E$10002,A2168,Ausgaben!G$7:G$10002)+SUMIF(Ausgaben!I$7:I$10002,A2168,Ausgaben!H$7:H$10002),2)</f>
        <v>0</v>
      </c>
    </row>
    <row r="2169" spans="1:2" x14ac:dyDescent="0.25">
      <c r="A2169">
        <v>2169</v>
      </c>
      <c r="B2169" s="24">
        <f>ROUND(SUMIF(Einnahmen!E$7:E$10002,A2169,Einnahmen!G$7:G$10002)+SUMIF(Einnahmen!I$7:I$10002,A2169,Einnahmen!H$7:H$10002)+SUMIF(Ausgaben!E$7:E$10002,A2169,Ausgaben!G$7:G$10002)+SUMIF(Ausgaben!I$7:I$10002,A2169,Ausgaben!H$7:H$10002),2)</f>
        <v>0</v>
      </c>
    </row>
    <row r="2170" spans="1:2" x14ac:dyDescent="0.25">
      <c r="A2170">
        <v>2170</v>
      </c>
      <c r="B2170" s="24">
        <f>ROUND(SUMIF(Einnahmen!E$7:E$10002,A2170,Einnahmen!G$7:G$10002)+SUMIF(Einnahmen!I$7:I$10002,A2170,Einnahmen!H$7:H$10002)+SUMIF(Ausgaben!E$7:E$10002,A2170,Ausgaben!G$7:G$10002)+SUMIF(Ausgaben!I$7:I$10002,A2170,Ausgaben!H$7:H$10002),2)</f>
        <v>0</v>
      </c>
    </row>
    <row r="2171" spans="1:2" x14ac:dyDescent="0.25">
      <c r="A2171">
        <v>2171</v>
      </c>
      <c r="B2171" s="24">
        <f>ROUND(SUMIF(Einnahmen!E$7:E$10002,A2171,Einnahmen!G$7:G$10002)+SUMIF(Einnahmen!I$7:I$10002,A2171,Einnahmen!H$7:H$10002)+SUMIF(Ausgaben!E$7:E$10002,A2171,Ausgaben!G$7:G$10002)+SUMIF(Ausgaben!I$7:I$10002,A2171,Ausgaben!H$7:H$10002),2)</f>
        <v>0</v>
      </c>
    </row>
    <row r="2172" spans="1:2" x14ac:dyDescent="0.25">
      <c r="A2172">
        <v>2172</v>
      </c>
      <c r="B2172" s="24">
        <f>ROUND(SUMIF(Einnahmen!E$7:E$10002,A2172,Einnahmen!G$7:G$10002)+SUMIF(Einnahmen!I$7:I$10002,A2172,Einnahmen!H$7:H$10002)+SUMIF(Ausgaben!E$7:E$10002,A2172,Ausgaben!G$7:G$10002)+SUMIF(Ausgaben!I$7:I$10002,A2172,Ausgaben!H$7:H$10002),2)</f>
        <v>0</v>
      </c>
    </row>
    <row r="2173" spans="1:2" x14ac:dyDescent="0.25">
      <c r="A2173">
        <v>2173</v>
      </c>
      <c r="B2173" s="24">
        <f>ROUND(SUMIF(Einnahmen!E$7:E$10002,A2173,Einnahmen!G$7:G$10002)+SUMIF(Einnahmen!I$7:I$10002,A2173,Einnahmen!H$7:H$10002)+SUMIF(Ausgaben!E$7:E$10002,A2173,Ausgaben!G$7:G$10002)+SUMIF(Ausgaben!I$7:I$10002,A2173,Ausgaben!H$7:H$10002),2)</f>
        <v>0</v>
      </c>
    </row>
    <row r="2174" spans="1:2" x14ac:dyDescent="0.25">
      <c r="A2174">
        <v>2174</v>
      </c>
      <c r="B2174" s="24">
        <f>ROUND(SUMIF(Einnahmen!E$7:E$10002,A2174,Einnahmen!G$7:G$10002)+SUMIF(Einnahmen!I$7:I$10002,A2174,Einnahmen!H$7:H$10002)+SUMIF(Ausgaben!E$7:E$10002,A2174,Ausgaben!G$7:G$10002)+SUMIF(Ausgaben!I$7:I$10002,A2174,Ausgaben!H$7:H$10002),2)</f>
        <v>0</v>
      </c>
    </row>
    <row r="2175" spans="1:2" x14ac:dyDescent="0.25">
      <c r="A2175">
        <v>2175</v>
      </c>
      <c r="B2175" s="24">
        <f>ROUND(SUMIF(Einnahmen!E$7:E$10002,A2175,Einnahmen!G$7:G$10002)+SUMIF(Einnahmen!I$7:I$10002,A2175,Einnahmen!H$7:H$10002)+SUMIF(Ausgaben!E$7:E$10002,A2175,Ausgaben!G$7:G$10002)+SUMIF(Ausgaben!I$7:I$10002,A2175,Ausgaben!H$7:H$10002),2)</f>
        <v>0</v>
      </c>
    </row>
    <row r="2176" spans="1:2" x14ac:dyDescent="0.25">
      <c r="A2176">
        <v>2176</v>
      </c>
      <c r="B2176" s="24">
        <f>ROUND(SUMIF(Einnahmen!E$7:E$10002,A2176,Einnahmen!G$7:G$10002)+SUMIF(Einnahmen!I$7:I$10002,A2176,Einnahmen!H$7:H$10002)+SUMIF(Ausgaben!E$7:E$10002,A2176,Ausgaben!G$7:G$10002)+SUMIF(Ausgaben!I$7:I$10002,A2176,Ausgaben!H$7:H$10002),2)</f>
        <v>0</v>
      </c>
    </row>
    <row r="2177" spans="1:2" x14ac:dyDescent="0.25">
      <c r="A2177">
        <v>2177</v>
      </c>
      <c r="B2177" s="24">
        <f>ROUND(SUMIF(Einnahmen!E$7:E$10002,A2177,Einnahmen!G$7:G$10002)+SUMIF(Einnahmen!I$7:I$10002,A2177,Einnahmen!H$7:H$10002)+SUMIF(Ausgaben!E$7:E$10002,A2177,Ausgaben!G$7:G$10002)+SUMIF(Ausgaben!I$7:I$10002,A2177,Ausgaben!H$7:H$10002),2)</f>
        <v>0</v>
      </c>
    </row>
    <row r="2178" spans="1:2" x14ac:dyDescent="0.25">
      <c r="A2178">
        <v>2178</v>
      </c>
      <c r="B2178" s="24">
        <f>ROUND(SUMIF(Einnahmen!E$7:E$10002,A2178,Einnahmen!G$7:G$10002)+SUMIF(Einnahmen!I$7:I$10002,A2178,Einnahmen!H$7:H$10002)+SUMIF(Ausgaben!E$7:E$10002,A2178,Ausgaben!G$7:G$10002)+SUMIF(Ausgaben!I$7:I$10002,A2178,Ausgaben!H$7:H$10002),2)</f>
        <v>0</v>
      </c>
    </row>
    <row r="2179" spans="1:2" x14ac:dyDescent="0.25">
      <c r="A2179">
        <v>2179</v>
      </c>
      <c r="B2179" s="24">
        <f>ROUND(SUMIF(Einnahmen!E$7:E$10002,A2179,Einnahmen!G$7:G$10002)+SUMIF(Einnahmen!I$7:I$10002,A2179,Einnahmen!H$7:H$10002)+SUMIF(Ausgaben!E$7:E$10002,A2179,Ausgaben!G$7:G$10002)+SUMIF(Ausgaben!I$7:I$10002,A2179,Ausgaben!H$7:H$10002),2)</f>
        <v>0</v>
      </c>
    </row>
    <row r="2180" spans="1:2" x14ac:dyDescent="0.25">
      <c r="A2180">
        <v>2180</v>
      </c>
      <c r="B2180" s="24">
        <f>ROUND(SUMIF(Einnahmen!E$7:E$10002,A2180,Einnahmen!G$7:G$10002)+SUMIF(Einnahmen!I$7:I$10002,A2180,Einnahmen!H$7:H$10002)+SUMIF(Ausgaben!E$7:E$10002,A2180,Ausgaben!G$7:G$10002)+SUMIF(Ausgaben!I$7:I$10002,A2180,Ausgaben!H$7:H$10002),2)</f>
        <v>0</v>
      </c>
    </row>
    <row r="2181" spans="1:2" x14ac:dyDescent="0.25">
      <c r="A2181">
        <v>2181</v>
      </c>
      <c r="B2181" s="24">
        <f>ROUND(SUMIF(Einnahmen!E$7:E$10002,A2181,Einnahmen!G$7:G$10002)+SUMIF(Einnahmen!I$7:I$10002,A2181,Einnahmen!H$7:H$10002)+SUMIF(Ausgaben!E$7:E$10002,A2181,Ausgaben!G$7:G$10002)+SUMIF(Ausgaben!I$7:I$10002,A2181,Ausgaben!H$7:H$10002),2)</f>
        <v>0</v>
      </c>
    </row>
    <row r="2182" spans="1:2" x14ac:dyDescent="0.25">
      <c r="A2182">
        <v>2182</v>
      </c>
      <c r="B2182" s="24">
        <f>ROUND(SUMIF(Einnahmen!E$7:E$10002,A2182,Einnahmen!G$7:G$10002)+SUMIF(Einnahmen!I$7:I$10002,A2182,Einnahmen!H$7:H$10002)+SUMIF(Ausgaben!E$7:E$10002,A2182,Ausgaben!G$7:G$10002)+SUMIF(Ausgaben!I$7:I$10002,A2182,Ausgaben!H$7:H$10002),2)</f>
        <v>0</v>
      </c>
    </row>
    <row r="2183" spans="1:2" x14ac:dyDescent="0.25">
      <c r="A2183">
        <v>2183</v>
      </c>
      <c r="B2183" s="24">
        <f>ROUND(SUMIF(Einnahmen!E$7:E$10002,A2183,Einnahmen!G$7:G$10002)+SUMIF(Einnahmen!I$7:I$10002,A2183,Einnahmen!H$7:H$10002)+SUMIF(Ausgaben!E$7:E$10002,A2183,Ausgaben!G$7:G$10002)+SUMIF(Ausgaben!I$7:I$10002,A2183,Ausgaben!H$7:H$10002),2)</f>
        <v>0</v>
      </c>
    </row>
    <row r="2184" spans="1:2" x14ac:dyDescent="0.25">
      <c r="A2184">
        <v>2184</v>
      </c>
      <c r="B2184" s="24">
        <f>ROUND(SUMIF(Einnahmen!E$7:E$10002,A2184,Einnahmen!G$7:G$10002)+SUMIF(Einnahmen!I$7:I$10002,A2184,Einnahmen!H$7:H$10002)+SUMIF(Ausgaben!E$7:E$10002,A2184,Ausgaben!G$7:G$10002)+SUMIF(Ausgaben!I$7:I$10002,A2184,Ausgaben!H$7:H$10002),2)</f>
        <v>0</v>
      </c>
    </row>
    <row r="2185" spans="1:2" x14ac:dyDescent="0.25">
      <c r="A2185">
        <v>2185</v>
      </c>
      <c r="B2185" s="24">
        <f>ROUND(SUMIF(Einnahmen!E$7:E$10002,A2185,Einnahmen!G$7:G$10002)+SUMIF(Einnahmen!I$7:I$10002,A2185,Einnahmen!H$7:H$10002)+SUMIF(Ausgaben!E$7:E$10002,A2185,Ausgaben!G$7:G$10002)+SUMIF(Ausgaben!I$7:I$10002,A2185,Ausgaben!H$7:H$10002),2)</f>
        <v>0</v>
      </c>
    </row>
    <row r="2186" spans="1:2" x14ac:dyDescent="0.25">
      <c r="A2186">
        <v>2186</v>
      </c>
      <c r="B2186" s="24">
        <f>ROUND(SUMIF(Einnahmen!E$7:E$10002,A2186,Einnahmen!G$7:G$10002)+SUMIF(Einnahmen!I$7:I$10002,A2186,Einnahmen!H$7:H$10002)+SUMIF(Ausgaben!E$7:E$10002,A2186,Ausgaben!G$7:G$10002)+SUMIF(Ausgaben!I$7:I$10002,A2186,Ausgaben!H$7:H$10002),2)</f>
        <v>0</v>
      </c>
    </row>
    <row r="2187" spans="1:2" x14ac:dyDescent="0.25">
      <c r="A2187">
        <v>2187</v>
      </c>
      <c r="B2187" s="24">
        <f>ROUND(SUMIF(Einnahmen!E$7:E$10002,A2187,Einnahmen!G$7:G$10002)+SUMIF(Einnahmen!I$7:I$10002,A2187,Einnahmen!H$7:H$10002)+SUMIF(Ausgaben!E$7:E$10002,A2187,Ausgaben!G$7:G$10002)+SUMIF(Ausgaben!I$7:I$10002,A2187,Ausgaben!H$7:H$10002),2)</f>
        <v>0</v>
      </c>
    </row>
    <row r="2188" spans="1:2" x14ac:dyDescent="0.25">
      <c r="A2188">
        <v>2188</v>
      </c>
      <c r="B2188" s="24">
        <f>ROUND(SUMIF(Einnahmen!E$7:E$10002,A2188,Einnahmen!G$7:G$10002)+SUMIF(Einnahmen!I$7:I$10002,A2188,Einnahmen!H$7:H$10002)+SUMIF(Ausgaben!E$7:E$10002,A2188,Ausgaben!G$7:G$10002)+SUMIF(Ausgaben!I$7:I$10002,A2188,Ausgaben!H$7:H$10002),2)</f>
        <v>0</v>
      </c>
    </row>
    <row r="2189" spans="1:2" x14ac:dyDescent="0.25">
      <c r="A2189">
        <v>2189</v>
      </c>
      <c r="B2189" s="24">
        <f>ROUND(SUMIF(Einnahmen!E$7:E$10002,A2189,Einnahmen!G$7:G$10002)+SUMIF(Einnahmen!I$7:I$10002,A2189,Einnahmen!H$7:H$10002)+SUMIF(Ausgaben!E$7:E$10002,A2189,Ausgaben!G$7:G$10002)+SUMIF(Ausgaben!I$7:I$10002,A2189,Ausgaben!H$7:H$10002),2)</f>
        <v>0</v>
      </c>
    </row>
    <row r="2190" spans="1:2" x14ac:dyDescent="0.25">
      <c r="A2190">
        <v>2190</v>
      </c>
      <c r="B2190" s="24">
        <f>ROUND(SUMIF(Einnahmen!E$7:E$10002,A2190,Einnahmen!G$7:G$10002)+SUMIF(Einnahmen!I$7:I$10002,A2190,Einnahmen!H$7:H$10002)+SUMIF(Ausgaben!E$7:E$10002,A2190,Ausgaben!G$7:G$10002)+SUMIF(Ausgaben!I$7:I$10002,A2190,Ausgaben!H$7:H$10002),2)</f>
        <v>0</v>
      </c>
    </row>
    <row r="2191" spans="1:2" x14ac:dyDescent="0.25">
      <c r="A2191">
        <v>2191</v>
      </c>
      <c r="B2191" s="24">
        <f>ROUND(SUMIF(Einnahmen!E$7:E$10002,A2191,Einnahmen!G$7:G$10002)+SUMIF(Einnahmen!I$7:I$10002,A2191,Einnahmen!H$7:H$10002)+SUMIF(Ausgaben!E$7:E$10002,A2191,Ausgaben!G$7:G$10002)+SUMIF(Ausgaben!I$7:I$10002,A2191,Ausgaben!H$7:H$10002),2)</f>
        <v>0</v>
      </c>
    </row>
    <row r="2192" spans="1:2" x14ac:dyDescent="0.25">
      <c r="A2192">
        <v>2192</v>
      </c>
      <c r="B2192" s="24">
        <f>ROUND(SUMIF(Einnahmen!E$7:E$10002,A2192,Einnahmen!G$7:G$10002)+SUMIF(Einnahmen!I$7:I$10002,A2192,Einnahmen!H$7:H$10002)+SUMIF(Ausgaben!E$7:E$10002,A2192,Ausgaben!G$7:G$10002)+SUMIF(Ausgaben!I$7:I$10002,A2192,Ausgaben!H$7:H$10002),2)</f>
        <v>0</v>
      </c>
    </row>
    <row r="2193" spans="1:2" x14ac:dyDescent="0.25">
      <c r="A2193">
        <v>2193</v>
      </c>
      <c r="B2193" s="24">
        <f>ROUND(SUMIF(Einnahmen!E$7:E$10002,A2193,Einnahmen!G$7:G$10002)+SUMIF(Einnahmen!I$7:I$10002,A2193,Einnahmen!H$7:H$10002)+SUMIF(Ausgaben!E$7:E$10002,A2193,Ausgaben!G$7:G$10002)+SUMIF(Ausgaben!I$7:I$10002,A2193,Ausgaben!H$7:H$10002),2)</f>
        <v>0</v>
      </c>
    </row>
    <row r="2194" spans="1:2" x14ac:dyDescent="0.25">
      <c r="A2194">
        <v>2194</v>
      </c>
      <c r="B2194" s="24">
        <f>ROUND(SUMIF(Einnahmen!E$7:E$10002,A2194,Einnahmen!G$7:G$10002)+SUMIF(Einnahmen!I$7:I$10002,A2194,Einnahmen!H$7:H$10002)+SUMIF(Ausgaben!E$7:E$10002,A2194,Ausgaben!G$7:G$10002)+SUMIF(Ausgaben!I$7:I$10002,A2194,Ausgaben!H$7:H$10002),2)</f>
        <v>0</v>
      </c>
    </row>
    <row r="2195" spans="1:2" x14ac:dyDescent="0.25">
      <c r="A2195">
        <v>2195</v>
      </c>
      <c r="B2195" s="24">
        <f>ROUND(SUMIF(Einnahmen!E$7:E$10002,A2195,Einnahmen!G$7:G$10002)+SUMIF(Einnahmen!I$7:I$10002,A2195,Einnahmen!H$7:H$10002)+SUMIF(Ausgaben!E$7:E$10002,A2195,Ausgaben!G$7:G$10002)+SUMIF(Ausgaben!I$7:I$10002,A2195,Ausgaben!H$7:H$10002),2)</f>
        <v>0</v>
      </c>
    </row>
    <row r="2196" spans="1:2" x14ac:dyDescent="0.25">
      <c r="A2196">
        <v>2196</v>
      </c>
      <c r="B2196" s="24">
        <f>ROUND(SUMIF(Einnahmen!E$7:E$10002,A2196,Einnahmen!G$7:G$10002)+SUMIF(Einnahmen!I$7:I$10002,A2196,Einnahmen!H$7:H$10002)+SUMIF(Ausgaben!E$7:E$10002,A2196,Ausgaben!G$7:G$10002)+SUMIF(Ausgaben!I$7:I$10002,A2196,Ausgaben!H$7:H$10002),2)</f>
        <v>0</v>
      </c>
    </row>
    <row r="2197" spans="1:2" x14ac:dyDescent="0.25">
      <c r="A2197">
        <v>2197</v>
      </c>
      <c r="B2197" s="24">
        <f>ROUND(SUMIF(Einnahmen!E$7:E$10002,A2197,Einnahmen!G$7:G$10002)+SUMIF(Einnahmen!I$7:I$10002,A2197,Einnahmen!H$7:H$10002)+SUMIF(Ausgaben!E$7:E$10002,A2197,Ausgaben!G$7:G$10002)+SUMIF(Ausgaben!I$7:I$10002,A2197,Ausgaben!H$7:H$10002),2)</f>
        <v>0</v>
      </c>
    </row>
    <row r="2198" spans="1:2" x14ac:dyDescent="0.25">
      <c r="A2198">
        <v>2198</v>
      </c>
      <c r="B2198" s="24">
        <f>ROUND(SUMIF(Einnahmen!E$7:E$10002,A2198,Einnahmen!G$7:G$10002)+SUMIF(Einnahmen!I$7:I$10002,A2198,Einnahmen!H$7:H$10002)+SUMIF(Ausgaben!E$7:E$10002,A2198,Ausgaben!G$7:G$10002)+SUMIF(Ausgaben!I$7:I$10002,A2198,Ausgaben!H$7:H$10002),2)</f>
        <v>0</v>
      </c>
    </row>
    <row r="2199" spans="1:2" x14ac:dyDescent="0.25">
      <c r="A2199">
        <v>2199</v>
      </c>
      <c r="B2199" s="24">
        <f>ROUND(SUMIF(Einnahmen!E$7:E$10002,A2199,Einnahmen!G$7:G$10002)+SUMIF(Einnahmen!I$7:I$10002,A2199,Einnahmen!H$7:H$10002)+SUMIF(Ausgaben!E$7:E$10002,A2199,Ausgaben!G$7:G$10002)+SUMIF(Ausgaben!I$7:I$10002,A2199,Ausgaben!H$7:H$10002),2)</f>
        <v>0</v>
      </c>
    </row>
    <row r="2200" spans="1:2" x14ac:dyDescent="0.25">
      <c r="A2200">
        <v>2200</v>
      </c>
      <c r="B2200" s="24">
        <f>ROUND(SUMIF(Einnahmen!E$7:E$10002,A2200,Einnahmen!G$7:G$10002)+SUMIF(Einnahmen!I$7:I$10002,A2200,Einnahmen!H$7:H$10002)+SUMIF(Ausgaben!E$7:E$10002,A2200,Ausgaben!G$7:G$10002)+SUMIF(Ausgaben!I$7:I$10002,A2200,Ausgaben!H$7:H$10002),2)</f>
        <v>0</v>
      </c>
    </row>
    <row r="2201" spans="1:2" x14ac:dyDescent="0.25">
      <c r="A2201">
        <v>2201</v>
      </c>
      <c r="B2201" s="24">
        <f>ROUND(SUMIF(Einnahmen!E$7:E$10002,A2201,Einnahmen!G$7:G$10002)+SUMIF(Einnahmen!I$7:I$10002,A2201,Einnahmen!H$7:H$10002)+SUMIF(Ausgaben!E$7:E$10002,A2201,Ausgaben!G$7:G$10002)+SUMIF(Ausgaben!I$7:I$10002,A2201,Ausgaben!H$7:H$10002),2)</f>
        <v>0</v>
      </c>
    </row>
    <row r="2202" spans="1:2" x14ac:dyDescent="0.25">
      <c r="A2202">
        <v>2202</v>
      </c>
      <c r="B2202" s="24">
        <f>ROUND(SUMIF(Einnahmen!E$7:E$10002,A2202,Einnahmen!G$7:G$10002)+SUMIF(Einnahmen!I$7:I$10002,A2202,Einnahmen!H$7:H$10002)+SUMIF(Ausgaben!E$7:E$10002,A2202,Ausgaben!G$7:G$10002)+SUMIF(Ausgaben!I$7:I$10002,A2202,Ausgaben!H$7:H$10002),2)</f>
        <v>0</v>
      </c>
    </row>
    <row r="2203" spans="1:2" x14ac:dyDescent="0.25">
      <c r="A2203">
        <v>2203</v>
      </c>
      <c r="B2203" s="24">
        <f>ROUND(SUMIF(Einnahmen!E$7:E$10002,A2203,Einnahmen!G$7:G$10002)+SUMIF(Einnahmen!I$7:I$10002,A2203,Einnahmen!H$7:H$10002)+SUMIF(Ausgaben!E$7:E$10002,A2203,Ausgaben!G$7:G$10002)+SUMIF(Ausgaben!I$7:I$10002,A2203,Ausgaben!H$7:H$10002),2)</f>
        <v>0</v>
      </c>
    </row>
    <row r="2204" spans="1:2" x14ac:dyDescent="0.25">
      <c r="A2204">
        <v>2204</v>
      </c>
      <c r="B2204" s="24">
        <f>ROUND(SUMIF(Einnahmen!E$7:E$10002,A2204,Einnahmen!G$7:G$10002)+SUMIF(Einnahmen!I$7:I$10002,A2204,Einnahmen!H$7:H$10002)+SUMIF(Ausgaben!E$7:E$10002,A2204,Ausgaben!G$7:G$10002)+SUMIF(Ausgaben!I$7:I$10002,A2204,Ausgaben!H$7:H$10002),2)</f>
        <v>0</v>
      </c>
    </row>
    <row r="2205" spans="1:2" x14ac:dyDescent="0.25">
      <c r="A2205">
        <v>2205</v>
      </c>
      <c r="B2205" s="24">
        <f>ROUND(SUMIF(Einnahmen!E$7:E$10002,A2205,Einnahmen!G$7:G$10002)+SUMIF(Einnahmen!I$7:I$10002,A2205,Einnahmen!H$7:H$10002)+SUMIF(Ausgaben!E$7:E$10002,A2205,Ausgaben!G$7:G$10002)+SUMIF(Ausgaben!I$7:I$10002,A2205,Ausgaben!H$7:H$10002),2)</f>
        <v>0</v>
      </c>
    </row>
    <row r="2206" spans="1:2" x14ac:dyDescent="0.25">
      <c r="A2206">
        <v>2206</v>
      </c>
      <c r="B2206" s="24">
        <f>ROUND(SUMIF(Einnahmen!E$7:E$10002,A2206,Einnahmen!G$7:G$10002)+SUMIF(Einnahmen!I$7:I$10002,A2206,Einnahmen!H$7:H$10002)+SUMIF(Ausgaben!E$7:E$10002,A2206,Ausgaben!G$7:G$10002)+SUMIF(Ausgaben!I$7:I$10002,A2206,Ausgaben!H$7:H$10002),2)</f>
        <v>0</v>
      </c>
    </row>
    <row r="2207" spans="1:2" x14ac:dyDescent="0.25">
      <c r="A2207">
        <v>2207</v>
      </c>
      <c r="B2207" s="24">
        <f>ROUND(SUMIF(Einnahmen!E$7:E$10002,A2207,Einnahmen!G$7:G$10002)+SUMIF(Einnahmen!I$7:I$10002,A2207,Einnahmen!H$7:H$10002)+SUMIF(Ausgaben!E$7:E$10002,A2207,Ausgaben!G$7:G$10002)+SUMIF(Ausgaben!I$7:I$10002,A2207,Ausgaben!H$7:H$10002),2)</f>
        <v>0</v>
      </c>
    </row>
    <row r="2208" spans="1:2" x14ac:dyDescent="0.25">
      <c r="A2208">
        <v>2208</v>
      </c>
      <c r="B2208" s="24">
        <f>ROUND(SUMIF(Einnahmen!E$7:E$10002,A2208,Einnahmen!G$7:G$10002)+SUMIF(Einnahmen!I$7:I$10002,A2208,Einnahmen!H$7:H$10002)+SUMIF(Ausgaben!E$7:E$10002,A2208,Ausgaben!G$7:G$10002)+SUMIF(Ausgaben!I$7:I$10002,A2208,Ausgaben!H$7:H$10002),2)</f>
        <v>0</v>
      </c>
    </row>
    <row r="2209" spans="1:2" x14ac:dyDescent="0.25">
      <c r="A2209">
        <v>2209</v>
      </c>
      <c r="B2209" s="24">
        <f>ROUND(SUMIF(Einnahmen!E$7:E$10002,A2209,Einnahmen!G$7:G$10002)+SUMIF(Einnahmen!I$7:I$10002,A2209,Einnahmen!H$7:H$10002)+SUMIF(Ausgaben!E$7:E$10002,A2209,Ausgaben!G$7:G$10002)+SUMIF(Ausgaben!I$7:I$10002,A2209,Ausgaben!H$7:H$10002),2)</f>
        <v>0</v>
      </c>
    </row>
    <row r="2210" spans="1:2" x14ac:dyDescent="0.25">
      <c r="A2210">
        <v>2210</v>
      </c>
      <c r="B2210" s="24">
        <f>ROUND(SUMIF(Einnahmen!E$7:E$10002,A2210,Einnahmen!G$7:G$10002)+SUMIF(Einnahmen!I$7:I$10002,A2210,Einnahmen!H$7:H$10002)+SUMIF(Ausgaben!E$7:E$10002,A2210,Ausgaben!G$7:G$10002)+SUMIF(Ausgaben!I$7:I$10002,A2210,Ausgaben!H$7:H$10002),2)</f>
        <v>0</v>
      </c>
    </row>
    <row r="2211" spans="1:2" x14ac:dyDescent="0.25">
      <c r="A2211">
        <v>2211</v>
      </c>
      <c r="B2211" s="24">
        <f>ROUND(SUMIF(Einnahmen!E$7:E$10002,A2211,Einnahmen!G$7:G$10002)+SUMIF(Einnahmen!I$7:I$10002,A2211,Einnahmen!H$7:H$10002)+SUMIF(Ausgaben!E$7:E$10002,A2211,Ausgaben!G$7:G$10002)+SUMIF(Ausgaben!I$7:I$10002,A2211,Ausgaben!H$7:H$10002),2)</f>
        <v>0</v>
      </c>
    </row>
    <row r="2212" spans="1:2" x14ac:dyDescent="0.25">
      <c r="A2212">
        <v>2212</v>
      </c>
      <c r="B2212" s="24">
        <f>ROUND(SUMIF(Einnahmen!E$7:E$10002,A2212,Einnahmen!G$7:G$10002)+SUMIF(Einnahmen!I$7:I$10002,A2212,Einnahmen!H$7:H$10002)+SUMIF(Ausgaben!E$7:E$10002,A2212,Ausgaben!G$7:G$10002)+SUMIF(Ausgaben!I$7:I$10002,A2212,Ausgaben!H$7:H$10002),2)</f>
        <v>0</v>
      </c>
    </row>
    <row r="2213" spans="1:2" x14ac:dyDescent="0.25">
      <c r="A2213">
        <v>2213</v>
      </c>
      <c r="B2213" s="24">
        <f>ROUND(SUMIF(Einnahmen!E$7:E$10002,A2213,Einnahmen!G$7:G$10002)+SUMIF(Einnahmen!I$7:I$10002,A2213,Einnahmen!H$7:H$10002)+SUMIF(Ausgaben!E$7:E$10002,A2213,Ausgaben!G$7:G$10002)+SUMIF(Ausgaben!I$7:I$10002,A2213,Ausgaben!H$7:H$10002),2)</f>
        <v>0</v>
      </c>
    </row>
    <row r="2214" spans="1:2" x14ac:dyDescent="0.25">
      <c r="A2214">
        <v>2214</v>
      </c>
      <c r="B2214" s="24">
        <f>ROUND(SUMIF(Einnahmen!E$7:E$10002,A2214,Einnahmen!G$7:G$10002)+SUMIF(Einnahmen!I$7:I$10002,A2214,Einnahmen!H$7:H$10002)+SUMIF(Ausgaben!E$7:E$10002,A2214,Ausgaben!G$7:G$10002)+SUMIF(Ausgaben!I$7:I$10002,A2214,Ausgaben!H$7:H$10002),2)</f>
        <v>0</v>
      </c>
    </row>
    <row r="2215" spans="1:2" x14ac:dyDescent="0.25">
      <c r="A2215">
        <v>2215</v>
      </c>
      <c r="B2215" s="24">
        <f>ROUND(SUMIF(Einnahmen!E$7:E$10002,A2215,Einnahmen!G$7:G$10002)+SUMIF(Einnahmen!I$7:I$10002,A2215,Einnahmen!H$7:H$10002)+SUMIF(Ausgaben!E$7:E$10002,A2215,Ausgaben!G$7:G$10002)+SUMIF(Ausgaben!I$7:I$10002,A2215,Ausgaben!H$7:H$10002),2)</f>
        <v>0</v>
      </c>
    </row>
    <row r="2216" spans="1:2" x14ac:dyDescent="0.25">
      <c r="A2216">
        <v>2216</v>
      </c>
      <c r="B2216" s="24">
        <f>ROUND(SUMIF(Einnahmen!E$7:E$10002,A2216,Einnahmen!G$7:G$10002)+SUMIF(Einnahmen!I$7:I$10002,A2216,Einnahmen!H$7:H$10002)+SUMIF(Ausgaben!E$7:E$10002,A2216,Ausgaben!G$7:G$10002)+SUMIF(Ausgaben!I$7:I$10002,A2216,Ausgaben!H$7:H$10002),2)</f>
        <v>0</v>
      </c>
    </row>
    <row r="2217" spans="1:2" x14ac:dyDescent="0.25">
      <c r="A2217">
        <v>2217</v>
      </c>
      <c r="B2217" s="24">
        <f>ROUND(SUMIF(Einnahmen!E$7:E$10002,A2217,Einnahmen!G$7:G$10002)+SUMIF(Einnahmen!I$7:I$10002,A2217,Einnahmen!H$7:H$10002)+SUMIF(Ausgaben!E$7:E$10002,A2217,Ausgaben!G$7:G$10002)+SUMIF(Ausgaben!I$7:I$10002,A2217,Ausgaben!H$7:H$10002),2)</f>
        <v>0</v>
      </c>
    </row>
    <row r="2218" spans="1:2" x14ac:dyDescent="0.25">
      <c r="A2218">
        <v>2218</v>
      </c>
      <c r="B2218" s="24">
        <f>ROUND(SUMIF(Einnahmen!E$7:E$10002,A2218,Einnahmen!G$7:G$10002)+SUMIF(Einnahmen!I$7:I$10002,A2218,Einnahmen!H$7:H$10002)+SUMIF(Ausgaben!E$7:E$10002,A2218,Ausgaben!G$7:G$10002)+SUMIF(Ausgaben!I$7:I$10002,A2218,Ausgaben!H$7:H$10002),2)</f>
        <v>0</v>
      </c>
    </row>
    <row r="2219" spans="1:2" x14ac:dyDescent="0.25">
      <c r="A2219">
        <v>2219</v>
      </c>
      <c r="B2219" s="24">
        <f>ROUND(SUMIF(Einnahmen!E$7:E$10002,A2219,Einnahmen!G$7:G$10002)+SUMIF(Einnahmen!I$7:I$10002,A2219,Einnahmen!H$7:H$10002)+SUMIF(Ausgaben!E$7:E$10002,A2219,Ausgaben!G$7:G$10002)+SUMIF(Ausgaben!I$7:I$10002,A2219,Ausgaben!H$7:H$10002),2)</f>
        <v>0</v>
      </c>
    </row>
    <row r="2220" spans="1:2" x14ac:dyDescent="0.25">
      <c r="A2220">
        <v>2220</v>
      </c>
      <c r="B2220" s="24">
        <f>ROUND(SUMIF(Einnahmen!E$7:E$10002,A2220,Einnahmen!G$7:G$10002)+SUMIF(Einnahmen!I$7:I$10002,A2220,Einnahmen!H$7:H$10002)+SUMIF(Ausgaben!E$7:E$10002,A2220,Ausgaben!G$7:G$10002)+SUMIF(Ausgaben!I$7:I$10002,A2220,Ausgaben!H$7:H$10002),2)</f>
        <v>0</v>
      </c>
    </row>
    <row r="2221" spans="1:2" x14ac:dyDescent="0.25">
      <c r="A2221">
        <v>2221</v>
      </c>
      <c r="B2221" s="24">
        <f>ROUND(SUMIF(Einnahmen!E$7:E$10002,A2221,Einnahmen!G$7:G$10002)+SUMIF(Einnahmen!I$7:I$10002,A2221,Einnahmen!H$7:H$10002)+SUMIF(Ausgaben!E$7:E$10002,A2221,Ausgaben!G$7:G$10002)+SUMIF(Ausgaben!I$7:I$10002,A2221,Ausgaben!H$7:H$10002),2)</f>
        <v>0</v>
      </c>
    </row>
    <row r="2222" spans="1:2" x14ac:dyDescent="0.25">
      <c r="A2222">
        <v>2222</v>
      </c>
      <c r="B2222" s="24">
        <f>ROUND(SUMIF(Einnahmen!E$7:E$10002,A2222,Einnahmen!G$7:G$10002)+SUMIF(Einnahmen!I$7:I$10002,A2222,Einnahmen!H$7:H$10002)+SUMIF(Ausgaben!E$7:E$10002,A2222,Ausgaben!G$7:G$10002)+SUMIF(Ausgaben!I$7:I$10002,A2222,Ausgaben!H$7:H$10002),2)</f>
        <v>0</v>
      </c>
    </row>
    <row r="2223" spans="1:2" x14ac:dyDescent="0.25">
      <c r="A2223">
        <v>2223</v>
      </c>
      <c r="B2223" s="24">
        <f>ROUND(SUMIF(Einnahmen!E$7:E$10002,A2223,Einnahmen!G$7:G$10002)+SUMIF(Einnahmen!I$7:I$10002,A2223,Einnahmen!H$7:H$10002)+SUMIF(Ausgaben!E$7:E$10002,A2223,Ausgaben!G$7:G$10002)+SUMIF(Ausgaben!I$7:I$10002,A2223,Ausgaben!H$7:H$10002),2)</f>
        <v>0</v>
      </c>
    </row>
    <row r="2224" spans="1:2" x14ac:dyDescent="0.25">
      <c r="A2224">
        <v>2224</v>
      </c>
      <c r="B2224" s="24">
        <f>ROUND(SUMIF(Einnahmen!E$7:E$10002,A2224,Einnahmen!G$7:G$10002)+SUMIF(Einnahmen!I$7:I$10002,A2224,Einnahmen!H$7:H$10002)+SUMIF(Ausgaben!E$7:E$10002,A2224,Ausgaben!G$7:G$10002)+SUMIF(Ausgaben!I$7:I$10002,A2224,Ausgaben!H$7:H$10002),2)</f>
        <v>0</v>
      </c>
    </row>
    <row r="2225" spans="1:2" x14ac:dyDescent="0.25">
      <c r="A2225">
        <v>2225</v>
      </c>
      <c r="B2225" s="24">
        <f>ROUND(SUMIF(Einnahmen!E$7:E$10002,A2225,Einnahmen!G$7:G$10002)+SUMIF(Einnahmen!I$7:I$10002,A2225,Einnahmen!H$7:H$10002)+SUMIF(Ausgaben!E$7:E$10002,A2225,Ausgaben!G$7:G$10002)+SUMIF(Ausgaben!I$7:I$10002,A2225,Ausgaben!H$7:H$10002),2)</f>
        <v>0</v>
      </c>
    </row>
    <row r="2226" spans="1:2" x14ac:dyDescent="0.25">
      <c r="A2226">
        <v>2226</v>
      </c>
      <c r="B2226" s="24">
        <f>ROUND(SUMIF(Einnahmen!E$7:E$10002,A2226,Einnahmen!G$7:G$10002)+SUMIF(Einnahmen!I$7:I$10002,A2226,Einnahmen!H$7:H$10002)+SUMIF(Ausgaben!E$7:E$10002,A2226,Ausgaben!G$7:G$10002)+SUMIF(Ausgaben!I$7:I$10002,A2226,Ausgaben!H$7:H$10002),2)</f>
        <v>0</v>
      </c>
    </row>
    <row r="2227" spans="1:2" x14ac:dyDescent="0.25">
      <c r="A2227">
        <v>2227</v>
      </c>
      <c r="B2227" s="24">
        <f>ROUND(SUMIF(Einnahmen!E$7:E$10002,A2227,Einnahmen!G$7:G$10002)+SUMIF(Einnahmen!I$7:I$10002,A2227,Einnahmen!H$7:H$10002)+SUMIF(Ausgaben!E$7:E$10002,A2227,Ausgaben!G$7:G$10002)+SUMIF(Ausgaben!I$7:I$10002,A2227,Ausgaben!H$7:H$10002),2)</f>
        <v>0</v>
      </c>
    </row>
    <row r="2228" spans="1:2" x14ac:dyDescent="0.25">
      <c r="A2228">
        <v>2228</v>
      </c>
      <c r="B2228" s="24">
        <f>ROUND(SUMIF(Einnahmen!E$7:E$10002,A2228,Einnahmen!G$7:G$10002)+SUMIF(Einnahmen!I$7:I$10002,A2228,Einnahmen!H$7:H$10002)+SUMIF(Ausgaben!E$7:E$10002,A2228,Ausgaben!G$7:G$10002)+SUMIF(Ausgaben!I$7:I$10002,A2228,Ausgaben!H$7:H$10002),2)</f>
        <v>0</v>
      </c>
    </row>
    <row r="2229" spans="1:2" x14ac:dyDescent="0.25">
      <c r="A2229">
        <v>2229</v>
      </c>
      <c r="B2229" s="24">
        <f>ROUND(SUMIF(Einnahmen!E$7:E$10002,A2229,Einnahmen!G$7:G$10002)+SUMIF(Einnahmen!I$7:I$10002,A2229,Einnahmen!H$7:H$10002)+SUMIF(Ausgaben!E$7:E$10002,A2229,Ausgaben!G$7:G$10002)+SUMIF(Ausgaben!I$7:I$10002,A2229,Ausgaben!H$7:H$10002),2)</f>
        <v>0</v>
      </c>
    </row>
    <row r="2230" spans="1:2" x14ac:dyDescent="0.25">
      <c r="A2230">
        <v>2230</v>
      </c>
      <c r="B2230" s="24">
        <f>ROUND(SUMIF(Einnahmen!E$7:E$10002,A2230,Einnahmen!G$7:G$10002)+SUMIF(Einnahmen!I$7:I$10002,A2230,Einnahmen!H$7:H$10002)+SUMIF(Ausgaben!E$7:E$10002,A2230,Ausgaben!G$7:G$10002)+SUMIF(Ausgaben!I$7:I$10002,A2230,Ausgaben!H$7:H$10002),2)</f>
        <v>0</v>
      </c>
    </row>
    <row r="2231" spans="1:2" x14ac:dyDescent="0.25">
      <c r="A2231">
        <v>2231</v>
      </c>
      <c r="B2231" s="24">
        <f>ROUND(SUMIF(Einnahmen!E$7:E$10002,A2231,Einnahmen!G$7:G$10002)+SUMIF(Einnahmen!I$7:I$10002,A2231,Einnahmen!H$7:H$10002)+SUMIF(Ausgaben!E$7:E$10002,A2231,Ausgaben!G$7:G$10002)+SUMIF(Ausgaben!I$7:I$10002,A2231,Ausgaben!H$7:H$10002),2)</f>
        <v>0</v>
      </c>
    </row>
    <row r="2232" spans="1:2" x14ac:dyDescent="0.25">
      <c r="A2232">
        <v>2232</v>
      </c>
      <c r="B2232" s="24">
        <f>ROUND(SUMIF(Einnahmen!E$7:E$10002,A2232,Einnahmen!G$7:G$10002)+SUMIF(Einnahmen!I$7:I$10002,A2232,Einnahmen!H$7:H$10002)+SUMIF(Ausgaben!E$7:E$10002,A2232,Ausgaben!G$7:G$10002)+SUMIF(Ausgaben!I$7:I$10002,A2232,Ausgaben!H$7:H$10002),2)</f>
        <v>0</v>
      </c>
    </row>
    <row r="2233" spans="1:2" x14ac:dyDescent="0.25">
      <c r="A2233">
        <v>2233</v>
      </c>
      <c r="B2233" s="24">
        <f>ROUND(SUMIF(Einnahmen!E$7:E$10002,A2233,Einnahmen!G$7:G$10002)+SUMIF(Einnahmen!I$7:I$10002,A2233,Einnahmen!H$7:H$10002)+SUMIF(Ausgaben!E$7:E$10002,A2233,Ausgaben!G$7:G$10002)+SUMIF(Ausgaben!I$7:I$10002,A2233,Ausgaben!H$7:H$10002),2)</f>
        <v>0</v>
      </c>
    </row>
    <row r="2234" spans="1:2" x14ac:dyDescent="0.25">
      <c r="A2234">
        <v>2234</v>
      </c>
      <c r="B2234" s="24">
        <f>ROUND(SUMIF(Einnahmen!E$7:E$10002,A2234,Einnahmen!G$7:G$10002)+SUMIF(Einnahmen!I$7:I$10002,A2234,Einnahmen!H$7:H$10002)+SUMIF(Ausgaben!E$7:E$10002,A2234,Ausgaben!G$7:G$10002)+SUMIF(Ausgaben!I$7:I$10002,A2234,Ausgaben!H$7:H$10002),2)</f>
        <v>0</v>
      </c>
    </row>
    <row r="2235" spans="1:2" x14ac:dyDescent="0.25">
      <c r="A2235">
        <v>2235</v>
      </c>
      <c r="B2235" s="24">
        <f>ROUND(SUMIF(Einnahmen!E$7:E$10002,A2235,Einnahmen!G$7:G$10002)+SUMIF(Einnahmen!I$7:I$10002,A2235,Einnahmen!H$7:H$10002)+SUMIF(Ausgaben!E$7:E$10002,A2235,Ausgaben!G$7:G$10002)+SUMIF(Ausgaben!I$7:I$10002,A2235,Ausgaben!H$7:H$10002),2)</f>
        <v>0</v>
      </c>
    </row>
    <row r="2236" spans="1:2" x14ac:dyDescent="0.25">
      <c r="A2236">
        <v>2236</v>
      </c>
      <c r="B2236" s="24">
        <f>ROUND(SUMIF(Einnahmen!E$7:E$10002,A2236,Einnahmen!G$7:G$10002)+SUMIF(Einnahmen!I$7:I$10002,A2236,Einnahmen!H$7:H$10002)+SUMIF(Ausgaben!E$7:E$10002,A2236,Ausgaben!G$7:G$10002)+SUMIF(Ausgaben!I$7:I$10002,A2236,Ausgaben!H$7:H$10002),2)</f>
        <v>0</v>
      </c>
    </row>
    <row r="2237" spans="1:2" x14ac:dyDescent="0.25">
      <c r="A2237">
        <v>2237</v>
      </c>
      <c r="B2237" s="24">
        <f>ROUND(SUMIF(Einnahmen!E$7:E$10002,A2237,Einnahmen!G$7:G$10002)+SUMIF(Einnahmen!I$7:I$10002,A2237,Einnahmen!H$7:H$10002)+SUMIF(Ausgaben!E$7:E$10002,A2237,Ausgaben!G$7:G$10002)+SUMIF(Ausgaben!I$7:I$10002,A2237,Ausgaben!H$7:H$10002),2)</f>
        <v>0</v>
      </c>
    </row>
    <row r="2238" spans="1:2" x14ac:dyDescent="0.25">
      <c r="A2238">
        <v>2238</v>
      </c>
      <c r="B2238" s="24">
        <f>ROUND(SUMIF(Einnahmen!E$7:E$10002,A2238,Einnahmen!G$7:G$10002)+SUMIF(Einnahmen!I$7:I$10002,A2238,Einnahmen!H$7:H$10002)+SUMIF(Ausgaben!E$7:E$10002,A2238,Ausgaben!G$7:G$10002)+SUMIF(Ausgaben!I$7:I$10002,A2238,Ausgaben!H$7:H$10002),2)</f>
        <v>0</v>
      </c>
    </row>
    <row r="2239" spans="1:2" x14ac:dyDescent="0.25">
      <c r="A2239">
        <v>2239</v>
      </c>
      <c r="B2239" s="24">
        <f>ROUND(SUMIF(Einnahmen!E$7:E$10002,A2239,Einnahmen!G$7:G$10002)+SUMIF(Einnahmen!I$7:I$10002,A2239,Einnahmen!H$7:H$10002)+SUMIF(Ausgaben!E$7:E$10002,A2239,Ausgaben!G$7:G$10002)+SUMIF(Ausgaben!I$7:I$10002,A2239,Ausgaben!H$7:H$10002),2)</f>
        <v>0</v>
      </c>
    </row>
    <row r="2240" spans="1:2" x14ac:dyDescent="0.25">
      <c r="A2240">
        <v>2240</v>
      </c>
      <c r="B2240" s="24">
        <f>ROUND(SUMIF(Einnahmen!E$7:E$10002,A2240,Einnahmen!G$7:G$10002)+SUMIF(Einnahmen!I$7:I$10002,A2240,Einnahmen!H$7:H$10002)+SUMIF(Ausgaben!E$7:E$10002,A2240,Ausgaben!G$7:G$10002)+SUMIF(Ausgaben!I$7:I$10002,A2240,Ausgaben!H$7:H$10002),2)</f>
        <v>0</v>
      </c>
    </row>
    <row r="2241" spans="1:2" x14ac:dyDescent="0.25">
      <c r="A2241">
        <v>2241</v>
      </c>
      <c r="B2241" s="24">
        <f>ROUND(SUMIF(Einnahmen!E$7:E$10002,A2241,Einnahmen!G$7:G$10002)+SUMIF(Einnahmen!I$7:I$10002,A2241,Einnahmen!H$7:H$10002)+SUMIF(Ausgaben!E$7:E$10002,A2241,Ausgaben!G$7:G$10002)+SUMIF(Ausgaben!I$7:I$10002,A2241,Ausgaben!H$7:H$10002),2)</f>
        <v>0</v>
      </c>
    </row>
    <row r="2242" spans="1:2" x14ac:dyDescent="0.25">
      <c r="A2242">
        <v>2242</v>
      </c>
      <c r="B2242" s="24">
        <f>ROUND(SUMIF(Einnahmen!E$7:E$10002,A2242,Einnahmen!G$7:G$10002)+SUMIF(Einnahmen!I$7:I$10002,A2242,Einnahmen!H$7:H$10002)+SUMIF(Ausgaben!E$7:E$10002,A2242,Ausgaben!G$7:G$10002)+SUMIF(Ausgaben!I$7:I$10002,A2242,Ausgaben!H$7:H$10002),2)</f>
        <v>0</v>
      </c>
    </row>
    <row r="2243" spans="1:2" x14ac:dyDescent="0.25">
      <c r="A2243">
        <v>2243</v>
      </c>
      <c r="B2243" s="24">
        <f>ROUND(SUMIF(Einnahmen!E$7:E$10002,A2243,Einnahmen!G$7:G$10002)+SUMIF(Einnahmen!I$7:I$10002,A2243,Einnahmen!H$7:H$10002)+SUMIF(Ausgaben!E$7:E$10002,A2243,Ausgaben!G$7:G$10002)+SUMIF(Ausgaben!I$7:I$10002,A2243,Ausgaben!H$7:H$10002),2)</f>
        <v>0</v>
      </c>
    </row>
    <row r="2244" spans="1:2" x14ac:dyDescent="0.25">
      <c r="A2244">
        <v>2244</v>
      </c>
      <c r="B2244" s="24">
        <f>ROUND(SUMIF(Einnahmen!E$7:E$10002,A2244,Einnahmen!G$7:G$10002)+SUMIF(Einnahmen!I$7:I$10002,A2244,Einnahmen!H$7:H$10002)+SUMIF(Ausgaben!E$7:E$10002,A2244,Ausgaben!G$7:G$10002)+SUMIF(Ausgaben!I$7:I$10002,A2244,Ausgaben!H$7:H$10002),2)</f>
        <v>0</v>
      </c>
    </row>
    <row r="2245" spans="1:2" x14ac:dyDescent="0.25">
      <c r="A2245">
        <v>2245</v>
      </c>
      <c r="B2245" s="24">
        <f>ROUND(SUMIF(Einnahmen!E$7:E$10002,A2245,Einnahmen!G$7:G$10002)+SUMIF(Einnahmen!I$7:I$10002,A2245,Einnahmen!H$7:H$10002)+SUMIF(Ausgaben!E$7:E$10002,A2245,Ausgaben!G$7:G$10002)+SUMIF(Ausgaben!I$7:I$10002,A2245,Ausgaben!H$7:H$10002),2)</f>
        <v>0</v>
      </c>
    </row>
    <row r="2246" spans="1:2" x14ac:dyDescent="0.25">
      <c r="A2246">
        <v>2246</v>
      </c>
      <c r="B2246" s="24">
        <f>ROUND(SUMIF(Einnahmen!E$7:E$10002,A2246,Einnahmen!G$7:G$10002)+SUMIF(Einnahmen!I$7:I$10002,A2246,Einnahmen!H$7:H$10002)+SUMIF(Ausgaben!E$7:E$10002,A2246,Ausgaben!G$7:G$10002)+SUMIF(Ausgaben!I$7:I$10002,A2246,Ausgaben!H$7:H$10002),2)</f>
        <v>0</v>
      </c>
    </row>
    <row r="2247" spans="1:2" x14ac:dyDescent="0.25">
      <c r="A2247">
        <v>2247</v>
      </c>
      <c r="B2247" s="24">
        <f>ROUND(SUMIF(Einnahmen!E$7:E$10002,A2247,Einnahmen!G$7:G$10002)+SUMIF(Einnahmen!I$7:I$10002,A2247,Einnahmen!H$7:H$10002)+SUMIF(Ausgaben!E$7:E$10002,A2247,Ausgaben!G$7:G$10002)+SUMIF(Ausgaben!I$7:I$10002,A2247,Ausgaben!H$7:H$10002),2)</f>
        <v>0</v>
      </c>
    </row>
    <row r="2248" spans="1:2" x14ac:dyDescent="0.25">
      <c r="A2248">
        <v>2248</v>
      </c>
      <c r="B2248" s="24">
        <f>ROUND(SUMIF(Einnahmen!E$7:E$10002,A2248,Einnahmen!G$7:G$10002)+SUMIF(Einnahmen!I$7:I$10002,A2248,Einnahmen!H$7:H$10002)+SUMIF(Ausgaben!E$7:E$10002,A2248,Ausgaben!G$7:G$10002)+SUMIF(Ausgaben!I$7:I$10002,A2248,Ausgaben!H$7:H$10002),2)</f>
        <v>0</v>
      </c>
    </row>
    <row r="2249" spans="1:2" x14ac:dyDescent="0.25">
      <c r="A2249">
        <v>2249</v>
      </c>
      <c r="B2249" s="24">
        <f>ROUND(SUMIF(Einnahmen!E$7:E$10002,A2249,Einnahmen!G$7:G$10002)+SUMIF(Einnahmen!I$7:I$10002,A2249,Einnahmen!H$7:H$10002)+SUMIF(Ausgaben!E$7:E$10002,A2249,Ausgaben!G$7:G$10002)+SUMIF(Ausgaben!I$7:I$10002,A2249,Ausgaben!H$7:H$10002),2)</f>
        <v>0</v>
      </c>
    </row>
    <row r="2250" spans="1:2" x14ac:dyDescent="0.25">
      <c r="A2250">
        <v>2250</v>
      </c>
      <c r="B2250" s="24">
        <f>ROUND(SUMIF(Einnahmen!E$7:E$10002,A2250,Einnahmen!G$7:G$10002)+SUMIF(Einnahmen!I$7:I$10002,A2250,Einnahmen!H$7:H$10002)+SUMIF(Ausgaben!E$7:E$10002,A2250,Ausgaben!G$7:G$10002)+SUMIF(Ausgaben!I$7:I$10002,A2250,Ausgaben!H$7:H$10002),2)</f>
        <v>0</v>
      </c>
    </row>
    <row r="2251" spans="1:2" x14ac:dyDescent="0.25">
      <c r="A2251">
        <v>2251</v>
      </c>
      <c r="B2251" s="24">
        <f>ROUND(SUMIF(Einnahmen!E$7:E$10002,A2251,Einnahmen!G$7:G$10002)+SUMIF(Einnahmen!I$7:I$10002,A2251,Einnahmen!H$7:H$10002)+SUMIF(Ausgaben!E$7:E$10002,A2251,Ausgaben!G$7:G$10002)+SUMIF(Ausgaben!I$7:I$10002,A2251,Ausgaben!H$7:H$10002),2)</f>
        <v>0</v>
      </c>
    </row>
    <row r="2252" spans="1:2" x14ac:dyDescent="0.25">
      <c r="A2252">
        <v>2252</v>
      </c>
      <c r="B2252" s="24">
        <f>ROUND(SUMIF(Einnahmen!E$7:E$10002,A2252,Einnahmen!G$7:G$10002)+SUMIF(Einnahmen!I$7:I$10002,A2252,Einnahmen!H$7:H$10002)+SUMIF(Ausgaben!E$7:E$10002,A2252,Ausgaben!G$7:G$10002)+SUMIF(Ausgaben!I$7:I$10002,A2252,Ausgaben!H$7:H$10002),2)</f>
        <v>0</v>
      </c>
    </row>
    <row r="2253" spans="1:2" x14ac:dyDescent="0.25">
      <c r="A2253">
        <v>2253</v>
      </c>
      <c r="B2253" s="24">
        <f>ROUND(SUMIF(Einnahmen!E$7:E$10002,A2253,Einnahmen!G$7:G$10002)+SUMIF(Einnahmen!I$7:I$10002,A2253,Einnahmen!H$7:H$10002)+SUMIF(Ausgaben!E$7:E$10002,A2253,Ausgaben!G$7:G$10002)+SUMIF(Ausgaben!I$7:I$10002,A2253,Ausgaben!H$7:H$10002),2)</f>
        <v>0</v>
      </c>
    </row>
    <row r="2254" spans="1:2" x14ac:dyDescent="0.25">
      <c r="A2254">
        <v>2254</v>
      </c>
      <c r="B2254" s="24">
        <f>ROUND(SUMIF(Einnahmen!E$7:E$10002,A2254,Einnahmen!G$7:G$10002)+SUMIF(Einnahmen!I$7:I$10002,A2254,Einnahmen!H$7:H$10002)+SUMIF(Ausgaben!E$7:E$10002,A2254,Ausgaben!G$7:G$10002)+SUMIF(Ausgaben!I$7:I$10002,A2254,Ausgaben!H$7:H$10002),2)</f>
        <v>0</v>
      </c>
    </row>
    <row r="2255" spans="1:2" x14ac:dyDescent="0.25">
      <c r="A2255">
        <v>2255</v>
      </c>
      <c r="B2255" s="24">
        <f>ROUND(SUMIF(Einnahmen!E$7:E$10002,A2255,Einnahmen!G$7:G$10002)+SUMIF(Einnahmen!I$7:I$10002,A2255,Einnahmen!H$7:H$10002)+SUMIF(Ausgaben!E$7:E$10002,A2255,Ausgaben!G$7:G$10002)+SUMIF(Ausgaben!I$7:I$10002,A2255,Ausgaben!H$7:H$10002),2)</f>
        <v>0</v>
      </c>
    </row>
    <row r="2256" spans="1:2" x14ac:dyDescent="0.25">
      <c r="A2256">
        <v>2256</v>
      </c>
      <c r="B2256" s="24">
        <f>ROUND(SUMIF(Einnahmen!E$7:E$10002,A2256,Einnahmen!G$7:G$10002)+SUMIF(Einnahmen!I$7:I$10002,A2256,Einnahmen!H$7:H$10002)+SUMIF(Ausgaben!E$7:E$10002,A2256,Ausgaben!G$7:G$10002)+SUMIF(Ausgaben!I$7:I$10002,A2256,Ausgaben!H$7:H$10002),2)</f>
        <v>0</v>
      </c>
    </row>
    <row r="2257" spans="1:2" x14ac:dyDescent="0.25">
      <c r="A2257">
        <v>2257</v>
      </c>
      <c r="B2257" s="24">
        <f>ROUND(SUMIF(Einnahmen!E$7:E$10002,A2257,Einnahmen!G$7:G$10002)+SUMIF(Einnahmen!I$7:I$10002,A2257,Einnahmen!H$7:H$10002)+SUMIF(Ausgaben!E$7:E$10002,A2257,Ausgaben!G$7:G$10002)+SUMIF(Ausgaben!I$7:I$10002,A2257,Ausgaben!H$7:H$10002),2)</f>
        <v>0</v>
      </c>
    </row>
    <row r="2258" spans="1:2" x14ac:dyDescent="0.25">
      <c r="A2258">
        <v>2258</v>
      </c>
      <c r="B2258" s="24">
        <f>ROUND(SUMIF(Einnahmen!E$7:E$10002,A2258,Einnahmen!G$7:G$10002)+SUMIF(Einnahmen!I$7:I$10002,A2258,Einnahmen!H$7:H$10002)+SUMIF(Ausgaben!E$7:E$10002,A2258,Ausgaben!G$7:G$10002)+SUMIF(Ausgaben!I$7:I$10002,A2258,Ausgaben!H$7:H$10002),2)</f>
        <v>0</v>
      </c>
    </row>
    <row r="2259" spans="1:2" x14ac:dyDescent="0.25">
      <c r="A2259">
        <v>2259</v>
      </c>
      <c r="B2259" s="24">
        <f>ROUND(SUMIF(Einnahmen!E$7:E$10002,A2259,Einnahmen!G$7:G$10002)+SUMIF(Einnahmen!I$7:I$10002,A2259,Einnahmen!H$7:H$10002)+SUMIF(Ausgaben!E$7:E$10002,A2259,Ausgaben!G$7:G$10002)+SUMIF(Ausgaben!I$7:I$10002,A2259,Ausgaben!H$7:H$10002),2)</f>
        <v>0</v>
      </c>
    </row>
    <row r="2260" spans="1:2" x14ac:dyDescent="0.25">
      <c r="A2260">
        <v>2260</v>
      </c>
      <c r="B2260" s="24">
        <f>ROUND(SUMIF(Einnahmen!E$7:E$10002,A2260,Einnahmen!G$7:G$10002)+SUMIF(Einnahmen!I$7:I$10002,A2260,Einnahmen!H$7:H$10002)+SUMIF(Ausgaben!E$7:E$10002,A2260,Ausgaben!G$7:G$10002)+SUMIF(Ausgaben!I$7:I$10002,A2260,Ausgaben!H$7:H$10002),2)</f>
        <v>0</v>
      </c>
    </row>
    <row r="2261" spans="1:2" x14ac:dyDescent="0.25">
      <c r="A2261">
        <v>2261</v>
      </c>
      <c r="B2261" s="24">
        <f>ROUND(SUMIF(Einnahmen!E$7:E$10002,A2261,Einnahmen!G$7:G$10002)+SUMIF(Einnahmen!I$7:I$10002,A2261,Einnahmen!H$7:H$10002)+SUMIF(Ausgaben!E$7:E$10002,A2261,Ausgaben!G$7:G$10002)+SUMIF(Ausgaben!I$7:I$10002,A2261,Ausgaben!H$7:H$10002),2)</f>
        <v>0</v>
      </c>
    </row>
    <row r="2262" spans="1:2" x14ac:dyDescent="0.25">
      <c r="A2262">
        <v>2262</v>
      </c>
      <c r="B2262" s="24">
        <f>ROUND(SUMIF(Einnahmen!E$7:E$10002,A2262,Einnahmen!G$7:G$10002)+SUMIF(Einnahmen!I$7:I$10002,A2262,Einnahmen!H$7:H$10002)+SUMIF(Ausgaben!E$7:E$10002,A2262,Ausgaben!G$7:G$10002)+SUMIF(Ausgaben!I$7:I$10002,A2262,Ausgaben!H$7:H$10002),2)</f>
        <v>0</v>
      </c>
    </row>
    <row r="2263" spans="1:2" x14ac:dyDescent="0.25">
      <c r="A2263">
        <v>2263</v>
      </c>
      <c r="B2263" s="24">
        <f>ROUND(SUMIF(Einnahmen!E$7:E$10002,A2263,Einnahmen!G$7:G$10002)+SUMIF(Einnahmen!I$7:I$10002,A2263,Einnahmen!H$7:H$10002)+SUMIF(Ausgaben!E$7:E$10002,A2263,Ausgaben!G$7:G$10002)+SUMIF(Ausgaben!I$7:I$10002,A2263,Ausgaben!H$7:H$10002),2)</f>
        <v>0</v>
      </c>
    </row>
    <row r="2264" spans="1:2" x14ac:dyDescent="0.25">
      <c r="A2264">
        <v>2264</v>
      </c>
      <c r="B2264" s="24">
        <f>ROUND(SUMIF(Einnahmen!E$7:E$10002,A2264,Einnahmen!G$7:G$10002)+SUMIF(Einnahmen!I$7:I$10002,A2264,Einnahmen!H$7:H$10002)+SUMIF(Ausgaben!E$7:E$10002,A2264,Ausgaben!G$7:G$10002)+SUMIF(Ausgaben!I$7:I$10002,A2264,Ausgaben!H$7:H$10002),2)</f>
        <v>0</v>
      </c>
    </row>
    <row r="2265" spans="1:2" x14ac:dyDescent="0.25">
      <c r="A2265">
        <v>2265</v>
      </c>
      <c r="B2265" s="24">
        <f>ROUND(SUMIF(Einnahmen!E$7:E$10002,A2265,Einnahmen!G$7:G$10002)+SUMIF(Einnahmen!I$7:I$10002,A2265,Einnahmen!H$7:H$10002)+SUMIF(Ausgaben!E$7:E$10002,A2265,Ausgaben!G$7:G$10002)+SUMIF(Ausgaben!I$7:I$10002,A2265,Ausgaben!H$7:H$10002),2)</f>
        <v>0</v>
      </c>
    </row>
    <row r="2266" spans="1:2" x14ac:dyDescent="0.25">
      <c r="A2266">
        <v>2266</v>
      </c>
      <c r="B2266" s="24">
        <f>ROUND(SUMIF(Einnahmen!E$7:E$10002,A2266,Einnahmen!G$7:G$10002)+SUMIF(Einnahmen!I$7:I$10002,A2266,Einnahmen!H$7:H$10002)+SUMIF(Ausgaben!E$7:E$10002,A2266,Ausgaben!G$7:G$10002)+SUMIF(Ausgaben!I$7:I$10002,A2266,Ausgaben!H$7:H$10002),2)</f>
        <v>0</v>
      </c>
    </row>
    <row r="2267" spans="1:2" x14ac:dyDescent="0.25">
      <c r="A2267">
        <v>2267</v>
      </c>
      <c r="B2267" s="24">
        <f>ROUND(SUMIF(Einnahmen!E$7:E$10002,A2267,Einnahmen!G$7:G$10002)+SUMIF(Einnahmen!I$7:I$10002,A2267,Einnahmen!H$7:H$10002)+SUMIF(Ausgaben!E$7:E$10002,A2267,Ausgaben!G$7:G$10002)+SUMIF(Ausgaben!I$7:I$10002,A2267,Ausgaben!H$7:H$10002),2)</f>
        <v>0</v>
      </c>
    </row>
    <row r="2268" spans="1:2" x14ac:dyDescent="0.25">
      <c r="A2268">
        <v>2268</v>
      </c>
      <c r="B2268" s="24">
        <f>ROUND(SUMIF(Einnahmen!E$7:E$10002,A2268,Einnahmen!G$7:G$10002)+SUMIF(Einnahmen!I$7:I$10002,A2268,Einnahmen!H$7:H$10002)+SUMIF(Ausgaben!E$7:E$10002,A2268,Ausgaben!G$7:G$10002)+SUMIF(Ausgaben!I$7:I$10002,A2268,Ausgaben!H$7:H$10002),2)</f>
        <v>0</v>
      </c>
    </row>
    <row r="2269" spans="1:2" x14ac:dyDescent="0.25">
      <c r="A2269">
        <v>2269</v>
      </c>
      <c r="B2269" s="24">
        <f>ROUND(SUMIF(Einnahmen!E$7:E$10002,A2269,Einnahmen!G$7:G$10002)+SUMIF(Einnahmen!I$7:I$10002,A2269,Einnahmen!H$7:H$10002)+SUMIF(Ausgaben!E$7:E$10002,A2269,Ausgaben!G$7:G$10002)+SUMIF(Ausgaben!I$7:I$10002,A2269,Ausgaben!H$7:H$10002),2)</f>
        <v>0</v>
      </c>
    </row>
    <row r="2270" spans="1:2" x14ac:dyDescent="0.25">
      <c r="A2270">
        <v>2270</v>
      </c>
      <c r="B2270" s="24">
        <f>ROUND(SUMIF(Einnahmen!E$7:E$10002,A2270,Einnahmen!G$7:G$10002)+SUMIF(Einnahmen!I$7:I$10002,A2270,Einnahmen!H$7:H$10002)+SUMIF(Ausgaben!E$7:E$10002,A2270,Ausgaben!G$7:G$10002)+SUMIF(Ausgaben!I$7:I$10002,A2270,Ausgaben!H$7:H$10002),2)</f>
        <v>0</v>
      </c>
    </row>
    <row r="2271" spans="1:2" x14ac:dyDescent="0.25">
      <c r="A2271">
        <v>2271</v>
      </c>
      <c r="B2271" s="24">
        <f>ROUND(SUMIF(Einnahmen!E$7:E$10002,A2271,Einnahmen!G$7:G$10002)+SUMIF(Einnahmen!I$7:I$10002,A2271,Einnahmen!H$7:H$10002)+SUMIF(Ausgaben!E$7:E$10002,A2271,Ausgaben!G$7:G$10002)+SUMIF(Ausgaben!I$7:I$10002,A2271,Ausgaben!H$7:H$10002),2)</f>
        <v>0</v>
      </c>
    </row>
    <row r="2272" spans="1:2" x14ac:dyDescent="0.25">
      <c r="A2272">
        <v>2272</v>
      </c>
      <c r="B2272" s="24">
        <f>ROUND(SUMIF(Einnahmen!E$7:E$10002,A2272,Einnahmen!G$7:G$10002)+SUMIF(Einnahmen!I$7:I$10002,A2272,Einnahmen!H$7:H$10002)+SUMIF(Ausgaben!E$7:E$10002,A2272,Ausgaben!G$7:G$10002)+SUMIF(Ausgaben!I$7:I$10002,A2272,Ausgaben!H$7:H$10002),2)</f>
        <v>0</v>
      </c>
    </row>
    <row r="2273" spans="1:2" x14ac:dyDescent="0.25">
      <c r="A2273">
        <v>2273</v>
      </c>
      <c r="B2273" s="24">
        <f>ROUND(SUMIF(Einnahmen!E$7:E$10002,A2273,Einnahmen!G$7:G$10002)+SUMIF(Einnahmen!I$7:I$10002,A2273,Einnahmen!H$7:H$10002)+SUMIF(Ausgaben!E$7:E$10002,A2273,Ausgaben!G$7:G$10002)+SUMIF(Ausgaben!I$7:I$10002,A2273,Ausgaben!H$7:H$10002),2)</f>
        <v>0</v>
      </c>
    </row>
    <row r="2274" spans="1:2" x14ac:dyDescent="0.25">
      <c r="A2274">
        <v>2274</v>
      </c>
      <c r="B2274" s="24">
        <f>ROUND(SUMIF(Einnahmen!E$7:E$10002,A2274,Einnahmen!G$7:G$10002)+SUMIF(Einnahmen!I$7:I$10002,A2274,Einnahmen!H$7:H$10002)+SUMIF(Ausgaben!E$7:E$10002,A2274,Ausgaben!G$7:G$10002)+SUMIF(Ausgaben!I$7:I$10002,A2274,Ausgaben!H$7:H$10002),2)</f>
        <v>0</v>
      </c>
    </row>
    <row r="2275" spans="1:2" x14ac:dyDescent="0.25">
      <c r="A2275">
        <v>2275</v>
      </c>
      <c r="B2275" s="24">
        <f>ROUND(SUMIF(Einnahmen!E$7:E$10002,A2275,Einnahmen!G$7:G$10002)+SUMIF(Einnahmen!I$7:I$10002,A2275,Einnahmen!H$7:H$10002)+SUMIF(Ausgaben!E$7:E$10002,A2275,Ausgaben!G$7:G$10002)+SUMIF(Ausgaben!I$7:I$10002,A2275,Ausgaben!H$7:H$10002),2)</f>
        <v>0</v>
      </c>
    </row>
    <row r="2276" spans="1:2" x14ac:dyDescent="0.25">
      <c r="A2276">
        <v>2276</v>
      </c>
      <c r="B2276" s="24">
        <f>ROUND(SUMIF(Einnahmen!E$7:E$10002,A2276,Einnahmen!G$7:G$10002)+SUMIF(Einnahmen!I$7:I$10002,A2276,Einnahmen!H$7:H$10002)+SUMIF(Ausgaben!E$7:E$10002,A2276,Ausgaben!G$7:G$10002)+SUMIF(Ausgaben!I$7:I$10002,A2276,Ausgaben!H$7:H$10002),2)</f>
        <v>0</v>
      </c>
    </row>
    <row r="2277" spans="1:2" x14ac:dyDescent="0.25">
      <c r="A2277">
        <v>2277</v>
      </c>
      <c r="B2277" s="24">
        <f>ROUND(SUMIF(Einnahmen!E$7:E$10002,A2277,Einnahmen!G$7:G$10002)+SUMIF(Einnahmen!I$7:I$10002,A2277,Einnahmen!H$7:H$10002)+SUMIF(Ausgaben!E$7:E$10002,A2277,Ausgaben!G$7:G$10002)+SUMIF(Ausgaben!I$7:I$10002,A2277,Ausgaben!H$7:H$10002),2)</f>
        <v>0</v>
      </c>
    </row>
    <row r="2278" spans="1:2" x14ac:dyDescent="0.25">
      <c r="A2278">
        <v>2278</v>
      </c>
      <c r="B2278" s="24">
        <f>ROUND(SUMIF(Einnahmen!E$7:E$10002,A2278,Einnahmen!G$7:G$10002)+SUMIF(Einnahmen!I$7:I$10002,A2278,Einnahmen!H$7:H$10002)+SUMIF(Ausgaben!E$7:E$10002,A2278,Ausgaben!G$7:G$10002)+SUMIF(Ausgaben!I$7:I$10002,A2278,Ausgaben!H$7:H$10002),2)</f>
        <v>0</v>
      </c>
    </row>
    <row r="2279" spans="1:2" x14ac:dyDescent="0.25">
      <c r="A2279">
        <v>2279</v>
      </c>
      <c r="B2279" s="24">
        <f>ROUND(SUMIF(Einnahmen!E$7:E$10002,A2279,Einnahmen!G$7:G$10002)+SUMIF(Einnahmen!I$7:I$10002,A2279,Einnahmen!H$7:H$10002)+SUMIF(Ausgaben!E$7:E$10002,A2279,Ausgaben!G$7:G$10002)+SUMIF(Ausgaben!I$7:I$10002,A2279,Ausgaben!H$7:H$10002),2)</f>
        <v>0</v>
      </c>
    </row>
    <row r="2280" spans="1:2" x14ac:dyDescent="0.25">
      <c r="A2280">
        <v>2280</v>
      </c>
      <c r="B2280" s="24">
        <f>ROUND(SUMIF(Einnahmen!E$7:E$10002,A2280,Einnahmen!G$7:G$10002)+SUMIF(Einnahmen!I$7:I$10002,A2280,Einnahmen!H$7:H$10002)+SUMIF(Ausgaben!E$7:E$10002,A2280,Ausgaben!G$7:G$10002)+SUMIF(Ausgaben!I$7:I$10002,A2280,Ausgaben!H$7:H$10002),2)</f>
        <v>0</v>
      </c>
    </row>
    <row r="2281" spans="1:2" x14ac:dyDescent="0.25">
      <c r="A2281">
        <v>2281</v>
      </c>
      <c r="B2281" s="24">
        <f>ROUND(SUMIF(Einnahmen!E$7:E$10002,A2281,Einnahmen!G$7:G$10002)+SUMIF(Einnahmen!I$7:I$10002,A2281,Einnahmen!H$7:H$10002)+SUMIF(Ausgaben!E$7:E$10002,A2281,Ausgaben!G$7:G$10002)+SUMIF(Ausgaben!I$7:I$10002,A2281,Ausgaben!H$7:H$10002),2)</f>
        <v>0</v>
      </c>
    </row>
    <row r="2282" spans="1:2" x14ac:dyDescent="0.25">
      <c r="A2282">
        <v>2282</v>
      </c>
      <c r="B2282" s="24">
        <f>ROUND(SUMIF(Einnahmen!E$7:E$10002,A2282,Einnahmen!G$7:G$10002)+SUMIF(Einnahmen!I$7:I$10002,A2282,Einnahmen!H$7:H$10002)+SUMIF(Ausgaben!E$7:E$10002,A2282,Ausgaben!G$7:G$10002)+SUMIF(Ausgaben!I$7:I$10002,A2282,Ausgaben!H$7:H$10002),2)</f>
        <v>0</v>
      </c>
    </row>
    <row r="2283" spans="1:2" x14ac:dyDescent="0.25">
      <c r="A2283">
        <v>2283</v>
      </c>
      <c r="B2283" s="24">
        <f>ROUND(SUMIF(Einnahmen!E$7:E$10002,A2283,Einnahmen!G$7:G$10002)+SUMIF(Einnahmen!I$7:I$10002,A2283,Einnahmen!H$7:H$10002)+SUMIF(Ausgaben!E$7:E$10002,A2283,Ausgaben!G$7:G$10002)+SUMIF(Ausgaben!I$7:I$10002,A2283,Ausgaben!H$7:H$10002),2)</f>
        <v>0</v>
      </c>
    </row>
    <row r="2284" spans="1:2" x14ac:dyDescent="0.25">
      <c r="A2284">
        <v>2284</v>
      </c>
      <c r="B2284" s="24">
        <f>ROUND(SUMIF(Einnahmen!E$7:E$10002,A2284,Einnahmen!G$7:G$10002)+SUMIF(Einnahmen!I$7:I$10002,A2284,Einnahmen!H$7:H$10002)+SUMIF(Ausgaben!E$7:E$10002,A2284,Ausgaben!G$7:G$10002)+SUMIF(Ausgaben!I$7:I$10002,A2284,Ausgaben!H$7:H$10002),2)</f>
        <v>0</v>
      </c>
    </row>
    <row r="2285" spans="1:2" x14ac:dyDescent="0.25">
      <c r="A2285">
        <v>2285</v>
      </c>
      <c r="B2285" s="24">
        <f>ROUND(SUMIF(Einnahmen!E$7:E$10002,A2285,Einnahmen!G$7:G$10002)+SUMIF(Einnahmen!I$7:I$10002,A2285,Einnahmen!H$7:H$10002)+SUMIF(Ausgaben!E$7:E$10002,A2285,Ausgaben!G$7:G$10002)+SUMIF(Ausgaben!I$7:I$10002,A2285,Ausgaben!H$7:H$10002),2)</f>
        <v>0</v>
      </c>
    </row>
    <row r="2286" spans="1:2" x14ac:dyDescent="0.25">
      <c r="A2286">
        <v>2286</v>
      </c>
      <c r="B2286" s="24">
        <f>ROUND(SUMIF(Einnahmen!E$7:E$10002,A2286,Einnahmen!G$7:G$10002)+SUMIF(Einnahmen!I$7:I$10002,A2286,Einnahmen!H$7:H$10002)+SUMIF(Ausgaben!E$7:E$10002,A2286,Ausgaben!G$7:G$10002)+SUMIF(Ausgaben!I$7:I$10002,A2286,Ausgaben!H$7:H$10002),2)</f>
        <v>0</v>
      </c>
    </row>
    <row r="2287" spans="1:2" x14ac:dyDescent="0.25">
      <c r="A2287">
        <v>2287</v>
      </c>
      <c r="B2287" s="24">
        <f>ROUND(SUMIF(Einnahmen!E$7:E$10002,A2287,Einnahmen!G$7:G$10002)+SUMIF(Einnahmen!I$7:I$10002,A2287,Einnahmen!H$7:H$10002)+SUMIF(Ausgaben!E$7:E$10002,A2287,Ausgaben!G$7:G$10002)+SUMIF(Ausgaben!I$7:I$10002,A2287,Ausgaben!H$7:H$10002),2)</f>
        <v>0</v>
      </c>
    </row>
    <row r="2288" spans="1:2" x14ac:dyDescent="0.25">
      <c r="A2288">
        <v>2288</v>
      </c>
      <c r="B2288" s="24">
        <f>ROUND(SUMIF(Einnahmen!E$7:E$10002,A2288,Einnahmen!G$7:G$10002)+SUMIF(Einnahmen!I$7:I$10002,A2288,Einnahmen!H$7:H$10002)+SUMIF(Ausgaben!E$7:E$10002,A2288,Ausgaben!G$7:G$10002)+SUMIF(Ausgaben!I$7:I$10002,A2288,Ausgaben!H$7:H$10002),2)</f>
        <v>0</v>
      </c>
    </row>
    <row r="2289" spans="1:2" x14ac:dyDescent="0.25">
      <c r="A2289">
        <v>2289</v>
      </c>
      <c r="B2289" s="24">
        <f>ROUND(SUMIF(Einnahmen!E$7:E$10002,A2289,Einnahmen!G$7:G$10002)+SUMIF(Einnahmen!I$7:I$10002,A2289,Einnahmen!H$7:H$10002)+SUMIF(Ausgaben!E$7:E$10002,A2289,Ausgaben!G$7:G$10002)+SUMIF(Ausgaben!I$7:I$10002,A2289,Ausgaben!H$7:H$10002),2)</f>
        <v>0</v>
      </c>
    </row>
    <row r="2290" spans="1:2" x14ac:dyDescent="0.25">
      <c r="A2290">
        <v>2290</v>
      </c>
      <c r="B2290" s="24">
        <f>ROUND(SUMIF(Einnahmen!E$7:E$10002,A2290,Einnahmen!G$7:G$10002)+SUMIF(Einnahmen!I$7:I$10002,A2290,Einnahmen!H$7:H$10002)+SUMIF(Ausgaben!E$7:E$10002,A2290,Ausgaben!G$7:G$10002)+SUMIF(Ausgaben!I$7:I$10002,A2290,Ausgaben!H$7:H$10002),2)</f>
        <v>0</v>
      </c>
    </row>
    <row r="2291" spans="1:2" x14ac:dyDescent="0.25">
      <c r="A2291">
        <v>2291</v>
      </c>
      <c r="B2291" s="24">
        <f>ROUND(SUMIF(Einnahmen!E$7:E$10002,A2291,Einnahmen!G$7:G$10002)+SUMIF(Einnahmen!I$7:I$10002,A2291,Einnahmen!H$7:H$10002)+SUMIF(Ausgaben!E$7:E$10002,A2291,Ausgaben!G$7:G$10002)+SUMIF(Ausgaben!I$7:I$10002,A2291,Ausgaben!H$7:H$10002),2)</f>
        <v>0</v>
      </c>
    </row>
    <row r="2292" spans="1:2" x14ac:dyDescent="0.25">
      <c r="A2292">
        <v>2292</v>
      </c>
      <c r="B2292" s="24">
        <f>ROUND(SUMIF(Einnahmen!E$7:E$10002,A2292,Einnahmen!G$7:G$10002)+SUMIF(Einnahmen!I$7:I$10002,A2292,Einnahmen!H$7:H$10002)+SUMIF(Ausgaben!E$7:E$10002,A2292,Ausgaben!G$7:G$10002)+SUMIF(Ausgaben!I$7:I$10002,A2292,Ausgaben!H$7:H$10002),2)</f>
        <v>0</v>
      </c>
    </row>
    <row r="2293" spans="1:2" x14ac:dyDescent="0.25">
      <c r="A2293">
        <v>2293</v>
      </c>
      <c r="B2293" s="24">
        <f>ROUND(SUMIF(Einnahmen!E$7:E$10002,A2293,Einnahmen!G$7:G$10002)+SUMIF(Einnahmen!I$7:I$10002,A2293,Einnahmen!H$7:H$10002)+SUMIF(Ausgaben!E$7:E$10002,A2293,Ausgaben!G$7:G$10002)+SUMIF(Ausgaben!I$7:I$10002,A2293,Ausgaben!H$7:H$10002),2)</f>
        <v>0</v>
      </c>
    </row>
    <row r="2294" spans="1:2" x14ac:dyDescent="0.25">
      <c r="A2294">
        <v>2294</v>
      </c>
      <c r="B2294" s="24">
        <f>ROUND(SUMIF(Einnahmen!E$7:E$10002,A2294,Einnahmen!G$7:G$10002)+SUMIF(Einnahmen!I$7:I$10002,A2294,Einnahmen!H$7:H$10002)+SUMIF(Ausgaben!E$7:E$10002,A2294,Ausgaben!G$7:G$10002)+SUMIF(Ausgaben!I$7:I$10002,A2294,Ausgaben!H$7:H$10002),2)</f>
        <v>0</v>
      </c>
    </row>
    <row r="2295" spans="1:2" x14ac:dyDescent="0.25">
      <c r="A2295">
        <v>2295</v>
      </c>
      <c r="B2295" s="24">
        <f>ROUND(SUMIF(Einnahmen!E$7:E$10002,A2295,Einnahmen!G$7:G$10002)+SUMIF(Einnahmen!I$7:I$10002,A2295,Einnahmen!H$7:H$10002)+SUMIF(Ausgaben!E$7:E$10002,A2295,Ausgaben!G$7:G$10002)+SUMIF(Ausgaben!I$7:I$10002,A2295,Ausgaben!H$7:H$10002),2)</f>
        <v>0</v>
      </c>
    </row>
    <row r="2296" spans="1:2" x14ac:dyDescent="0.25">
      <c r="A2296">
        <v>2296</v>
      </c>
      <c r="B2296" s="24">
        <f>ROUND(SUMIF(Einnahmen!E$7:E$10002,A2296,Einnahmen!G$7:G$10002)+SUMIF(Einnahmen!I$7:I$10002,A2296,Einnahmen!H$7:H$10002)+SUMIF(Ausgaben!E$7:E$10002,A2296,Ausgaben!G$7:G$10002)+SUMIF(Ausgaben!I$7:I$10002,A2296,Ausgaben!H$7:H$10002),2)</f>
        <v>0</v>
      </c>
    </row>
    <row r="2297" spans="1:2" x14ac:dyDescent="0.25">
      <c r="A2297">
        <v>2297</v>
      </c>
      <c r="B2297" s="24">
        <f>ROUND(SUMIF(Einnahmen!E$7:E$10002,A2297,Einnahmen!G$7:G$10002)+SUMIF(Einnahmen!I$7:I$10002,A2297,Einnahmen!H$7:H$10002)+SUMIF(Ausgaben!E$7:E$10002,A2297,Ausgaben!G$7:G$10002)+SUMIF(Ausgaben!I$7:I$10002,A2297,Ausgaben!H$7:H$10002),2)</f>
        <v>0</v>
      </c>
    </row>
    <row r="2298" spans="1:2" x14ac:dyDescent="0.25">
      <c r="A2298">
        <v>2298</v>
      </c>
      <c r="B2298" s="24">
        <f>ROUND(SUMIF(Einnahmen!E$7:E$10002,A2298,Einnahmen!G$7:G$10002)+SUMIF(Einnahmen!I$7:I$10002,A2298,Einnahmen!H$7:H$10002)+SUMIF(Ausgaben!E$7:E$10002,A2298,Ausgaben!G$7:G$10002)+SUMIF(Ausgaben!I$7:I$10002,A2298,Ausgaben!H$7:H$10002),2)</f>
        <v>0</v>
      </c>
    </row>
    <row r="2299" spans="1:2" x14ac:dyDescent="0.25">
      <c r="A2299">
        <v>2299</v>
      </c>
      <c r="B2299" s="24">
        <f>ROUND(SUMIF(Einnahmen!E$7:E$10002,A2299,Einnahmen!G$7:G$10002)+SUMIF(Einnahmen!I$7:I$10002,A2299,Einnahmen!H$7:H$10002)+SUMIF(Ausgaben!E$7:E$10002,A2299,Ausgaben!G$7:G$10002)+SUMIF(Ausgaben!I$7:I$10002,A2299,Ausgaben!H$7:H$10002),2)</f>
        <v>0</v>
      </c>
    </row>
    <row r="2300" spans="1:2" x14ac:dyDescent="0.25">
      <c r="A2300">
        <v>2300</v>
      </c>
      <c r="B2300" s="24">
        <f>ROUND(SUMIF(Einnahmen!E$7:E$10002,A2300,Einnahmen!G$7:G$10002)+SUMIF(Einnahmen!I$7:I$10002,A2300,Einnahmen!H$7:H$10002)+SUMIF(Ausgaben!E$7:E$10002,A2300,Ausgaben!G$7:G$10002)+SUMIF(Ausgaben!I$7:I$10002,A2300,Ausgaben!H$7:H$10002),2)</f>
        <v>0</v>
      </c>
    </row>
    <row r="2301" spans="1:2" x14ac:dyDescent="0.25">
      <c r="A2301">
        <v>2301</v>
      </c>
      <c r="B2301" s="24">
        <f>ROUND(SUMIF(Einnahmen!E$7:E$10002,A2301,Einnahmen!G$7:G$10002)+SUMIF(Einnahmen!I$7:I$10002,A2301,Einnahmen!H$7:H$10002)+SUMIF(Ausgaben!E$7:E$10002,A2301,Ausgaben!G$7:G$10002)+SUMIF(Ausgaben!I$7:I$10002,A2301,Ausgaben!H$7:H$10002),2)</f>
        <v>0</v>
      </c>
    </row>
    <row r="2302" spans="1:2" x14ac:dyDescent="0.25">
      <c r="A2302">
        <v>2302</v>
      </c>
      <c r="B2302" s="24">
        <f>ROUND(SUMIF(Einnahmen!E$7:E$10002,A2302,Einnahmen!G$7:G$10002)+SUMIF(Einnahmen!I$7:I$10002,A2302,Einnahmen!H$7:H$10002)+SUMIF(Ausgaben!E$7:E$10002,A2302,Ausgaben!G$7:G$10002)+SUMIF(Ausgaben!I$7:I$10002,A2302,Ausgaben!H$7:H$10002),2)</f>
        <v>0</v>
      </c>
    </row>
    <row r="2303" spans="1:2" x14ac:dyDescent="0.25">
      <c r="A2303">
        <v>2303</v>
      </c>
      <c r="B2303" s="24">
        <f>ROUND(SUMIF(Einnahmen!E$7:E$10002,A2303,Einnahmen!G$7:G$10002)+SUMIF(Einnahmen!I$7:I$10002,A2303,Einnahmen!H$7:H$10002)+SUMIF(Ausgaben!E$7:E$10002,A2303,Ausgaben!G$7:G$10002)+SUMIF(Ausgaben!I$7:I$10002,A2303,Ausgaben!H$7:H$10002),2)</f>
        <v>0</v>
      </c>
    </row>
    <row r="2304" spans="1:2" x14ac:dyDescent="0.25">
      <c r="A2304">
        <v>2304</v>
      </c>
      <c r="B2304" s="24">
        <f>ROUND(SUMIF(Einnahmen!E$7:E$10002,A2304,Einnahmen!G$7:G$10002)+SUMIF(Einnahmen!I$7:I$10002,A2304,Einnahmen!H$7:H$10002)+SUMIF(Ausgaben!E$7:E$10002,A2304,Ausgaben!G$7:G$10002)+SUMIF(Ausgaben!I$7:I$10002,A2304,Ausgaben!H$7:H$10002),2)</f>
        <v>0</v>
      </c>
    </row>
    <row r="2305" spans="1:2" x14ac:dyDescent="0.25">
      <c r="A2305">
        <v>2305</v>
      </c>
      <c r="B2305" s="24">
        <f>ROUND(SUMIF(Einnahmen!E$7:E$10002,A2305,Einnahmen!G$7:G$10002)+SUMIF(Einnahmen!I$7:I$10002,A2305,Einnahmen!H$7:H$10002)+SUMIF(Ausgaben!E$7:E$10002,A2305,Ausgaben!G$7:G$10002)+SUMIF(Ausgaben!I$7:I$10002,A2305,Ausgaben!H$7:H$10002),2)</f>
        <v>0</v>
      </c>
    </row>
    <row r="2306" spans="1:2" x14ac:dyDescent="0.25">
      <c r="A2306">
        <v>2306</v>
      </c>
      <c r="B2306" s="24">
        <f>ROUND(SUMIF(Einnahmen!E$7:E$10002,A2306,Einnahmen!G$7:G$10002)+SUMIF(Einnahmen!I$7:I$10002,A2306,Einnahmen!H$7:H$10002)+SUMIF(Ausgaben!E$7:E$10002,A2306,Ausgaben!G$7:G$10002)+SUMIF(Ausgaben!I$7:I$10002,A2306,Ausgaben!H$7:H$10002),2)</f>
        <v>0</v>
      </c>
    </row>
    <row r="2307" spans="1:2" x14ac:dyDescent="0.25">
      <c r="A2307">
        <v>2307</v>
      </c>
      <c r="B2307" s="24">
        <f>ROUND(SUMIF(Einnahmen!E$7:E$10002,A2307,Einnahmen!G$7:G$10002)+SUMIF(Einnahmen!I$7:I$10002,A2307,Einnahmen!H$7:H$10002)+SUMIF(Ausgaben!E$7:E$10002,A2307,Ausgaben!G$7:G$10002)+SUMIF(Ausgaben!I$7:I$10002,A2307,Ausgaben!H$7:H$10002),2)</f>
        <v>0</v>
      </c>
    </row>
    <row r="2308" spans="1:2" x14ac:dyDescent="0.25">
      <c r="A2308">
        <v>2308</v>
      </c>
      <c r="B2308" s="24">
        <f>ROUND(SUMIF(Einnahmen!E$7:E$10002,A2308,Einnahmen!G$7:G$10002)+SUMIF(Einnahmen!I$7:I$10002,A2308,Einnahmen!H$7:H$10002)+SUMIF(Ausgaben!E$7:E$10002,A2308,Ausgaben!G$7:G$10002)+SUMIF(Ausgaben!I$7:I$10002,A2308,Ausgaben!H$7:H$10002),2)</f>
        <v>0</v>
      </c>
    </row>
    <row r="2309" spans="1:2" x14ac:dyDescent="0.25">
      <c r="A2309">
        <v>2309</v>
      </c>
      <c r="B2309" s="24">
        <f>ROUND(SUMIF(Einnahmen!E$7:E$10002,A2309,Einnahmen!G$7:G$10002)+SUMIF(Einnahmen!I$7:I$10002,A2309,Einnahmen!H$7:H$10002)+SUMIF(Ausgaben!E$7:E$10002,A2309,Ausgaben!G$7:G$10002)+SUMIF(Ausgaben!I$7:I$10002,A2309,Ausgaben!H$7:H$10002),2)</f>
        <v>0</v>
      </c>
    </row>
    <row r="2310" spans="1:2" x14ac:dyDescent="0.25">
      <c r="A2310">
        <v>2310</v>
      </c>
      <c r="B2310" s="24">
        <f>ROUND(SUMIF(Einnahmen!E$7:E$10002,A2310,Einnahmen!G$7:G$10002)+SUMIF(Einnahmen!I$7:I$10002,A2310,Einnahmen!H$7:H$10002)+SUMIF(Ausgaben!E$7:E$10002,A2310,Ausgaben!G$7:G$10002)+SUMIF(Ausgaben!I$7:I$10002,A2310,Ausgaben!H$7:H$10002),2)</f>
        <v>23.1</v>
      </c>
    </row>
    <row r="2311" spans="1:2" x14ac:dyDescent="0.25">
      <c r="A2311">
        <v>2311</v>
      </c>
      <c r="B2311" s="24">
        <f>ROUND(SUMIF(Einnahmen!E$7:E$10002,A2311,Einnahmen!G$7:G$10002)+SUMIF(Einnahmen!I$7:I$10002,A2311,Einnahmen!H$7:H$10002)+SUMIF(Ausgaben!E$7:E$10002,A2311,Ausgaben!G$7:G$10002)+SUMIF(Ausgaben!I$7:I$10002,A2311,Ausgaben!H$7:H$10002),2)</f>
        <v>0</v>
      </c>
    </row>
    <row r="2312" spans="1:2" x14ac:dyDescent="0.25">
      <c r="A2312">
        <v>2312</v>
      </c>
      <c r="B2312" s="24">
        <f>ROUND(SUMIF(Einnahmen!E$7:E$10002,A2312,Einnahmen!G$7:G$10002)+SUMIF(Einnahmen!I$7:I$10002,A2312,Einnahmen!H$7:H$10002)+SUMIF(Ausgaben!E$7:E$10002,A2312,Ausgaben!G$7:G$10002)+SUMIF(Ausgaben!I$7:I$10002,A2312,Ausgaben!H$7:H$10002),2)</f>
        <v>0</v>
      </c>
    </row>
    <row r="2313" spans="1:2" x14ac:dyDescent="0.25">
      <c r="A2313">
        <v>2313</v>
      </c>
      <c r="B2313" s="24">
        <f>ROUND(SUMIF(Einnahmen!E$7:E$10002,A2313,Einnahmen!G$7:G$10002)+SUMIF(Einnahmen!I$7:I$10002,A2313,Einnahmen!H$7:H$10002)+SUMIF(Ausgaben!E$7:E$10002,A2313,Ausgaben!G$7:G$10002)+SUMIF(Ausgaben!I$7:I$10002,A2313,Ausgaben!H$7:H$10002),2)</f>
        <v>0</v>
      </c>
    </row>
    <row r="2314" spans="1:2" x14ac:dyDescent="0.25">
      <c r="A2314">
        <v>2314</v>
      </c>
      <c r="B2314" s="24">
        <f>ROUND(SUMIF(Einnahmen!E$7:E$10002,A2314,Einnahmen!G$7:G$10002)+SUMIF(Einnahmen!I$7:I$10002,A2314,Einnahmen!H$7:H$10002)+SUMIF(Ausgaben!E$7:E$10002,A2314,Ausgaben!G$7:G$10002)+SUMIF(Ausgaben!I$7:I$10002,A2314,Ausgaben!H$7:H$10002),2)</f>
        <v>0</v>
      </c>
    </row>
    <row r="2315" spans="1:2" x14ac:dyDescent="0.25">
      <c r="A2315">
        <v>2315</v>
      </c>
      <c r="B2315" s="24">
        <f>ROUND(SUMIF(Einnahmen!E$7:E$10002,A2315,Einnahmen!G$7:G$10002)+SUMIF(Einnahmen!I$7:I$10002,A2315,Einnahmen!H$7:H$10002)+SUMIF(Ausgaben!E$7:E$10002,A2315,Ausgaben!G$7:G$10002)+SUMIF(Ausgaben!I$7:I$10002,A2315,Ausgaben!H$7:H$10002),2)</f>
        <v>0</v>
      </c>
    </row>
    <row r="2316" spans="1:2" x14ac:dyDescent="0.25">
      <c r="A2316">
        <v>2316</v>
      </c>
      <c r="B2316" s="24">
        <f>ROUND(SUMIF(Einnahmen!E$7:E$10002,A2316,Einnahmen!G$7:G$10002)+SUMIF(Einnahmen!I$7:I$10002,A2316,Einnahmen!H$7:H$10002)+SUMIF(Ausgaben!E$7:E$10002,A2316,Ausgaben!G$7:G$10002)+SUMIF(Ausgaben!I$7:I$10002,A2316,Ausgaben!H$7:H$10002),2)</f>
        <v>0</v>
      </c>
    </row>
    <row r="2317" spans="1:2" x14ac:dyDescent="0.25">
      <c r="A2317">
        <v>2317</v>
      </c>
      <c r="B2317" s="24">
        <f>ROUND(SUMIF(Einnahmen!E$7:E$10002,A2317,Einnahmen!G$7:G$10002)+SUMIF(Einnahmen!I$7:I$10002,A2317,Einnahmen!H$7:H$10002)+SUMIF(Ausgaben!E$7:E$10002,A2317,Ausgaben!G$7:G$10002)+SUMIF(Ausgaben!I$7:I$10002,A2317,Ausgaben!H$7:H$10002),2)</f>
        <v>0</v>
      </c>
    </row>
    <row r="2318" spans="1:2" x14ac:dyDescent="0.25">
      <c r="A2318">
        <v>2318</v>
      </c>
      <c r="B2318" s="24">
        <f>ROUND(SUMIF(Einnahmen!E$7:E$10002,A2318,Einnahmen!G$7:G$10002)+SUMIF(Einnahmen!I$7:I$10002,A2318,Einnahmen!H$7:H$10002)+SUMIF(Ausgaben!E$7:E$10002,A2318,Ausgaben!G$7:G$10002)+SUMIF(Ausgaben!I$7:I$10002,A2318,Ausgaben!H$7:H$10002),2)</f>
        <v>0</v>
      </c>
    </row>
    <row r="2319" spans="1:2" x14ac:dyDescent="0.25">
      <c r="A2319">
        <v>2319</v>
      </c>
      <c r="B2319" s="24">
        <f>ROUND(SUMIF(Einnahmen!E$7:E$10002,A2319,Einnahmen!G$7:G$10002)+SUMIF(Einnahmen!I$7:I$10002,A2319,Einnahmen!H$7:H$10002)+SUMIF(Ausgaben!E$7:E$10002,A2319,Ausgaben!G$7:G$10002)+SUMIF(Ausgaben!I$7:I$10002,A2319,Ausgaben!H$7:H$10002),2)</f>
        <v>0</v>
      </c>
    </row>
    <row r="2320" spans="1:2" x14ac:dyDescent="0.25">
      <c r="A2320">
        <v>2320</v>
      </c>
      <c r="B2320" s="24">
        <f>ROUND(SUMIF(Einnahmen!E$7:E$10002,A2320,Einnahmen!G$7:G$10002)+SUMIF(Einnahmen!I$7:I$10002,A2320,Einnahmen!H$7:H$10002)+SUMIF(Ausgaben!E$7:E$10002,A2320,Ausgaben!G$7:G$10002)+SUMIF(Ausgaben!I$7:I$10002,A2320,Ausgaben!H$7:H$10002),2)</f>
        <v>0</v>
      </c>
    </row>
    <row r="2321" spans="1:2" x14ac:dyDescent="0.25">
      <c r="A2321">
        <v>2321</v>
      </c>
      <c r="B2321" s="24">
        <f>ROUND(SUMIF(Einnahmen!E$7:E$10002,A2321,Einnahmen!G$7:G$10002)+SUMIF(Einnahmen!I$7:I$10002,A2321,Einnahmen!H$7:H$10002)+SUMIF(Ausgaben!E$7:E$10002,A2321,Ausgaben!G$7:G$10002)+SUMIF(Ausgaben!I$7:I$10002,A2321,Ausgaben!H$7:H$10002),2)</f>
        <v>0</v>
      </c>
    </row>
    <row r="2322" spans="1:2" x14ac:dyDescent="0.25">
      <c r="A2322">
        <v>2322</v>
      </c>
      <c r="B2322" s="24">
        <f>ROUND(SUMIF(Einnahmen!E$7:E$10002,A2322,Einnahmen!G$7:G$10002)+SUMIF(Einnahmen!I$7:I$10002,A2322,Einnahmen!H$7:H$10002)+SUMIF(Ausgaben!E$7:E$10002,A2322,Ausgaben!G$7:G$10002)+SUMIF(Ausgaben!I$7:I$10002,A2322,Ausgaben!H$7:H$10002),2)</f>
        <v>0</v>
      </c>
    </row>
    <row r="2323" spans="1:2" x14ac:dyDescent="0.25">
      <c r="A2323">
        <v>2323</v>
      </c>
      <c r="B2323" s="24">
        <f>ROUND(SUMIF(Einnahmen!E$7:E$10002,A2323,Einnahmen!G$7:G$10002)+SUMIF(Einnahmen!I$7:I$10002,A2323,Einnahmen!H$7:H$10002)+SUMIF(Ausgaben!E$7:E$10002,A2323,Ausgaben!G$7:G$10002)+SUMIF(Ausgaben!I$7:I$10002,A2323,Ausgaben!H$7:H$10002),2)</f>
        <v>0</v>
      </c>
    </row>
    <row r="2324" spans="1:2" x14ac:dyDescent="0.25">
      <c r="A2324">
        <v>2324</v>
      </c>
      <c r="B2324" s="24">
        <f>ROUND(SUMIF(Einnahmen!E$7:E$10002,A2324,Einnahmen!G$7:G$10002)+SUMIF(Einnahmen!I$7:I$10002,A2324,Einnahmen!H$7:H$10002)+SUMIF(Ausgaben!E$7:E$10002,A2324,Ausgaben!G$7:G$10002)+SUMIF(Ausgaben!I$7:I$10002,A2324,Ausgaben!H$7:H$10002),2)</f>
        <v>0</v>
      </c>
    </row>
    <row r="2325" spans="1:2" x14ac:dyDescent="0.25">
      <c r="A2325">
        <v>2325</v>
      </c>
      <c r="B2325" s="24">
        <f>ROUND(SUMIF(Einnahmen!E$7:E$10002,A2325,Einnahmen!G$7:G$10002)+SUMIF(Einnahmen!I$7:I$10002,A2325,Einnahmen!H$7:H$10002)+SUMIF(Ausgaben!E$7:E$10002,A2325,Ausgaben!G$7:G$10002)+SUMIF(Ausgaben!I$7:I$10002,A2325,Ausgaben!H$7:H$10002),2)</f>
        <v>0</v>
      </c>
    </row>
    <row r="2326" spans="1:2" x14ac:dyDescent="0.25">
      <c r="A2326">
        <v>2326</v>
      </c>
      <c r="B2326" s="24">
        <f>ROUND(SUMIF(Einnahmen!E$7:E$10002,A2326,Einnahmen!G$7:G$10002)+SUMIF(Einnahmen!I$7:I$10002,A2326,Einnahmen!H$7:H$10002)+SUMIF(Ausgaben!E$7:E$10002,A2326,Ausgaben!G$7:G$10002)+SUMIF(Ausgaben!I$7:I$10002,A2326,Ausgaben!H$7:H$10002),2)</f>
        <v>0</v>
      </c>
    </row>
    <row r="2327" spans="1:2" x14ac:dyDescent="0.25">
      <c r="A2327">
        <v>2327</v>
      </c>
      <c r="B2327" s="24">
        <f>ROUND(SUMIF(Einnahmen!E$7:E$10002,A2327,Einnahmen!G$7:G$10002)+SUMIF(Einnahmen!I$7:I$10002,A2327,Einnahmen!H$7:H$10002)+SUMIF(Ausgaben!E$7:E$10002,A2327,Ausgaben!G$7:G$10002)+SUMIF(Ausgaben!I$7:I$10002,A2327,Ausgaben!H$7:H$10002),2)</f>
        <v>0</v>
      </c>
    </row>
    <row r="2328" spans="1:2" x14ac:dyDescent="0.25">
      <c r="A2328">
        <v>2328</v>
      </c>
      <c r="B2328" s="24">
        <f>ROUND(SUMIF(Einnahmen!E$7:E$10002,A2328,Einnahmen!G$7:G$10002)+SUMIF(Einnahmen!I$7:I$10002,A2328,Einnahmen!H$7:H$10002)+SUMIF(Ausgaben!E$7:E$10002,A2328,Ausgaben!G$7:G$10002)+SUMIF(Ausgaben!I$7:I$10002,A2328,Ausgaben!H$7:H$10002),2)</f>
        <v>0</v>
      </c>
    </row>
    <row r="2329" spans="1:2" x14ac:dyDescent="0.25">
      <c r="A2329">
        <v>2329</v>
      </c>
      <c r="B2329" s="24">
        <f>ROUND(SUMIF(Einnahmen!E$7:E$10002,A2329,Einnahmen!G$7:G$10002)+SUMIF(Einnahmen!I$7:I$10002,A2329,Einnahmen!H$7:H$10002)+SUMIF(Ausgaben!E$7:E$10002,A2329,Ausgaben!G$7:G$10002)+SUMIF(Ausgaben!I$7:I$10002,A2329,Ausgaben!H$7:H$10002),2)</f>
        <v>0</v>
      </c>
    </row>
    <row r="2330" spans="1:2" x14ac:dyDescent="0.25">
      <c r="A2330">
        <v>2330</v>
      </c>
      <c r="B2330" s="24">
        <f>ROUND(SUMIF(Einnahmen!E$7:E$10002,A2330,Einnahmen!G$7:G$10002)+SUMIF(Einnahmen!I$7:I$10002,A2330,Einnahmen!H$7:H$10002)+SUMIF(Ausgaben!E$7:E$10002,A2330,Ausgaben!G$7:G$10002)+SUMIF(Ausgaben!I$7:I$10002,A2330,Ausgaben!H$7:H$10002),2)</f>
        <v>0</v>
      </c>
    </row>
    <row r="2331" spans="1:2" x14ac:dyDescent="0.25">
      <c r="A2331">
        <v>2331</v>
      </c>
      <c r="B2331" s="24">
        <f>ROUND(SUMIF(Einnahmen!E$7:E$10002,A2331,Einnahmen!G$7:G$10002)+SUMIF(Einnahmen!I$7:I$10002,A2331,Einnahmen!H$7:H$10002)+SUMIF(Ausgaben!E$7:E$10002,A2331,Ausgaben!G$7:G$10002)+SUMIF(Ausgaben!I$7:I$10002,A2331,Ausgaben!H$7:H$10002),2)</f>
        <v>0</v>
      </c>
    </row>
    <row r="2332" spans="1:2" x14ac:dyDescent="0.25">
      <c r="A2332">
        <v>2332</v>
      </c>
      <c r="B2332" s="24">
        <f>ROUND(SUMIF(Einnahmen!E$7:E$10002,A2332,Einnahmen!G$7:G$10002)+SUMIF(Einnahmen!I$7:I$10002,A2332,Einnahmen!H$7:H$10002)+SUMIF(Ausgaben!E$7:E$10002,A2332,Ausgaben!G$7:G$10002)+SUMIF(Ausgaben!I$7:I$10002,A2332,Ausgaben!H$7:H$10002),2)</f>
        <v>0</v>
      </c>
    </row>
    <row r="2333" spans="1:2" x14ac:dyDescent="0.25">
      <c r="A2333">
        <v>2333</v>
      </c>
      <c r="B2333" s="24">
        <f>ROUND(SUMIF(Einnahmen!E$7:E$10002,A2333,Einnahmen!G$7:G$10002)+SUMIF(Einnahmen!I$7:I$10002,A2333,Einnahmen!H$7:H$10002)+SUMIF(Ausgaben!E$7:E$10002,A2333,Ausgaben!G$7:G$10002)+SUMIF(Ausgaben!I$7:I$10002,A2333,Ausgaben!H$7:H$10002),2)</f>
        <v>0</v>
      </c>
    </row>
    <row r="2334" spans="1:2" x14ac:dyDescent="0.25">
      <c r="A2334">
        <v>2334</v>
      </c>
      <c r="B2334" s="24">
        <f>ROUND(SUMIF(Einnahmen!E$7:E$10002,A2334,Einnahmen!G$7:G$10002)+SUMIF(Einnahmen!I$7:I$10002,A2334,Einnahmen!H$7:H$10002)+SUMIF(Ausgaben!E$7:E$10002,A2334,Ausgaben!G$7:G$10002)+SUMIF(Ausgaben!I$7:I$10002,A2334,Ausgaben!H$7:H$10002),2)</f>
        <v>0</v>
      </c>
    </row>
    <row r="2335" spans="1:2" x14ac:dyDescent="0.25">
      <c r="A2335">
        <v>2335</v>
      </c>
      <c r="B2335" s="24">
        <f>ROUND(SUMIF(Einnahmen!E$7:E$10002,A2335,Einnahmen!G$7:G$10002)+SUMIF(Einnahmen!I$7:I$10002,A2335,Einnahmen!H$7:H$10002)+SUMIF(Ausgaben!E$7:E$10002,A2335,Ausgaben!G$7:G$10002)+SUMIF(Ausgaben!I$7:I$10002,A2335,Ausgaben!H$7:H$10002),2)</f>
        <v>0</v>
      </c>
    </row>
    <row r="2336" spans="1:2" x14ac:dyDescent="0.25">
      <c r="A2336">
        <v>2336</v>
      </c>
      <c r="B2336" s="24">
        <f>ROUND(SUMIF(Einnahmen!E$7:E$10002,A2336,Einnahmen!G$7:G$10002)+SUMIF(Einnahmen!I$7:I$10002,A2336,Einnahmen!H$7:H$10002)+SUMIF(Ausgaben!E$7:E$10002,A2336,Ausgaben!G$7:G$10002)+SUMIF(Ausgaben!I$7:I$10002,A2336,Ausgaben!H$7:H$10002),2)</f>
        <v>0</v>
      </c>
    </row>
    <row r="2337" spans="1:2" x14ac:dyDescent="0.25">
      <c r="A2337">
        <v>2337</v>
      </c>
      <c r="B2337" s="24">
        <f>ROUND(SUMIF(Einnahmen!E$7:E$10002,A2337,Einnahmen!G$7:G$10002)+SUMIF(Einnahmen!I$7:I$10002,A2337,Einnahmen!H$7:H$10002)+SUMIF(Ausgaben!E$7:E$10002,A2337,Ausgaben!G$7:G$10002)+SUMIF(Ausgaben!I$7:I$10002,A2337,Ausgaben!H$7:H$10002),2)</f>
        <v>0</v>
      </c>
    </row>
    <row r="2338" spans="1:2" x14ac:dyDescent="0.25">
      <c r="A2338">
        <v>2338</v>
      </c>
      <c r="B2338" s="24">
        <f>ROUND(SUMIF(Einnahmen!E$7:E$10002,A2338,Einnahmen!G$7:G$10002)+SUMIF(Einnahmen!I$7:I$10002,A2338,Einnahmen!H$7:H$10002)+SUMIF(Ausgaben!E$7:E$10002,A2338,Ausgaben!G$7:G$10002)+SUMIF(Ausgaben!I$7:I$10002,A2338,Ausgaben!H$7:H$10002),2)</f>
        <v>0</v>
      </c>
    </row>
    <row r="2339" spans="1:2" x14ac:dyDescent="0.25">
      <c r="A2339">
        <v>2339</v>
      </c>
      <c r="B2339" s="24">
        <f>ROUND(SUMIF(Einnahmen!E$7:E$10002,A2339,Einnahmen!G$7:G$10002)+SUMIF(Einnahmen!I$7:I$10002,A2339,Einnahmen!H$7:H$10002)+SUMIF(Ausgaben!E$7:E$10002,A2339,Ausgaben!G$7:G$10002)+SUMIF(Ausgaben!I$7:I$10002,A2339,Ausgaben!H$7:H$10002),2)</f>
        <v>0</v>
      </c>
    </row>
    <row r="2340" spans="1:2" x14ac:dyDescent="0.25">
      <c r="A2340">
        <v>2340</v>
      </c>
      <c r="B2340" s="24">
        <f>ROUND(SUMIF(Einnahmen!E$7:E$10002,A2340,Einnahmen!G$7:G$10002)+SUMIF(Einnahmen!I$7:I$10002,A2340,Einnahmen!H$7:H$10002)+SUMIF(Ausgaben!E$7:E$10002,A2340,Ausgaben!G$7:G$10002)+SUMIF(Ausgaben!I$7:I$10002,A2340,Ausgaben!H$7:H$10002),2)</f>
        <v>0</v>
      </c>
    </row>
    <row r="2341" spans="1:2" x14ac:dyDescent="0.25">
      <c r="A2341">
        <v>2341</v>
      </c>
      <c r="B2341" s="24">
        <f>ROUND(SUMIF(Einnahmen!E$7:E$10002,A2341,Einnahmen!G$7:G$10002)+SUMIF(Einnahmen!I$7:I$10002,A2341,Einnahmen!H$7:H$10002)+SUMIF(Ausgaben!E$7:E$10002,A2341,Ausgaben!G$7:G$10002)+SUMIF(Ausgaben!I$7:I$10002,A2341,Ausgaben!H$7:H$10002),2)</f>
        <v>0</v>
      </c>
    </row>
    <row r="2342" spans="1:2" x14ac:dyDescent="0.25">
      <c r="A2342">
        <v>2342</v>
      </c>
      <c r="B2342" s="24">
        <f>ROUND(SUMIF(Einnahmen!E$7:E$10002,A2342,Einnahmen!G$7:G$10002)+SUMIF(Einnahmen!I$7:I$10002,A2342,Einnahmen!H$7:H$10002)+SUMIF(Ausgaben!E$7:E$10002,A2342,Ausgaben!G$7:G$10002)+SUMIF(Ausgaben!I$7:I$10002,A2342,Ausgaben!H$7:H$10002),2)</f>
        <v>0</v>
      </c>
    </row>
    <row r="2343" spans="1:2" x14ac:dyDescent="0.25">
      <c r="A2343">
        <v>2343</v>
      </c>
      <c r="B2343" s="24">
        <f>ROUND(SUMIF(Einnahmen!E$7:E$10002,A2343,Einnahmen!G$7:G$10002)+SUMIF(Einnahmen!I$7:I$10002,A2343,Einnahmen!H$7:H$10002)+SUMIF(Ausgaben!E$7:E$10002,A2343,Ausgaben!G$7:G$10002)+SUMIF(Ausgaben!I$7:I$10002,A2343,Ausgaben!H$7:H$10002),2)</f>
        <v>0</v>
      </c>
    </row>
    <row r="2344" spans="1:2" x14ac:dyDescent="0.25">
      <c r="A2344">
        <v>2344</v>
      </c>
      <c r="B2344" s="24">
        <f>ROUND(SUMIF(Einnahmen!E$7:E$10002,A2344,Einnahmen!G$7:G$10002)+SUMIF(Einnahmen!I$7:I$10002,A2344,Einnahmen!H$7:H$10002)+SUMIF(Ausgaben!E$7:E$10002,A2344,Ausgaben!G$7:G$10002)+SUMIF(Ausgaben!I$7:I$10002,A2344,Ausgaben!H$7:H$10002),2)</f>
        <v>0</v>
      </c>
    </row>
    <row r="2345" spans="1:2" x14ac:dyDescent="0.25">
      <c r="A2345">
        <v>2345</v>
      </c>
      <c r="B2345" s="24">
        <f>ROUND(SUMIF(Einnahmen!E$7:E$10002,A2345,Einnahmen!G$7:G$10002)+SUMIF(Einnahmen!I$7:I$10002,A2345,Einnahmen!H$7:H$10002)+SUMIF(Ausgaben!E$7:E$10002,A2345,Ausgaben!G$7:G$10002)+SUMIF(Ausgaben!I$7:I$10002,A2345,Ausgaben!H$7:H$10002),2)</f>
        <v>0</v>
      </c>
    </row>
    <row r="2346" spans="1:2" x14ac:dyDescent="0.25">
      <c r="A2346">
        <v>2346</v>
      </c>
      <c r="B2346" s="24">
        <f>ROUND(SUMIF(Einnahmen!E$7:E$10002,A2346,Einnahmen!G$7:G$10002)+SUMIF(Einnahmen!I$7:I$10002,A2346,Einnahmen!H$7:H$10002)+SUMIF(Ausgaben!E$7:E$10002,A2346,Ausgaben!G$7:G$10002)+SUMIF(Ausgaben!I$7:I$10002,A2346,Ausgaben!H$7:H$10002),2)</f>
        <v>0</v>
      </c>
    </row>
    <row r="2347" spans="1:2" x14ac:dyDescent="0.25">
      <c r="A2347">
        <v>2347</v>
      </c>
      <c r="B2347" s="24">
        <f>ROUND(SUMIF(Einnahmen!E$7:E$10002,A2347,Einnahmen!G$7:G$10002)+SUMIF(Einnahmen!I$7:I$10002,A2347,Einnahmen!H$7:H$10002)+SUMIF(Ausgaben!E$7:E$10002,A2347,Ausgaben!G$7:G$10002)+SUMIF(Ausgaben!I$7:I$10002,A2347,Ausgaben!H$7:H$10002),2)</f>
        <v>0</v>
      </c>
    </row>
    <row r="2348" spans="1:2" x14ac:dyDescent="0.25">
      <c r="A2348">
        <v>2348</v>
      </c>
      <c r="B2348" s="24">
        <f>ROUND(SUMIF(Einnahmen!E$7:E$10002,A2348,Einnahmen!G$7:G$10002)+SUMIF(Einnahmen!I$7:I$10002,A2348,Einnahmen!H$7:H$10002)+SUMIF(Ausgaben!E$7:E$10002,A2348,Ausgaben!G$7:G$10002)+SUMIF(Ausgaben!I$7:I$10002,A2348,Ausgaben!H$7:H$10002),2)</f>
        <v>0</v>
      </c>
    </row>
    <row r="2349" spans="1:2" x14ac:dyDescent="0.25">
      <c r="A2349">
        <v>2349</v>
      </c>
      <c r="B2349" s="24">
        <f>ROUND(SUMIF(Einnahmen!E$7:E$10002,A2349,Einnahmen!G$7:G$10002)+SUMIF(Einnahmen!I$7:I$10002,A2349,Einnahmen!H$7:H$10002)+SUMIF(Ausgaben!E$7:E$10002,A2349,Ausgaben!G$7:G$10002)+SUMIF(Ausgaben!I$7:I$10002,A2349,Ausgaben!H$7:H$10002),2)</f>
        <v>0</v>
      </c>
    </row>
    <row r="2350" spans="1:2" x14ac:dyDescent="0.25">
      <c r="A2350">
        <v>2350</v>
      </c>
      <c r="B2350" s="24">
        <f>ROUND(SUMIF(Einnahmen!E$7:E$10002,A2350,Einnahmen!G$7:G$10002)+SUMIF(Einnahmen!I$7:I$10002,A2350,Einnahmen!H$7:H$10002)+SUMIF(Ausgaben!E$7:E$10002,A2350,Ausgaben!G$7:G$10002)+SUMIF(Ausgaben!I$7:I$10002,A2350,Ausgaben!H$7:H$10002),2)</f>
        <v>0</v>
      </c>
    </row>
    <row r="2351" spans="1:2" x14ac:dyDescent="0.25">
      <c r="A2351">
        <v>2351</v>
      </c>
      <c r="B2351" s="24">
        <f>ROUND(SUMIF(Einnahmen!E$7:E$10002,A2351,Einnahmen!G$7:G$10002)+SUMIF(Einnahmen!I$7:I$10002,A2351,Einnahmen!H$7:H$10002)+SUMIF(Ausgaben!E$7:E$10002,A2351,Ausgaben!G$7:G$10002)+SUMIF(Ausgaben!I$7:I$10002,A2351,Ausgaben!H$7:H$10002),2)</f>
        <v>0</v>
      </c>
    </row>
    <row r="2352" spans="1:2" x14ac:dyDescent="0.25">
      <c r="A2352">
        <v>2352</v>
      </c>
      <c r="B2352" s="24">
        <f>ROUND(SUMIF(Einnahmen!E$7:E$10002,A2352,Einnahmen!G$7:G$10002)+SUMIF(Einnahmen!I$7:I$10002,A2352,Einnahmen!H$7:H$10002)+SUMIF(Ausgaben!E$7:E$10002,A2352,Ausgaben!G$7:G$10002)+SUMIF(Ausgaben!I$7:I$10002,A2352,Ausgaben!H$7:H$10002),2)</f>
        <v>0</v>
      </c>
    </row>
    <row r="2353" spans="1:2" x14ac:dyDescent="0.25">
      <c r="A2353">
        <v>2353</v>
      </c>
      <c r="B2353" s="24">
        <f>ROUND(SUMIF(Einnahmen!E$7:E$10002,A2353,Einnahmen!G$7:G$10002)+SUMIF(Einnahmen!I$7:I$10002,A2353,Einnahmen!H$7:H$10002)+SUMIF(Ausgaben!E$7:E$10002,A2353,Ausgaben!G$7:G$10002)+SUMIF(Ausgaben!I$7:I$10002,A2353,Ausgaben!H$7:H$10002),2)</f>
        <v>0</v>
      </c>
    </row>
    <row r="2354" spans="1:2" x14ac:dyDescent="0.25">
      <c r="A2354">
        <v>2354</v>
      </c>
      <c r="B2354" s="24">
        <f>ROUND(SUMIF(Einnahmen!E$7:E$10002,A2354,Einnahmen!G$7:G$10002)+SUMIF(Einnahmen!I$7:I$10002,A2354,Einnahmen!H$7:H$10002)+SUMIF(Ausgaben!E$7:E$10002,A2354,Ausgaben!G$7:G$10002)+SUMIF(Ausgaben!I$7:I$10002,A2354,Ausgaben!H$7:H$10002),2)</f>
        <v>0</v>
      </c>
    </row>
    <row r="2355" spans="1:2" x14ac:dyDescent="0.25">
      <c r="A2355">
        <v>2355</v>
      </c>
      <c r="B2355" s="24">
        <f>ROUND(SUMIF(Einnahmen!E$7:E$10002,A2355,Einnahmen!G$7:G$10002)+SUMIF(Einnahmen!I$7:I$10002,A2355,Einnahmen!H$7:H$10002)+SUMIF(Ausgaben!E$7:E$10002,A2355,Ausgaben!G$7:G$10002)+SUMIF(Ausgaben!I$7:I$10002,A2355,Ausgaben!H$7:H$10002),2)</f>
        <v>0</v>
      </c>
    </row>
    <row r="2356" spans="1:2" x14ac:dyDescent="0.25">
      <c r="A2356">
        <v>2356</v>
      </c>
      <c r="B2356" s="24">
        <f>ROUND(SUMIF(Einnahmen!E$7:E$10002,A2356,Einnahmen!G$7:G$10002)+SUMIF(Einnahmen!I$7:I$10002,A2356,Einnahmen!H$7:H$10002)+SUMIF(Ausgaben!E$7:E$10002,A2356,Ausgaben!G$7:G$10002)+SUMIF(Ausgaben!I$7:I$10002,A2356,Ausgaben!H$7:H$10002),2)</f>
        <v>0</v>
      </c>
    </row>
    <row r="2357" spans="1:2" x14ac:dyDescent="0.25">
      <c r="A2357">
        <v>2357</v>
      </c>
      <c r="B2357" s="24">
        <f>ROUND(SUMIF(Einnahmen!E$7:E$10002,A2357,Einnahmen!G$7:G$10002)+SUMIF(Einnahmen!I$7:I$10002,A2357,Einnahmen!H$7:H$10002)+SUMIF(Ausgaben!E$7:E$10002,A2357,Ausgaben!G$7:G$10002)+SUMIF(Ausgaben!I$7:I$10002,A2357,Ausgaben!H$7:H$10002),2)</f>
        <v>0</v>
      </c>
    </row>
    <row r="2358" spans="1:2" x14ac:dyDescent="0.25">
      <c r="A2358">
        <v>2358</v>
      </c>
      <c r="B2358" s="24">
        <f>ROUND(SUMIF(Einnahmen!E$7:E$10002,A2358,Einnahmen!G$7:G$10002)+SUMIF(Einnahmen!I$7:I$10002,A2358,Einnahmen!H$7:H$10002)+SUMIF(Ausgaben!E$7:E$10002,A2358,Ausgaben!G$7:G$10002)+SUMIF(Ausgaben!I$7:I$10002,A2358,Ausgaben!H$7:H$10002),2)</f>
        <v>0</v>
      </c>
    </row>
    <row r="2359" spans="1:2" x14ac:dyDescent="0.25">
      <c r="A2359">
        <v>2359</v>
      </c>
      <c r="B2359" s="24">
        <f>ROUND(SUMIF(Einnahmen!E$7:E$10002,A2359,Einnahmen!G$7:G$10002)+SUMIF(Einnahmen!I$7:I$10002,A2359,Einnahmen!H$7:H$10002)+SUMIF(Ausgaben!E$7:E$10002,A2359,Ausgaben!G$7:G$10002)+SUMIF(Ausgaben!I$7:I$10002,A2359,Ausgaben!H$7:H$10002),2)</f>
        <v>0</v>
      </c>
    </row>
    <row r="2360" spans="1:2" x14ac:dyDescent="0.25">
      <c r="A2360">
        <v>2360</v>
      </c>
      <c r="B2360" s="24">
        <f>ROUND(SUMIF(Einnahmen!E$7:E$10002,A2360,Einnahmen!G$7:G$10002)+SUMIF(Einnahmen!I$7:I$10002,A2360,Einnahmen!H$7:H$10002)+SUMIF(Ausgaben!E$7:E$10002,A2360,Ausgaben!G$7:G$10002)+SUMIF(Ausgaben!I$7:I$10002,A2360,Ausgaben!H$7:H$10002),2)</f>
        <v>0</v>
      </c>
    </row>
    <row r="2361" spans="1:2" x14ac:dyDescent="0.25">
      <c r="A2361">
        <v>2361</v>
      </c>
      <c r="B2361" s="24">
        <f>ROUND(SUMIF(Einnahmen!E$7:E$10002,A2361,Einnahmen!G$7:G$10002)+SUMIF(Einnahmen!I$7:I$10002,A2361,Einnahmen!H$7:H$10002)+SUMIF(Ausgaben!E$7:E$10002,A2361,Ausgaben!G$7:G$10002)+SUMIF(Ausgaben!I$7:I$10002,A2361,Ausgaben!H$7:H$10002),2)</f>
        <v>0</v>
      </c>
    </row>
    <row r="2362" spans="1:2" x14ac:dyDescent="0.25">
      <c r="A2362">
        <v>2362</v>
      </c>
      <c r="B2362" s="24">
        <f>ROUND(SUMIF(Einnahmen!E$7:E$10002,A2362,Einnahmen!G$7:G$10002)+SUMIF(Einnahmen!I$7:I$10002,A2362,Einnahmen!H$7:H$10002)+SUMIF(Ausgaben!E$7:E$10002,A2362,Ausgaben!G$7:G$10002)+SUMIF(Ausgaben!I$7:I$10002,A2362,Ausgaben!H$7:H$10002),2)</f>
        <v>0</v>
      </c>
    </row>
    <row r="2363" spans="1:2" x14ac:dyDescent="0.25">
      <c r="A2363">
        <v>2363</v>
      </c>
      <c r="B2363" s="24">
        <f>ROUND(SUMIF(Einnahmen!E$7:E$10002,A2363,Einnahmen!G$7:G$10002)+SUMIF(Einnahmen!I$7:I$10002,A2363,Einnahmen!H$7:H$10002)+SUMIF(Ausgaben!E$7:E$10002,A2363,Ausgaben!G$7:G$10002)+SUMIF(Ausgaben!I$7:I$10002,A2363,Ausgaben!H$7:H$10002),2)</f>
        <v>0</v>
      </c>
    </row>
    <row r="2364" spans="1:2" x14ac:dyDescent="0.25">
      <c r="A2364">
        <v>2364</v>
      </c>
      <c r="B2364" s="24">
        <f>ROUND(SUMIF(Einnahmen!E$7:E$10002,A2364,Einnahmen!G$7:G$10002)+SUMIF(Einnahmen!I$7:I$10002,A2364,Einnahmen!H$7:H$10002)+SUMIF(Ausgaben!E$7:E$10002,A2364,Ausgaben!G$7:G$10002)+SUMIF(Ausgaben!I$7:I$10002,A2364,Ausgaben!H$7:H$10002),2)</f>
        <v>0</v>
      </c>
    </row>
    <row r="2365" spans="1:2" x14ac:dyDescent="0.25">
      <c r="A2365">
        <v>2365</v>
      </c>
      <c r="B2365" s="24">
        <f>ROUND(SUMIF(Einnahmen!E$7:E$10002,A2365,Einnahmen!G$7:G$10002)+SUMIF(Einnahmen!I$7:I$10002,A2365,Einnahmen!H$7:H$10002)+SUMIF(Ausgaben!E$7:E$10002,A2365,Ausgaben!G$7:G$10002)+SUMIF(Ausgaben!I$7:I$10002,A2365,Ausgaben!H$7:H$10002),2)</f>
        <v>0</v>
      </c>
    </row>
    <row r="2366" spans="1:2" x14ac:dyDescent="0.25">
      <c r="A2366">
        <v>2366</v>
      </c>
      <c r="B2366" s="24">
        <f>ROUND(SUMIF(Einnahmen!E$7:E$10002,A2366,Einnahmen!G$7:G$10002)+SUMIF(Einnahmen!I$7:I$10002,A2366,Einnahmen!H$7:H$10002)+SUMIF(Ausgaben!E$7:E$10002,A2366,Ausgaben!G$7:G$10002)+SUMIF(Ausgaben!I$7:I$10002,A2366,Ausgaben!H$7:H$10002),2)</f>
        <v>0</v>
      </c>
    </row>
    <row r="2367" spans="1:2" x14ac:dyDescent="0.25">
      <c r="A2367">
        <v>2367</v>
      </c>
      <c r="B2367" s="24">
        <f>ROUND(SUMIF(Einnahmen!E$7:E$10002,A2367,Einnahmen!G$7:G$10002)+SUMIF(Einnahmen!I$7:I$10002,A2367,Einnahmen!H$7:H$10002)+SUMIF(Ausgaben!E$7:E$10002,A2367,Ausgaben!G$7:G$10002)+SUMIF(Ausgaben!I$7:I$10002,A2367,Ausgaben!H$7:H$10002),2)</f>
        <v>0</v>
      </c>
    </row>
    <row r="2368" spans="1:2" x14ac:dyDescent="0.25">
      <c r="A2368">
        <v>2368</v>
      </c>
      <c r="B2368" s="24">
        <f>ROUND(SUMIF(Einnahmen!E$7:E$10002,A2368,Einnahmen!G$7:G$10002)+SUMIF(Einnahmen!I$7:I$10002,A2368,Einnahmen!H$7:H$10002)+SUMIF(Ausgaben!E$7:E$10002,A2368,Ausgaben!G$7:G$10002)+SUMIF(Ausgaben!I$7:I$10002,A2368,Ausgaben!H$7:H$10002),2)</f>
        <v>0</v>
      </c>
    </row>
    <row r="2369" spans="1:2" x14ac:dyDescent="0.25">
      <c r="A2369">
        <v>2369</v>
      </c>
      <c r="B2369" s="24">
        <f>ROUND(SUMIF(Einnahmen!E$7:E$10002,A2369,Einnahmen!G$7:G$10002)+SUMIF(Einnahmen!I$7:I$10002,A2369,Einnahmen!H$7:H$10002)+SUMIF(Ausgaben!E$7:E$10002,A2369,Ausgaben!G$7:G$10002)+SUMIF(Ausgaben!I$7:I$10002,A2369,Ausgaben!H$7:H$10002),2)</f>
        <v>0</v>
      </c>
    </row>
    <row r="2370" spans="1:2" x14ac:dyDescent="0.25">
      <c r="A2370">
        <v>2370</v>
      </c>
      <c r="B2370" s="24">
        <f>ROUND(SUMIF(Einnahmen!E$7:E$10002,A2370,Einnahmen!G$7:G$10002)+SUMIF(Einnahmen!I$7:I$10002,A2370,Einnahmen!H$7:H$10002)+SUMIF(Ausgaben!E$7:E$10002,A2370,Ausgaben!G$7:G$10002)+SUMIF(Ausgaben!I$7:I$10002,A2370,Ausgaben!H$7:H$10002),2)</f>
        <v>0</v>
      </c>
    </row>
    <row r="2371" spans="1:2" x14ac:dyDescent="0.25">
      <c r="A2371">
        <v>2371</v>
      </c>
      <c r="B2371" s="24">
        <f>ROUND(SUMIF(Einnahmen!E$7:E$10002,A2371,Einnahmen!G$7:G$10002)+SUMIF(Einnahmen!I$7:I$10002,A2371,Einnahmen!H$7:H$10002)+SUMIF(Ausgaben!E$7:E$10002,A2371,Ausgaben!G$7:G$10002)+SUMIF(Ausgaben!I$7:I$10002,A2371,Ausgaben!H$7:H$10002),2)</f>
        <v>0</v>
      </c>
    </row>
    <row r="2372" spans="1:2" x14ac:dyDescent="0.25">
      <c r="A2372">
        <v>2372</v>
      </c>
      <c r="B2372" s="24">
        <f>ROUND(SUMIF(Einnahmen!E$7:E$10002,A2372,Einnahmen!G$7:G$10002)+SUMIF(Einnahmen!I$7:I$10002,A2372,Einnahmen!H$7:H$10002)+SUMIF(Ausgaben!E$7:E$10002,A2372,Ausgaben!G$7:G$10002)+SUMIF(Ausgaben!I$7:I$10002,A2372,Ausgaben!H$7:H$10002),2)</f>
        <v>0</v>
      </c>
    </row>
    <row r="2373" spans="1:2" x14ac:dyDescent="0.25">
      <c r="A2373">
        <v>2373</v>
      </c>
      <c r="B2373" s="24">
        <f>ROUND(SUMIF(Einnahmen!E$7:E$10002,A2373,Einnahmen!G$7:G$10002)+SUMIF(Einnahmen!I$7:I$10002,A2373,Einnahmen!H$7:H$10002)+SUMIF(Ausgaben!E$7:E$10002,A2373,Ausgaben!G$7:G$10002)+SUMIF(Ausgaben!I$7:I$10002,A2373,Ausgaben!H$7:H$10002),2)</f>
        <v>0</v>
      </c>
    </row>
    <row r="2374" spans="1:2" x14ac:dyDescent="0.25">
      <c r="A2374">
        <v>2374</v>
      </c>
      <c r="B2374" s="24">
        <f>ROUND(SUMIF(Einnahmen!E$7:E$10002,A2374,Einnahmen!G$7:G$10002)+SUMIF(Einnahmen!I$7:I$10002,A2374,Einnahmen!H$7:H$10002)+SUMIF(Ausgaben!E$7:E$10002,A2374,Ausgaben!G$7:G$10002)+SUMIF(Ausgaben!I$7:I$10002,A2374,Ausgaben!H$7:H$10002),2)</f>
        <v>0</v>
      </c>
    </row>
    <row r="2375" spans="1:2" x14ac:dyDescent="0.25">
      <c r="A2375">
        <v>2375</v>
      </c>
      <c r="B2375" s="24">
        <f>ROUND(SUMIF(Einnahmen!E$7:E$10002,A2375,Einnahmen!G$7:G$10002)+SUMIF(Einnahmen!I$7:I$10002,A2375,Einnahmen!H$7:H$10002)+SUMIF(Ausgaben!E$7:E$10002,A2375,Ausgaben!G$7:G$10002)+SUMIF(Ausgaben!I$7:I$10002,A2375,Ausgaben!H$7:H$10002),2)</f>
        <v>0</v>
      </c>
    </row>
    <row r="2376" spans="1:2" x14ac:dyDescent="0.25">
      <c r="A2376">
        <v>2376</v>
      </c>
      <c r="B2376" s="24">
        <f>ROUND(SUMIF(Einnahmen!E$7:E$10002,A2376,Einnahmen!G$7:G$10002)+SUMIF(Einnahmen!I$7:I$10002,A2376,Einnahmen!H$7:H$10002)+SUMIF(Ausgaben!E$7:E$10002,A2376,Ausgaben!G$7:G$10002)+SUMIF(Ausgaben!I$7:I$10002,A2376,Ausgaben!H$7:H$10002),2)</f>
        <v>0</v>
      </c>
    </row>
    <row r="2377" spans="1:2" x14ac:dyDescent="0.25">
      <c r="A2377">
        <v>2377</v>
      </c>
      <c r="B2377" s="24">
        <f>ROUND(SUMIF(Einnahmen!E$7:E$10002,A2377,Einnahmen!G$7:G$10002)+SUMIF(Einnahmen!I$7:I$10002,A2377,Einnahmen!H$7:H$10002)+SUMIF(Ausgaben!E$7:E$10002,A2377,Ausgaben!G$7:G$10002)+SUMIF(Ausgaben!I$7:I$10002,A2377,Ausgaben!H$7:H$10002),2)</f>
        <v>0</v>
      </c>
    </row>
    <row r="2378" spans="1:2" x14ac:dyDescent="0.25">
      <c r="A2378">
        <v>2378</v>
      </c>
      <c r="B2378" s="24">
        <f>ROUND(SUMIF(Einnahmen!E$7:E$10002,A2378,Einnahmen!G$7:G$10002)+SUMIF(Einnahmen!I$7:I$10002,A2378,Einnahmen!H$7:H$10002)+SUMIF(Ausgaben!E$7:E$10002,A2378,Ausgaben!G$7:G$10002)+SUMIF(Ausgaben!I$7:I$10002,A2378,Ausgaben!H$7:H$10002),2)</f>
        <v>0</v>
      </c>
    </row>
    <row r="2379" spans="1:2" x14ac:dyDescent="0.25">
      <c r="A2379">
        <v>2379</v>
      </c>
      <c r="B2379" s="24">
        <f>ROUND(SUMIF(Einnahmen!E$7:E$10002,A2379,Einnahmen!G$7:G$10002)+SUMIF(Einnahmen!I$7:I$10002,A2379,Einnahmen!H$7:H$10002)+SUMIF(Ausgaben!E$7:E$10002,A2379,Ausgaben!G$7:G$10002)+SUMIF(Ausgaben!I$7:I$10002,A2379,Ausgaben!H$7:H$10002),2)</f>
        <v>0</v>
      </c>
    </row>
    <row r="2380" spans="1:2" x14ac:dyDescent="0.25">
      <c r="A2380">
        <v>2380</v>
      </c>
      <c r="B2380" s="24">
        <f>ROUND(SUMIF(Einnahmen!E$7:E$10002,A2380,Einnahmen!G$7:G$10002)+SUMIF(Einnahmen!I$7:I$10002,A2380,Einnahmen!H$7:H$10002)+SUMIF(Ausgaben!E$7:E$10002,A2380,Ausgaben!G$7:G$10002)+SUMIF(Ausgaben!I$7:I$10002,A2380,Ausgaben!H$7:H$10002),2)</f>
        <v>0</v>
      </c>
    </row>
    <row r="2381" spans="1:2" x14ac:dyDescent="0.25">
      <c r="A2381">
        <v>2381</v>
      </c>
      <c r="B2381" s="24">
        <f>ROUND(SUMIF(Einnahmen!E$7:E$10002,A2381,Einnahmen!G$7:G$10002)+SUMIF(Einnahmen!I$7:I$10002,A2381,Einnahmen!H$7:H$10002)+SUMIF(Ausgaben!E$7:E$10002,A2381,Ausgaben!G$7:G$10002)+SUMIF(Ausgaben!I$7:I$10002,A2381,Ausgaben!H$7:H$10002),2)</f>
        <v>0</v>
      </c>
    </row>
    <row r="2382" spans="1:2" x14ac:dyDescent="0.25">
      <c r="A2382">
        <v>2382</v>
      </c>
      <c r="B2382" s="24">
        <f>ROUND(SUMIF(Einnahmen!E$7:E$10002,A2382,Einnahmen!G$7:G$10002)+SUMIF(Einnahmen!I$7:I$10002,A2382,Einnahmen!H$7:H$10002)+SUMIF(Ausgaben!E$7:E$10002,A2382,Ausgaben!G$7:G$10002)+SUMIF(Ausgaben!I$7:I$10002,A2382,Ausgaben!H$7:H$10002),2)</f>
        <v>0</v>
      </c>
    </row>
    <row r="2383" spans="1:2" x14ac:dyDescent="0.25">
      <c r="A2383">
        <v>2383</v>
      </c>
      <c r="B2383" s="24">
        <f>ROUND(SUMIF(Einnahmen!E$7:E$10002,A2383,Einnahmen!G$7:G$10002)+SUMIF(Einnahmen!I$7:I$10002,A2383,Einnahmen!H$7:H$10002)+SUMIF(Ausgaben!E$7:E$10002,A2383,Ausgaben!G$7:G$10002)+SUMIF(Ausgaben!I$7:I$10002,A2383,Ausgaben!H$7:H$10002),2)</f>
        <v>0</v>
      </c>
    </row>
    <row r="2384" spans="1:2" x14ac:dyDescent="0.25">
      <c r="A2384">
        <v>2384</v>
      </c>
      <c r="B2384" s="24">
        <f>ROUND(SUMIF(Einnahmen!E$7:E$10002,A2384,Einnahmen!G$7:G$10002)+SUMIF(Einnahmen!I$7:I$10002,A2384,Einnahmen!H$7:H$10002)+SUMIF(Ausgaben!E$7:E$10002,A2384,Ausgaben!G$7:G$10002)+SUMIF(Ausgaben!I$7:I$10002,A2384,Ausgaben!H$7:H$10002),2)</f>
        <v>0</v>
      </c>
    </row>
    <row r="2385" spans="1:2" x14ac:dyDescent="0.25">
      <c r="A2385">
        <v>2385</v>
      </c>
      <c r="B2385" s="24">
        <f>ROUND(SUMIF(Einnahmen!E$7:E$10002,A2385,Einnahmen!G$7:G$10002)+SUMIF(Einnahmen!I$7:I$10002,A2385,Einnahmen!H$7:H$10002)+SUMIF(Ausgaben!E$7:E$10002,A2385,Ausgaben!G$7:G$10002)+SUMIF(Ausgaben!I$7:I$10002,A2385,Ausgaben!H$7:H$10002),2)</f>
        <v>0</v>
      </c>
    </row>
    <row r="2386" spans="1:2" x14ac:dyDescent="0.25">
      <c r="A2386">
        <v>2386</v>
      </c>
      <c r="B2386" s="24">
        <f>ROUND(SUMIF(Einnahmen!E$7:E$10002,A2386,Einnahmen!G$7:G$10002)+SUMIF(Einnahmen!I$7:I$10002,A2386,Einnahmen!H$7:H$10002)+SUMIF(Ausgaben!E$7:E$10002,A2386,Ausgaben!G$7:G$10002)+SUMIF(Ausgaben!I$7:I$10002,A2386,Ausgaben!H$7:H$10002),2)</f>
        <v>0</v>
      </c>
    </row>
    <row r="2387" spans="1:2" x14ac:dyDescent="0.25">
      <c r="A2387">
        <v>2387</v>
      </c>
      <c r="B2387" s="24">
        <f>ROUND(SUMIF(Einnahmen!E$7:E$10002,A2387,Einnahmen!G$7:G$10002)+SUMIF(Einnahmen!I$7:I$10002,A2387,Einnahmen!H$7:H$10002)+SUMIF(Ausgaben!E$7:E$10002,A2387,Ausgaben!G$7:G$10002)+SUMIF(Ausgaben!I$7:I$10002,A2387,Ausgaben!H$7:H$10002),2)</f>
        <v>0</v>
      </c>
    </row>
    <row r="2388" spans="1:2" x14ac:dyDescent="0.25">
      <c r="A2388">
        <v>2388</v>
      </c>
      <c r="B2388" s="24">
        <f>ROUND(SUMIF(Einnahmen!E$7:E$10002,A2388,Einnahmen!G$7:G$10002)+SUMIF(Einnahmen!I$7:I$10002,A2388,Einnahmen!H$7:H$10002)+SUMIF(Ausgaben!E$7:E$10002,A2388,Ausgaben!G$7:G$10002)+SUMIF(Ausgaben!I$7:I$10002,A2388,Ausgaben!H$7:H$10002),2)</f>
        <v>0</v>
      </c>
    </row>
    <row r="2389" spans="1:2" x14ac:dyDescent="0.25">
      <c r="A2389">
        <v>2389</v>
      </c>
      <c r="B2389" s="24">
        <f>ROUND(SUMIF(Einnahmen!E$7:E$10002,A2389,Einnahmen!G$7:G$10002)+SUMIF(Einnahmen!I$7:I$10002,A2389,Einnahmen!H$7:H$10002)+SUMIF(Ausgaben!E$7:E$10002,A2389,Ausgaben!G$7:G$10002)+SUMIF(Ausgaben!I$7:I$10002,A2389,Ausgaben!H$7:H$10002),2)</f>
        <v>0</v>
      </c>
    </row>
    <row r="2390" spans="1:2" x14ac:dyDescent="0.25">
      <c r="A2390">
        <v>2390</v>
      </c>
      <c r="B2390" s="24">
        <f>ROUND(SUMIF(Einnahmen!E$7:E$10002,A2390,Einnahmen!G$7:G$10002)+SUMIF(Einnahmen!I$7:I$10002,A2390,Einnahmen!H$7:H$10002)+SUMIF(Ausgaben!E$7:E$10002,A2390,Ausgaben!G$7:G$10002)+SUMIF(Ausgaben!I$7:I$10002,A2390,Ausgaben!H$7:H$10002),2)</f>
        <v>0</v>
      </c>
    </row>
    <row r="2391" spans="1:2" x14ac:dyDescent="0.25">
      <c r="A2391">
        <v>2391</v>
      </c>
      <c r="B2391" s="24">
        <f>ROUND(SUMIF(Einnahmen!E$7:E$10002,A2391,Einnahmen!G$7:G$10002)+SUMIF(Einnahmen!I$7:I$10002,A2391,Einnahmen!H$7:H$10002)+SUMIF(Ausgaben!E$7:E$10002,A2391,Ausgaben!G$7:G$10002)+SUMIF(Ausgaben!I$7:I$10002,A2391,Ausgaben!H$7:H$10002),2)</f>
        <v>0</v>
      </c>
    </row>
    <row r="2392" spans="1:2" x14ac:dyDescent="0.25">
      <c r="A2392">
        <v>2392</v>
      </c>
      <c r="B2392" s="24">
        <f>ROUND(SUMIF(Einnahmen!E$7:E$10002,A2392,Einnahmen!G$7:G$10002)+SUMIF(Einnahmen!I$7:I$10002,A2392,Einnahmen!H$7:H$10002)+SUMIF(Ausgaben!E$7:E$10002,A2392,Ausgaben!G$7:G$10002)+SUMIF(Ausgaben!I$7:I$10002,A2392,Ausgaben!H$7:H$10002),2)</f>
        <v>0</v>
      </c>
    </row>
    <row r="2393" spans="1:2" x14ac:dyDescent="0.25">
      <c r="A2393">
        <v>2393</v>
      </c>
      <c r="B2393" s="24">
        <f>ROUND(SUMIF(Einnahmen!E$7:E$10002,A2393,Einnahmen!G$7:G$10002)+SUMIF(Einnahmen!I$7:I$10002,A2393,Einnahmen!H$7:H$10002)+SUMIF(Ausgaben!E$7:E$10002,A2393,Ausgaben!G$7:G$10002)+SUMIF(Ausgaben!I$7:I$10002,A2393,Ausgaben!H$7:H$10002),2)</f>
        <v>0</v>
      </c>
    </row>
    <row r="2394" spans="1:2" x14ac:dyDescent="0.25">
      <c r="A2394">
        <v>2394</v>
      </c>
      <c r="B2394" s="24">
        <f>ROUND(SUMIF(Einnahmen!E$7:E$10002,A2394,Einnahmen!G$7:G$10002)+SUMIF(Einnahmen!I$7:I$10002,A2394,Einnahmen!H$7:H$10002)+SUMIF(Ausgaben!E$7:E$10002,A2394,Ausgaben!G$7:G$10002)+SUMIF(Ausgaben!I$7:I$10002,A2394,Ausgaben!H$7:H$10002),2)</f>
        <v>0</v>
      </c>
    </row>
    <row r="2395" spans="1:2" x14ac:dyDescent="0.25">
      <c r="A2395">
        <v>2395</v>
      </c>
      <c r="B2395" s="24">
        <f>ROUND(SUMIF(Einnahmen!E$7:E$10002,A2395,Einnahmen!G$7:G$10002)+SUMIF(Einnahmen!I$7:I$10002,A2395,Einnahmen!H$7:H$10002)+SUMIF(Ausgaben!E$7:E$10002,A2395,Ausgaben!G$7:G$10002)+SUMIF(Ausgaben!I$7:I$10002,A2395,Ausgaben!H$7:H$10002),2)</f>
        <v>0</v>
      </c>
    </row>
    <row r="2396" spans="1:2" x14ac:dyDescent="0.25">
      <c r="A2396">
        <v>2396</v>
      </c>
      <c r="B2396" s="24">
        <f>ROUND(SUMIF(Einnahmen!E$7:E$10002,A2396,Einnahmen!G$7:G$10002)+SUMIF(Einnahmen!I$7:I$10002,A2396,Einnahmen!H$7:H$10002)+SUMIF(Ausgaben!E$7:E$10002,A2396,Ausgaben!G$7:G$10002)+SUMIF(Ausgaben!I$7:I$10002,A2396,Ausgaben!H$7:H$10002),2)</f>
        <v>0</v>
      </c>
    </row>
    <row r="2397" spans="1:2" x14ac:dyDescent="0.25">
      <c r="A2397">
        <v>2397</v>
      </c>
      <c r="B2397" s="24">
        <f>ROUND(SUMIF(Einnahmen!E$7:E$10002,A2397,Einnahmen!G$7:G$10002)+SUMIF(Einnahmen!I$7:I$10002,A2397,Einnahmen!H$7:H$10002)+SUMIF(Ausgaben!E$7:E$10002,A2397,Ausgaben!G$7:G$10002)+SUMIF(Ausgaben!I$7:I$10002,A2397,Ausgaben!H$7:H$10002),2)</f>
        <v>0</v>
      </c>
    </row>
    <row r="2398" spans="1:2" x14ac:dyDescent="0.25">
      <c r="A2398">
        <v>2398</v>
      </c>
      <c r="B2398" s="24">
        <f>ROUND(SUMIF(Einnahmen!E$7:E$10002,A2398,Einnahmen!G$7:G$10002)+SUMIF(Einnahmen!I$7:I$10002,A2398,Einnahmen!H$7:H$10002)+SUMIF(Ausgaben!E$7:E$10002,A2398,Ausgaben!G$7:G$10002)+SUMIF(Ausgaben!I$7:I$10002,A2398,Ausgaben!H$7:H$10002),2)</f>
        <v>0</v>
      </c>
    </row>
    <row r="2399" spans="1:2" x14ac:dyDescent="0.25">
      <c r="A2399">
        <v>2399</v>
      </c>
      <c r="B2399" s="24">
        <f>ROUND(SUMIF(Einnahmen!E$7:E$10002,A2399,Einnahmen!G$7:G$10002)+SUMIF(Einnahmen!I$7:I$10002,A2399,Einnahmen!H$7:H$10002)+SUMIF(Ausgaben!E$7:E$10002,A2399,Ausgaben!G$7:G$10002)+SUMIF(Ausgaben!I$7:I$10002,A2399,Ausgaben!H$7:H$10002),2)</f>
        <v>0</v>
      </c>
    </row>
    <row r="2400" spans="1:2" x14ac:dyDescent="0.25">
      <c r="A2400">
        <v>2400</v>
      </c>
      <c r="B2400" s="24">
        <f>ROUND(SUMIF(Einnahmen!E$7:E$10002,A2400,Einnahmen!G$7:G$10002)+SUMIF(Einnahmen!I$7:I$10002,A2400,Einnahmen!H$7:H$10002)+SUMIF(Ausgaben!E$7:E$10002,A2400,Ausgaben!G$7:G$10002)+SUMIF(Ausgaben!I$7:I$10002,A2400,Ausgaben!H$7:H$10002),2)</f>
        <v>0</v>
      </c>
    </row>
    <row r="2401" spans="1:2" x14ac:dyDescent="0.25">
      <c r="A2401">
        <v>2401</v>
      </c>
      <c r="B2401" s="24">
        <f>ROUND(SUMIF(Einnahmen!E$7:E$10002,A2401,Einnahmen!G$7:G$10002)+SUMIF(Einnahmen!I$7:I$10002,A2401,Einnahmen!H$7:H$10002)+SUMIF(Ausgaben!E$7:E$10002,A2401,Ausgaben!G$7:G$10002)+SUMIF(Ausgaben!I$7:I$10002,A2401,Ausgaben!H$7:H$10002),2)</f>
        <v>0</v>
      </c>
    </row>
    <row r="2402" spans="1:2" x14ac:dyDescent="0.25">
      <c r="A2402">
        <v>2402</v>
      </c>
      <c r="B2402" s="24">
        <f>ROUND(SUMIF(Einnahmen!E$7:E$10002,A2402,Einnahmen!G$7:G$10002)+SUMIF(Einnahmen!I$7:I$10002,A2402,Einnahmen!H$7:H$10002)+SUMIF(Ausgaben!E$7:E$10002,A2402,Ausgaben!G$7:G$10002)+SUMIF(Ausgaben!I$7:I$10002,A2402,Ausgaben!H$7:H$10002),2)</f>
        <v>0</v>
      </c>
    </row>
    <row r="2403" spans="1:2" x14ac:dyDescent="0.25">
      <c r="A2403">
        <v>2403</v>
      </c>
      <c r="B2403" s="24">
        <f>ROUND(SUMIF(Einnahmen!E$7:E$10002,A2403,Einnahmen!G$7:G$10002)+SUMIF(Einnahmen!I$7:I$10002,A2403,Einnahmen!H$7:H$10002)+SUMIF(Ausgaben!E$7:E$10002,A2403,Ausgaben!G$7:G$10002)+SUMIF(Ausgaben!I$7:I$10002,A2403,Ausgaben!H$7:H$10002),2)</f>
        <v>0</v>
      </c>
    </row>
    <row r="2404" spans="1:2" x14ac:dyDescent="0.25">
      <c r="A2404">
        <v>2404</v>
      </c>
      <c r="B2404" s="24">
        <f>ROUND(SUMIF(Einnahmen!E$7:E$10002,A2404,Einnahmen!G$7:G$10002)+SUMIF(Einnahmen!I$7:I$10002,A2404,Einnahmen!H$7:H$10002)+SUMIF(Ausgaben!E$7:E$10002,A2404,Ausgaben!G$7:G$10002)+SUMIF(Ausgaben!I$7:I$10002,A2404,Ausgaben!H$7:H$10002),2)</f>
        <v>0</v>
      </c>
    </row>
    <row r="2405" spans="1:2" x14ac:dyDescent="0.25">
      <c r="A2405">
        <v>2405</v>
      </c>
      <c r="B2405" s="24">
        <f>ROUND(SUMIF(Einnahmen!E$7:E$10002,A2405,Einnahmen!G$7:G$10002)+SUMIF(Einnahmen!I$7:I$10002,A2405,Einnahmen!H$7:H$10002)+SUMIF(Ausgaben!E$7:E$10002,A2405,Ausgaben!G$7:G$10002)+SUMIF(Ausgaben!I$7:I$10002,A2405,Ausgaben!H$7:H$10002),2)</f>
        <v>0</v>
      </c>
    </row>
    <row r="2406" spans="1:2" x14ac:dyDescent="0.25">
      <c r="A2406">
        <v>2406</v>
      </c>
      <c r="B2406" s="24">
        <f>ROUND(SUMIF(Einnahmen!E$7:E$10002,A2406,Einnahmen!G$7:G$10002)+SUMIF(Einnahmen!I$7:I$10002,A2406,Einnahmen!H$7:H$10002)+SUMIF(Ausgaben!E$7:E$10002,A2406,Ausgaben!G$7:G$10002)+SUMIF(Ausgaben!I$7:I$10002,A2406,Ausgaben!H$7:H$10002),2)</f>
        <v>0</v>
      </c>
    </row>
    <row r="2407" spans="1:2" x14ac:dyDescent="0.25">
      <c r="A2407">
        <v>2407</v>
      </c>
      <c r="B2407" s="24">
        <f>ROUND(SUMIF(Einnahmen!E$7:E$10002,A2407,Einnahmen!G$7:G$10002)+SUMIF(Einnahmen!I$7:I$10002,A2407,Einnahmen!H$7:H$10002)+SUMIF(Ausgaben!E$7:E$10002,A2407,Ausgaben!G$7:G$10002)+SUMIF(Ausgaben!I$7:I$10002,A2407,Ausgaben!H$7:H$10002),2)</f>
        <v>0</v>
      </c>
    </row>
    <row r="2408" spans="1:2" x14ac:dyDescent="0.25">
      <c r="A2408">
        <v>2408</v>
      </c>
      <c r="B2408" s="24">
        <f>ROUND(SUMIF(Einnahmen!E$7:E$10002,A2408,Einnahmen!G$7:G$10002)+SUMIF(Einnahmen!I$7:I$10002,A2408,Einnahmen!H$7:H$10002)+SUMIF(Ausgaben!E$7:E$10002,A2408,Ausgaben!G$7:G$10002)+SUMIF(Ausgaben!I$7:I$10002,A2408,Ausgaben!H$7:H$10002),2)</f>
        <v>0</v>
      </c>
    </row>
    <row r="2409" spans="1:2" x14ac:dyDescent="0.25">
      <c r="A2409">
        <v>2409</v>
      </c>
      <c r="B2409" s="24">
        <f>ROUND(SUMIF(Einnahmen!E$7:E$10002,A2409,Einnahmen!G$7:G$10002)+SUMIF(Einnahmen!I$7:I$10002,A2409,Einnahmen!H$7:H$10002)+SUMIF(Ausgaben!E$7:E$10002,A2409,Ausgaben!G$7:G$10002)+SUMIF(Ausgaben!I$7:I$10002,A2409,Ausgaben!H$7:H$10002),2)</f>
        <v>0</v>
      </c>
    </row>
    <row r="2410" spans="1:2" x14ac:dyDescent="0.25">
      <c r="A2410">
        <v>2410</v>
      </c>
      <c r="B2410" s="24">
        <f>ROUND(SUMIF(Einnahmen!E$7:E$10002,A2410,Einnahmen!G$7:G$10002)+SUMIF(Einnahmen!I$7:I$10002,A2410,Einnahmen!H$7:H$10002)+SUMIF(Ausgaben!E$7:E$10002,A2410,Ausgaben!G$7:G$10002)+SUMIF(Ausgaben!I$7:I$10002,A2410,Ausgaben!H$7:H$10002),2)</f>
        <v>0</v>
      </c>
    </row>
    <row r="2411" spans="1:2" x14ac:dyDescent="0.25">
      <c r="A2411">
        <v>2411</v>
      </c>
      <c r="B2411" s="24">
        <f>ROUND(SUMIF(Einnahmen!E$7:E$10002,A2411,Einnahmen!G$7:G$10002)+SUMIF(Einnahmen!I$7:I$10002,A2411,Einnahmen!H$7:H$10002)+SUMIF(Ausgaben!E$7:E$10002,A2411,Ausgaben!G$7:G$10002)+SUMIF(Ausgaben!I$7:I$10002,A2411,Ausgaben!H$7:H$10002),2)</f>
        <v>0</v>
      </c>
    </row>
    <row r="2412" spans="1:2" x14ac:dyDescent="0.25">
      <c r="A2412">
        <v>2412</v>
      </c>
      <c r="B2412" s="24">
        <f>ROUND(SUMIF(Einnahmen!E$7:E$10002,A2412,Einnahmen!G$7:G$10002)+SUMIF(Einnahmen!I$7:I$10002,A2412,Einnahmen!H$7:H$10002)+SUMIF(Ausgaben!E$7:E$10002,A2412,Ausgaben!G$7:G$10002)+SUMIF(Ausgaben!I$7:I$10002,A2412,Ausgaben!H$7:H$10002),2)</f>
        <v>0</v>
      </c>
    </row>
    <row r="2413" spans="1:2" x14ac:dyDescent="0.25">
      <c r="A2413">
        <v>2413</v>
      </c>
      <c r="B2413" s="24">
        <f>ROUND(SUMIF(Einnahmen!E$7:E$10002,A2413,Einnahmen!G$7:G$10002)+SUMIF(Einnahmen!I$7:I$10002,A2413,Einnahmen!H$7:H$10002)+SUMIF(Ausgaben!E$7:E$10002,A2413,Ausgaben!G$7:G$10002)+SUMIF(Ausgaben!I$7:I$10002,A2413,Ausgaben!H$7:H$10002),2)</f>
        <v>0</v>
      </c>
    </row>
    <row r="2414" spans="1:2" x14ac:dyDescent="0.25">
      <c r="A2414">
        <v>2414</v>
      </c>
      <c r="B2414" s="24">
        <f>ROUND(SUMIF(Einnahmen!E$7:E$10002,A2414,Einnahmen!G$7:G$10002)+SUMIF(Einnahmen!I$7:I$10002,A2414,Einnahmen!H$7:H$10002)+SUMIF(Ausgaben!E$7:E$10002,A2414,Ausgaben!G$7:G$10002)+SUMIF(Ausgaben!I$7:I$10002,A2414,Ausgaben!H$7:H$10002),2)</f>
        <v>0</v>
      </c>
    </row>
    <row r="2415" spans="1:2" x14ac:dyDescent="0.25">
      <c r="A2415">
        <v>2415</v>
      </c>
      <c r="B2415" s="24">
        <f>ROUND(SUMIF(Einnahmen!E$7:E$10002,A2415,Einnahmen!G$7:G$10002)+SUMIF(Einnahmen!I$7:I$10002,A2415,Einnahmen!H$7:H$10002)+SUMIF(Ausgaben!E$7:E$10002,A2415,Ausgaben!G$7:G$10002)+SUMIF(Ausgaben!I$7:I$10002,A2415,Ausgaben!H$7:H$10002),2)</f>
        <v>0</v>
      </c>
    </row>
    <row r="2416" spans="1:2" x14ac:dyDescent="0.25">
      <c r="A2416">
        <v>2416</v>
      </c>
      <c r="B2416" s="24">
        <f>ROUND(SUMIF(Einnahmen!E$7:E$10002,A2416,Einnahmen!G$7:G$10002)+SUMIF(Einnahmen!I$7:I$10002,A2416,Einnahmen!H$7:H$10002)+SUMIF(Ausgaben!E$7:E$10002,A2416,Ausgaben!G$7:G$10002)+SUMIF(Ausgaben!I$7:I$10002,A2416,Ausgaben!H$7:H$10002),2)</f>
        <v>0</v>
      </c>
    </row>
    <row r="2417" spans="1:2" x14ac:dyDescent="0.25">
      <c r="A2417">
        <v>2417</v>
      </c>
      <c r="B2417" s="24">
        <f>ROUND(SUMIF(Einnahmen!E$7:E$10002,A2417,Einnahmen!G$7:G$10002)+SUMIF(Einnahmen!I$7:I$10002,A2417,Einnahmen!H$7:H$10002)+SUMIF(Ausgaben!E$7:E$10002,A2417,Ausgaben!G$7:G$10002)+SUMIF(Ausgaben!I$7:I$10002,A2417,Ausgaben!H$7:H$10002),2)</f>
        <v>0</v>
      </c>
    </row>
    <row r="2418" spans="1:2" x14ac:dyDescent="0.25">
      <c r="A2418">
        <v>2418</v>
      </c>
      <c r="B2418" s="24">
        <f>ROUND(SUMIF(Einnahmen!E$7:E$10002,A2418,Einnahmen!G$7:G$10002)+SUMIF(Einnahmen!I$7:I$10002,A2418,Einnahmen!H$7:H$10002)+SUMIF(Ausgaben!E$7:E$10002,A2418,Ausgaben!G$7:G$10002)+SUMIF(Ausgaben!I$7:I$10002,A2418,Ausgaben!H$7:H$10002),2)</f>
        <v>0</v>
      </c>
    </row>
    <row r="2419" spans="1:2" x14ac:dyDescent="0.25">
      <c r="A2419">
        <v>2419</v>
      </c>
      <c r="B2419" s="24">
        <f>ROUND(SUMIF(Einnahmen!E$7:E$10002,A2419,Einnahmen!G$7:G$10002)+SUMIF(Einnahmen!I$7:I$10002,A2419,Einnahmen!H$7:H$10002)+SUMIF(Ausgaben!E$7:E$10002,A2419,Ausgaben!G$7:G$10002)+SUMIF(Ausgaben!I$7:I$10002,A2419,Ausgaben!H$7:H$10002),2)</f>
        <v>0</v>
      </c>
    </row>
    <row r="2420" spans="1:2" x14ac:dyDescent="0.25">
      <c r="A2420">
        <v>2420</v>
      </c>
      <c r="B2420" s="24">
        <f>ROUND(SUMIF(Einnahmen!E$7:E$10002,A2420,Einnahmen!G$7:G$10002)+SUMIF(Einnahmen!I$7:I$10002,A2420,Einnahmen!H$7:H$10002)+SUMIF(Ausgaben!E$7:E$10002,A2420,Ausgaben!G$7:G$10002)+SUMIF(Ausgaben!I$7:I$10002,A2420,Ausgaben!H$7:H$10002),2)</f>
        <v>0</v>
      </c>
    </row>
    <row r="2421" spans="1:2" x14ac:dyDescent="0.25">
      <c r="A2421">
        <v>2421</v>
      </c>
      <c r="B2421" s="24">
        <f>ROUND(SUMIF(Einnahmen!E$7:E$10002,A2421,Einnahmen!G$7:G$10002)+SUMIF(Einnahmen!I$7:I$10002,A2421,Einnahmen!H$7:H$10002)+SUMIF(Ausgaben!E$7:E$10002,A2421,Ausgaben!G$7:G$10002)+SUMIF(Ausgaben!I$7:I$10002,A2421,Ausgaben!H$7:H$10002),2)</f>
        <v>0</v>
      </c>
    </row>
    <row r="2422" spans="1:2" x14ac:dyDescent="0.25">
      <c r="A2422">
        <v>2422</v>
      </c>
      <c r="B2422" s="24">
        <f>ROUND(SUMIF(Einnahmen!E$7:E$10002,A2422,Einnahmen!G$7:G$10002)+SUMIF(Einnahmen!I$7:I$10002,A2422,Einnahmen!H$7:H$10002)+SUMIF(Ausgaben!E$7:E$10002,A2422,Ausgaben!G$7:G$10002)+SUMIF(Ausgaben!I$7:I$10002,A2422,Ausgaben!H$7:H$10002),2)</f>
        <v>0</v>
      </c>
    </row>
    <row r="2423" spans="1:2" x14ac:dyDescent="0.25">
      <c r="A2423">
        <v>2423</v>
      </c>
      <c r="B2423" s="24">
        <f>ROUND(SUMIF(Einnahmen!E$7:E$10002,A2423,Einnahmen!G$7:G$10002)+SUMIF(Einnahmen!I$7:I$10002,A2423,Einnahmen!H$7:H$10002)+SUMIF(Ausgaben!E$7:E$10002,A2423,Ausgaben!G$7:G$10002)+SUMIF(Ausgaben!I$7:I$10002,A2423,Ausgaben!H$7:H$10002),2)</f>
        <v>0</v>
      </c>
    </row>
    <row r="2424" spans="1:2" x14ac:dyDescent="0.25">
      <c r="A2424">
        <v>2424</v>
      </c>
      <c r="B2424" s="24">
        <f>ROUND(SUMIF(Einnahmen!E$7:E$10002,A2424,Einnahmen!G$7:G$10002)+SUMIF(Einnahmen!I$7:I$10002,A2424,Einnahmen!H$7:H$10002)+SUMIF(Ausgaben!E$7:E$10002,A2424,Ausgaben!G$7:G$10002)+SUMIF(Ausgaben!I$7:I$10002,A2424,Ausgaben!H$7:H$10002),2)</f>
        <v>0</v>
      </c>
    </row>
    <row r="2425" spans="1:2" x14ac:dyDescent="0.25">
      <c r="A2425">
        <v>2425</v>
      </c>
      <c r="B2425" s="24">
        <f>ROUND(SUMIF(Einnahmen!E$7:E$10002,A2425,Einnahmen!G$7:G$10002)+SUMIF(Einnahmen!I$7:I$10002,A2425,Einnahmen!H$7:H$10002)+SUMIF(Ausgaben!E$7:E$10002,A2425,Ausgaben!G$7:G$10002)+SUMIF(Ausgaben!I$7:I$10002,A2425,Ausgaben!H$7:H$10002),2)</f>
        <v>0</v>
      </c>
    </row>
    <row r="2426" spans="1:2" x14ac:dyDescent="0.25">
      <c r="A2426">
        <v>2426</v>
      </c>
      <c r="B2426" s="24">
        <f>ROUND(SUMIF(Einnahmen!E$7:E$10002,A2426,Einnahmen!G$7:G$10002)+SUMIF(Einnahmen!I$7:I$10002,A2426,Einnahmen!H$7:H$10002)+SUMIF(Ausgaben!E$7:E$10002,A2426,Ausgaben!G$7:G$10002)+SUMIF(Ausgaben!I$7:I$10002,A2426,Ausgaben!H$7:H$10002),2)</f>
        <v>0</v>
      </c>
    </row>
    <row r="2427" spans="1:2" x14ac:dyDescent="0.25">
      <c r="A2427">
        <v>2427</v>
      </c>
      <c r="B2427" s="24">
        <f>ROUND(SUMIF(Einnahmen!E$7:E$10002,A2427,Einnahmen!G$7:G$10002)+SUMIF(Einnahmen!I$7:I$10002,A2427,Einnahmen!H$7:H$10002)+SUMIF(Ausgaben!E$7:E$10002,A2427,Ausgaben!G$7:G$10002)+SUMIF(Ausgaben!I$7:I$10002,A2427,Ausgaben!H$7:H$10002),2)</f>
        <v>0</v>
      </c>
    </row>
    <row r="2428" spans="1:2" x14ac:dyDescent="0.25">
      <c r="A2428">
        <v>2428</v>
      </c>
      <c r="B2428" s="24">
        <f>ROUND(SUMIF(Einnahmen!E$7:E$10002,A2428,Einnahmen!G$7:G$10002)+SUMIF(Einnahmen!I$7:I$10002,A2428,Einnahmen!H$7:H$10002)+SUMIF(Ausgaben!E$7:E$10002,A2428,Ausgaben!G$7:G$10002)+SUMIF(Ausgaben!I$7:I$10002,A2428,Ausgaben!H$7:H$10002),2)</f>
        <v>0</v>
      </c>
    </row>
    <row r="2429" spans="1:2" x14ac:dyDescent="0.25">
      <c r="A2429">
        <v>2429</v>
      </c>
      <c r="B2429" s="24">
        <f>ROUND(SUMIF(Einnahmen!E$7:E$10002,A2429,Einnahmen!G$7:G$10002)+SUMIF(Einnahmen!I$7:I$10002,A2429,Einnahmen!H$7:H$10002)+SUMIF(Ausgaben!E$7:E$10002,A2429,Ausgaben!G$7:G$10002)+SUMIF(Ausgaben!I$7:I$10002,A2429,Ausgaben!H$7:H$10002),2)</f>
        <v>0</v>
      </c>
    </row>
    <row r="2430" spans="1:2" x14ac:dyDescent="0.25">
      <c r="A2430">
        <v>2430</v>
      </c>
      <c r="B2430" s="24">
        <f>ROUND(SUMIF(Einnahmen!E$7:E$10002,A2430,Einnahmen!G$7:G$10002)+SUMIF(Einnahmen!I$7:I$10002,A2430,Einnahmen!H$7:H$10002)+SUMIF(Ausgaben!E$7:E$10002,A2430,Ausgaben!G$7:G$10002)+SUMIF(Ausgaben!I$7:I$10002,A2430,Ausgaben!H$7:H$10002),2)</f>
        <v>0</v>
      </c>
    </row>
    <row r="2431" spans="1:2" x14ac:dyDescent="0.25">
      <c r="A2431">
        <v>2431</v>
      </c>
      <c r="B2431" s="24">
        <f>ROUND(SUMIF(Einnahmen!E$7:E$10002,A2431,Einnahmen!G$7:G$10002)+SUMIF(Einnahmen!I$7:I$10002,A2431,Einnahmen!H$7:H$10002)+SUMIF(Ausgaben!E$7:E$10002,A2431,Ausgaben!G$7:G$10002)+SUMIF(Ausgaben!I$7:I$10002,A2431,Ausgaben!H$7:H$10002),2)</f>
        <v>0</v>
      </c>
    </row>
    <row r="2432" spans="1:2" x14ac:dyDescent="0.25">
      <c r="A2432">
        <v>2432</v>
      </c>
      <c r="B2432" s="24">
        <f>ROUND(SUMIF(Einnahmen!E$7:E$10002,A2432,Einnahmen!G$7:G$10002)+SUMIF(Einnahmen!I$7:I$10002,A2432,Einnahmen!H$7:H$10002)+SUMIF(Ausgaben!E$7:E$10002,A2432,Ausgaben!G$7:G$10002)+SUMIF(Ausgaben!I$7:I$10002,A2432,Ausgaben!H$7:H$10002),2)</f>
        <v>0</v>
      </c>
    </row>
    <row r="2433" spans="1:2" x14ac:dyDescent="0.25">
      <c r="A2433">
        <v>2433</v>
      </c>
      <c r="B2433" s="24">
        <f>ROUND(SUMIF(Einnahmen!E$7:E$10002,A2433,Einnahmen!G$7:G$10002)+SUMIF(Einnahmen!I$7:I$10002,A2433,Einnahmen!H$7:H$10002)+SUMIF(Ausgaben!E$7:E$10002,A2433,Ausgaben!G$7:G$10002)+SUMIF(Ausgaben!I$7:I$10002,A2433,Ausgaben!H$7:H$10002),2)</f>
        <v>0</v>
      </c>
    </row>
    <row r="2434" spans="1:2" x14ac:dyDescent="0.25">
      <c r="A2434">
        <v>2434</v>
      </c>
      <c r="B2434" s="24">
        <f>ROUND(SUMIF(Einnahmen!E$7:E$10002,A2434,Einnahmen!G$7:G$10002)+SUMIF(Einnahmen!I$7:I$10002,A2434,Einnahmen!H$7:H$10002)+SUMIF(Ausgaben!E$7:E$10002,A2434,Ausgaben!G$7:G$10002)+SUMIF(Ausgaben!I$7:I$10002,A2434,Ausgaben!H$7:H$10002),2)</f>
        <v>0</v>
      </c>
    </row>
    <row r="2435" spans="1:2" x14ac:dyDescent="0.25">
      <c r="A2435">
        <v>2435</v>
      </c>
      <c r="B2435" s="24">
        <f>ROUND(SUMIF(Einnahmen!E$7:E$10002,A2435,Einnahmen!G$7:G$10002)+SUMIF(Einnahmen!I$7:I$10002,A2435,Einnahmen!H$7:H$10002)+SUMIF(Ausgaben!E$7:E$10002,A2435,Ausgaben!G$7:G$10002)+SUMIF(Ausgaben!I$7:I$10002,A2435,Ausgaben!H$7:H$10002),2)</f>
        <v>0</v>
      </c>
    </row>
    <row r="2436" spans="1:2" x14ac:dyDescent="0.25">
      <c r="A2436">
        <v>2436</v>
      </c>
      <c r="B2436" s="24">
        <f>ROUND(SUMIF(Einnahmen!E$7:E$10002,A2436,Einnahmen!G$7:G$10002)+SUMIF(Einnahmen!I$7:I$10002,A2436,Einnahmen!H$7:H$10002)+SUMIF(Ausgaben!E$7:E$10002,A2436,Ausgaben!G$7:G$10002)+SUMIF(Ausgaben!I$7:I$10002,A2436,Ausgaben!H$7:H$10002),2)</f>
        <v>0</v>
      </c>
    </row>
    <row r="2437" spans="1:2" x14ac:dyDescent="0.25">
      <c r="A2437">
        <v>2437</v>
      </c>
      <c r="B2437" s="24">
        <f>ROUND(SUMIF(Einnahmen!E$7:E$10002,A2437,Einnahmen!G$7:G$10002)+SUMIF(Einnahmen!I$7:I$10002,A2437,Einnahmen!H$7:H$10002)+SUMIF(Ausgaben!E$7:E$10002,A2437,Ausgaben!G$7:G$10002)+SUMIF(Ausgaben!I$7:I$10002,A2437,Ausgaben!H$7:H$10002),2)</f>
        <v>0</v>
      </c>
    </row>
    <row r="2438" spans="1:2" x14ac:dyDescent="0.25">
      <c r="A2438">
        <v>2438</v>
      </c>
      <c r="B2438" s="24">
        <f>ROUND(SUMIF(Einnahmen!E$7:E$10002,A2438,Einnahmen!G$7:G$10002)+SUMIF(Einnahmen!I$7:I$10002,A2438,Einnahmen!H$7:H$10002)+SUMIF(Ausgaben!E$7:E$10002,A2438,Ausgaben!G$7:G$10002)+SUMIF(Ausgaben!I$7:I$10002,A2438,Ausgaben!H$7:H$10002),2)</f>
        <v>0</v>
      </c>
    </row>
    <row r="2439" spans="1:2" x14ac:dyDescent="0.25">
      <c r="A2439">
        <v>2439</v>
      </c>
      <c r="B2439" s="24">
        <f>ROUND(SUMIF(Einnahmen!E$7:E$10002,A2439,Einnahmen!G$7:G$10002)+SUMIF(Einnahmen!I$7:I$10002,A2439,Einnahmen!H$7:H$10002)+SUMIF(Ausgaben!E$7:E$10002,A2439,Ausgaben!G$7:G$10002)+SUMIF(Ausgaben!I$7:I$10002,A2439,Ausgaben!H$7:H$10002),2)</f>
        <v>0</v>
      </c>
    </row>
    <row r="2440" spans="1:2" x14ac:dyDescent="0.25">
      <c r="A2440">
        <v>2440</v>
      </c>
      <c r="B2440" s="24">
        <f>ROUND(SUMIF(Einnahmen!E$7:E$10002,A2440,Einnahmen!G$7:G$10002)+SUMIF(Einnahmen!I$7:I$10002,A2440,Einnahmen!H$7:H$10002)+SUMIF(Ausgaben!E$7:E$10002,A2440,Ausgaben!G$7:G$10002)+SUMIF(Ausgaben!I$7:I$10002,A2440,Ausgaben!H$7:H$10002),2)</f>
        <v>0</v>
      </c>
    </row>
    <row r="2441" spans="1:2" x14ac:dyDescent="0.25">
      <c r="A2441">
        <v>2441</v>
      </c>
      <c r="B2441" s="24">
        <f>ROUND(SUMIF(Einnahmen!E$7:E$10002,A2441,Einnahmen!G$7:G$10002)+SUMIF(Einnahmen!I$7:I$10002,A2441,Einnahmen!H$7:H$10002)+SUMIF(Ausgaben!E$7:E$10002,A2441,Ausgaben!G$7:G$10002)+SUMIF(Ausgaben!I$7:I$10002,A2441,Ausgaben!H$7:H$10002),2)</f>
        <v>0</v>
      </c>
    </row>
    <row r="2442" spans="1:2" x14ac:dyDescent="0.25">
      <c r="A2442">
        <v>2442</v>
      </c>
      <c r="B2442" s="24">
        <f>ROUND(SUMIF(Einnahmen!E$7:E$10002,A2442,Einnahmen!G$7:G$10002)+SUMIF(Einnahmen!I$7:I$10002,A2442,Einnahmen!H$7:H$10002)+SUMIF(Ausgaben!E$7:E$10002,A2442,Ausgaben!G$7:G$10002)+SUMIF(Ausgaben!I$7:I$10002,A2442,Ausgaben!H$7:H$10002),2)</f>
        <v>0</v>
      </c>
    </row>
    <row r="2443" spans="1:2" x14ac:dyDescent="0.25">
      <c r="A2443">
        <v>2443</v>
      </c>
      <c r="B2443" s="24">
        <f>ROUND(SUMIF(Einnahmen!E$7:E$10002,A2443,Einnahmen!G$7:G$10002)+SUMIF(Einnahmen!I$7:I$10002,A2443,Einnahmen!H$7:H$10002)+SUMIF(Ausgaben!E$7:E$10002,A2443,Ausgaben!G$7:G$10002)+SUMIF(Ausgaben!I$7:I$10002,A2443,Ausgaben!H$7:H$10002),2)</f>
        <v>0</v>
      </c>
    </row>
    <row r="2444" spans="1:2" x14ac:dyDescent="0.25">
      <c r="A2444">
        <v>2444</v>
      </c>
      <c r="B2444" s="24">
        <f>ROUND(SUMIF(Einnahmen!E$7:E$10002,A2444,Einnahmen!G$7:G$10002)+SUMIF(Einnahmen!I$7:I$10002,A2444,Einnahmen!H$7:H$10002)+SUMIF(Ausgaben!E$7:E$10002,A2444,Ausgaben!G$7:G$10002)+SUMIF(Ausgaben!I$7:I$10002,A2444,Ausgaben!H$7:H$10002),2)</f>
        <v>0</v>
      </c>
    </row>
    <row r="2445" spans="1:2" x14ac:dyDescent="0.25">
      <c r="A2445">
        <v>2445</v>
      </c>
      <c r="B2445" s="24">
        <f>ROUND(SUMIF(Einnahmen!E$7:E$10002,A2445,Einnahmen!G$7:G$10002)+SUMIF(Einnahmen!I$7:I$10002,A2445,Einnahmen!H$7:H$10002)+SUMIF(Ausgaben!E$7:E$10002,A2445,Ausgaben!G$7:G$10002)+SUMIF(Ausgaben!I$7:I$10002,A2445,Ausgaben!H$7:H$10002),2)</f>
        <v>0</v>
      </c>
    </row>
    <row r="2446" spans="1:2" x14ac:dyDescent="0.25">
      <c r="A2446">
        <v>2446</v>
      </c>
      <c r="B2446" s="24">
        <f>ROUND(SUMIF(Einnahmen!E$7:E$10002,A2446,Einnahmen!G$7:G$10002)+SUMIF(Einnahmen!I$7:I$10002,A2446,Einnahmen!H$7:H$10002)+SUMIF(Ausgaben!E$7:E$10002,A2446,Ausgaben!G$7:G$10002)+SUMIF(Ausgaben!I$7:I$10002,A2446,Ausgaben!H$7:H$10002),2)</f>
        <v>0</v>
      </c>
    </row>
    <row r="2447" spans="1:2" x14ac:dyDescent="0.25">
      <c r="A2447">
        <v>2447</v>
      </c>
      <c r="B2447" s="24">
        <f>ROUND(SUMIF(Einnahmen!E$7:E$10002,A2447,Einnahmen!G$7:G$10002)+SUMIF(Einnahmen!I$7:I$10002,A2447,Einnahmen!H$7:H$10002)+SUMIF(Ausgaben!E$7:E$10002,A2447,Ausgaben!G$7:G$10002)+SUMIF(Ausgaben!I$7:I$10002,A2447,Ausgaben!H$7:H$10002),2)</f>
        <v>0</v>
      </c>
    </row>
    <row r="2448" spans="1:2" x14ac:dyDescent="0.25">
      <c r="A2448">
        <v>2448</v>
      </c>
      <c r="B2448" s="24">
        <f>ROUND(SUMIF(Einnahmen!E$7:E$10002,A2448,Einnahmen!G$7:G$10002)+SUMIF(Einnahmen!I$7:I$10002,A2448,Einnahmen!H$7:H$10002)+SUMIF(Ausgaben!E$7:E$10002,A2448,Ausgaben!G$7:G$10002)+SUMIF(Ausgaben!I$7:I$10002,A2448,Ausgaben!H$7:H$10002),2)</f>
        <v>0</v>
      </c>
    </row>
    <row r="2449" spans="1:2" x14ac:dyDescent="0.25">
      <c r="A2449">
        <v>2449</v>
      </c>
      <c r="B2449" s="24">
        <f>ROUND(SUMIF(Einnahmen!E$7:E$10002,A2449,Einnahmen!G$7:G$10002)+SUMIF(Einnahmen!I$7:I$10002,A2449,Einnahmen!H$7:H$10002)+SUMIF(Ausgaben!E$7:E$10002,A2449,Ausgaben!G$7:G$10002)+SUMIF(Ausgaben!I$7:I$10002,A2449,Ausgaben!H$7:H$10002),2)</f>
        <v>0</v>
      </c>
    </row>
    <row r="2450" spans="1:2" x14ac:dyDescent="0.25">
      <c r="A2450">
        <v>2450</v>
      </c>
      <c r="B2450" s="24">
        <f>ROUND(SUMIF(Einnahmen!E$7:E$10002,A2450,Einnahmen!G$7:G$10002)+SUMIF(Einnahmen!I$7:I$10002,A2450,Einnahmen!H$7:H$10002)+SUMIF(Ausgaben!E$7:E$10002,A2450,Ausgaben!G$7:G$10002)+SUMIF(Ausgaben!I$7:I$10002,A2450,Ausgaben!H$7:H$10002),2)</f>
        <v>0</v>
      </c>
    </row>
    <row r="2451" spans="1:2" x14ac:dyDescent="0.25">
      <c r="A2451">
        <v>2451</v>
      </c>
      <c r="B2451" s="24">
        <f>ROUND(SUMIF(Einnahmen!E$7:E$10002,A2451,Einnahmen!G$7:G$10002)+SUMIF(Einnahmen!I$7:I$10002,A2451,Einnahmen!H$7:H$10002)+SUMIF(Ausgaben!E$7:E$10002,A2451,Ausgaben!G$7:G$10002)+SUMIF(Ausgaben!I$7:I$10002,A2451,Ausgaben!H$7:H$10002),2)</f>
        <v>0</v>
      </c>
    </row>
    <row r="2452" spans="1:2" x14ac:dyDescent="0.25">
      <c r="A2452">
        <v>2452</v>
      </c>
      <c r="B2452" s="24">
        <f>ROUND(SUMIF(Einnahmen!E$7:E$10002,A2452,Einnahmen!G$7:G$10002)+SUMIF(Einnahmen!I$7:I$10002,A2452,Einnahmen!H$7:H$10002)+SUMIF(Ausgaben!E$7:E$10002,A2452,Ausgaben!G$7:G$10002)+SUMIF(Ausgaben!I$7:I$10002,A2452,Ausgaben!H$7:H$10002),2)</f>
        <v>0</v>
      </c>
    </row>
    <row r="2453" spans="1:2" x14ac:dyDescent="0.25">
      <c r="A2453">
        <v>2453</v>
      </c>
      <c r="B2453" s="24">
        <f>ROUND(SUMIF(Einnahmen!E$7:E$10002,A2453,Einnahmen!G$7:G$10002)+SUMIF(Einnahmen!I$7:I$10002,A2453,Einnahmen!H$7:H$10002)+SUMIF(Ausgaben!E$7:E$10002,A2453,Ausgaben!G$7:G$10002)+SUMIF(Ausgaben!I$7:I$10002,A2453,Ausgaben!H$7:H$10002),2)</f>
        <v>0</v>
      </c>
    </row>
    <row r="2454" spans="1:2" x14ac:dyDescent="0.25">
      <c r="A2454">
        <v>2454</v>
      </c>
      <c r="B2454" s="24">
        <f>ROUND(SUMIF(Einnahmen!E$7:E$10002,A2454,Einnahmen!G$7:G$10002)+SUMIF(Einnahmen!I$7:I$10002,A2454,Einnahmen!H$7:H$10002)+SUMIF(Ausgaben!E$7:E$10002,A2454,Ausgaben!G$7:G$10002)+SUMIF(Ausgaben!I$7:I$10002,A2454,Ausgaben!H$7:H$10002),2)</f>
        <v>0</v>
      </c>
    </row>
    <row r="2455" spans="1:2" x14ac:dyDescent="0.25">
      <c r="A2455">
        <v>2455</v>
      </c>
      <c r="B2455" s="24">
        <f>ROUND(SUMIF(Einnahmen!E$7:E$10002,A2455,Einnahmen!G$7:G$10002)+SUMIF(Einnahmen!I$7:I$10002,A2455,Einnahmen!H$7:H$10002)+SUMIF(Ausgaben!E$7:E$10002,A2455,Ausgaben!G$7:G$10002)+SUMIF(Ausgaben!I$7:I$10002,A2455,Ausgaben!H$7:H$10002),2)</f>
        <v>0</v>
      </c>
    </row>
    <row r="2456" spans="1:2" x14ac:dyDescent="0.25">
      <c r="A2456">
        <v>2456</v>
      </c>
      <c r="B2456" s="24">
        <f>ROUND(SUMIF(Einnahmen!E$7:E$10002,A2456,Einnahmen!G$7:G$10002)+SUMIF(Einnahmen!I$7:I$10002,A2456,Einnahmen!H$7:H$10002)+SUMIF(Ausgaben!E$7:E$10002,A2456,Ausgaben!G$7:G$10002)+SUMIF(Ausgaben!I$7:I$10002,A2456,Ausgaben!H$7:H$10002),2)</f>
        <v>0</v>
      </c>
    </row>
    <row r="2457" spans="1:2" x14ac:dyDescent="0.25">
      <c r="A2457">
        <v>2457</v>
      </c>
      <c r="B2457" s="24">
        <f>ROUND(SUMIF(Einnahmen!E$7:E$10002,A2457,Einnahmen!G$7:G$10002)+SUMIF(Einnahmen!I$7:I$10002,A2457,Einnahmen!H$7:H$10002)+SUMIF(Ausgaben!E$7:E$10002,A2457,Ausgaben!G$7:G$10002)+SUMIF(Ausgaben!I$7:I$10002,A2457,Ausgaben!H$7:H$10002),2)</f>
        <v>0</v>
      </c>
    </row>
    <row r="2458" spans="1:2" x14ac:dyDescent="0.25">
      <c r="A2458">
        <v>2458</v>
      </c>
      <c r="B2458" s="24">
        <f>ROUND(SUMIF(Einnahmen!E$7:E$10002,A2458,Einnahmen!G$7:G$10002)+SUMIF(Einnahmen!I$7:I$10002,A2458,Einnahmen!H$7:H$10002)+SUMIF(Ausgaben!E$7:E$10002,A2458,Ausgaben!G$7:G$10002)+SUMIF(Ausgaben!I$7:I$10002,A2458,Ausgaben!H$7:H$10002),2)</f>
        <v>0</v>
      </c>
    </row>
    <row r="2459" spans="1:2" x14ac:dyDescent="0.25">
      <c r="A2459">
        <v>2459</v>
      </c>
      <c r="B2459" s="24">
        <f>ROUND(SUMIF(Einnahmen!E$7:E$10002,A2459,Einnahmen!G$7:G$10002)+SUMIF(Einnahmen!I$7:I$10002,A2459,Einnahmen!H$7:H$10002)+SUMIF(Ausgaben!E$7:E$10002,A2459,Ausgaben!G$7:G$10002)+SUMIF(Ausgaben!I$7:I$10002,A2459,Ausgaben!H$7:H$10002),2)</f>
        <v>0</v>
      </c>
    </row>
    <row r="2460" spans="1:2" x14ac:dyDescent="0.25">
      <c r="A2460">
        <v>2460</v>
      </c>
      <c r="B2460" s="24">
        <f>ROUND(SUMIF(Einnahmen!E$7:E$10002,A2460,Einnahmen!G$7:G$10002)+SUMIF(Einnahmen!I$7:I$10002,A2460,Einnahmen!H$7:H$10002)+SUMIF(Ausgaben!E$7:E$10002,A2460,Ausgaben!G$7:G$10002)+SUMIF(Ausgaben!I$7:I$10002,A2460,Ausgaben!H$7:H$10002),2)</f>
        <v>0</v>
      </c>
    </row>
    <row r="2461" spans="1:2" x14ac:dyDescent="0.25">
      <c r="A2461">
        <v>2461</v>
      </c>
      <c r="B2461" s="24">
        <f>ROUND(SUMIF(Einnahmen!E$7:E$10002,A2461,Einnahmen!G$7:G$10002)+SUMIF(Einnahmen!I$7:I$10002,A2461,Einnahmen!H$7:H$10002)+SUMIF(Ausgaben!E$7:E$10002,A2461,Ausgaben!G$7:G$10002)+SUMIF(Ausgaben!I$7:I$10002,A2461,Ausgaben!H$7:H$10002),2)</f>
        <v>0</v>
      </c>
    </row>
    <row r="2462" spans="1:2" x14ac:dyDescent="0.25">
      <c r="A2462">
        <v>2462</v>
      </c>
      <c r="B2462" s="24">
        <f>ROUND(SUMIF(Einnahmen!E$7:E$10002,A2462,Einnahmen!G$7:G$10002)+SUMIF(Einnahmen!I$7:I$10002,A2462,Einnahmen!H$7:H$10002)+SUMIF(Ausgaben!E$7:E$10002,A2462,Ausgaben!G$7:G$10002)+SUMIF(Ausgaben!I$7:I$10002,A2462,Ausgaben!H$7:H$10002),2)</f>
        <v>0</v>
      </c>
    </row>
    <row r="2463" spans="1:2" x14ac:dyDescent="0.25">
      <c r="A2463">
        <v>2463</v>
      </c>
      <c r="B2463" s="24">
        <f>ROUND(SUMIF(Einnahmen!E$7:E$10002,A2463,Einnahmen!G$7:G$10002)+SUMIF(Einnahmen!I$7:I$10002,A2463,Einnahmen!H$7:H$10002)+SUMIF(Ausgaben!E$7:E$10002,A2463,Ausgaben!G$7:G$10002)+SUMIF(Ausgaben!I$7:I$10002,A2463,Ausgaben!H$7:H$10002),2)</f>
        <v>0</v>
      </c>
    </row>
    <row r="2464" spans="1:2" x14ac:dyDescent="0.25">
      <c r="A2464">
        <v>2464</v>
      </c>
      <c r="B2464" s="24">
        <f>ROUND(SUMIF(Einnahmen!E$7:E$10002,A2464,Einnahmen!G$7:G$10002)+SUMIF(Einnahmen!I$7:I$10002,A2464,Einnahmen!H$7:H$10002)+SUMIF(Ausgaben!E$7:E$10002,A2464,Ausgaben!G$7:G$10002)+SUMIF(Ausgaben!I$7:I$10002,A2464,Ausgaben!H$7:H$10002),2)</f>
        <v>0</v>
      </c>
    </row>
    <row r="2465" spans="1:2" x14ac:dyDescent="0.25">
      <c r="A2465">
        <v>2465</v>
      </c>
      <c r="B2465" s="24">
        <f>ROUND(SUMIF(Einnahmen!E$7:E$10002,A2465,Einnahmen!G$7:G$10002)+SUMIF(Einnahmen!I$7:I$10002,A2465,Einnahmen!H$7:H$10002)+SUMIF(Ausgaben!E$7:E$10002,A2465,Ausgaben!G$7:G$10002)+SUMIF(Ausgaben!I$7:I$10002,A2465,Ausgaben!H$7:H$10002),2)</f>
        <v>0</v>
      </c>
    </row>
    <row r="2466" spans="1:2" x14ac:dyDescent="0.25">
      <c r="A2466">
        <v>2466</v>
      </c>
      <c r="B2466" s="24">
        <f>ROUND(SUMIF(Einnahmen!E$7:E$10002,A2466,Einnahmen!G$7:G$10002)+SUMIF(Einnahmen!I$7:I$10002,A2466,Einnahmen!H$7:H$10002)+SUMIF(Ausgaben!E$7:E$10002,A2466,Ausgaben!G$7:G$10002)+SUMIF(Ausgaben!I$7:I$10002,A2466,Ausgaben!H$7:H$10002),2)</f>
        <v>0</v>
      </c>
    </row>
    <row r="2467" spans="1:2" x14ac:dyDescent="0.25">
      <c r="A2467">
        <v>2467</v>
      </c>
      <c r="B2467" s="24">
        <f>ROUND(SUMIF(Einnahmen!E$7:E$10002,A2467,Einnahmen!G$7:G$10002)+SUMIF(Einnahmen!I$7:I$10002,A2467,Einnahmen!H$7:H$10002)+SUMIF(Ausgaben!E$7:E$10002,A2467,Ausgaben!G$7:G$10002)+SUMIF(Ausgaben!I$7:I$10002,A2467,Ausgaben!H$7:H$10002),2)</f>
        <v>0</v>
      </c>
    </row>
    <row r="2468" spans="1:2" x14ac:dyDescent="0.25">
      <c r="A2468">
        <v>2468</v>
      </c>
      <c r="B2468" s="24">
        <f>ROUND(SUMIF(Einnahmen!E$7:E$10002,A2468,Einnahmen!G$7:G$10002)+SUMIF(Einnahmen!I$7:I$10002,A2468,Einnahmen!H$7:H$10002)+SUMIF(Ausgaben!E$7:E$10002,A2468,Ausgaben!G$7:G$10002)+SUMIF(Ausgaben!I$7:I$10002,A2468,Ausgaben!H$7:H$10002),2)</f>
        <v>0</v>
      </c>
    </row>
    <row r="2469" spans="1:2" x14ac:dyDescent="0.25">
      <c r="A2469">
        <v>2469</v>
      </c>
      <c r="B2469" s="24">
        <f>ROUND(SUMIF(Einnahmen!E$7:E$10002,A2469,Einnahmen!G$7:G$10002)+SUMIF(Einnahmen!I$7:I$10002,A2469,Einnahmen!H$7:H$10002)+SUMIF(Ausgaben!E$7:E$10002,A2469,Ausgaben!G$7:G$10002)+SUMIF(Ausgaben!I$7:I$10002,A2469,Ausgaben!H$7:H$10002),2)</f>
        <v>0</v>
      </c>
    </row>
    <row r="2470" spans="1:2" x14ac:dyDescent="0.25">
      <c r="A2470">
        <v>2470</v>
      </c>
      <c r="B2470" s="24">
        <f>ROUND(SUMIF(Einnahmen!E$7:E$10002,A2470,Einnahmen!G$7:G$10002)+SUMIF(Einnahmen!I$7:I$10002,A2470,Einnahmen!H$7:H$10002)+SUMIF(Ausgaben!E$7:E$10002,A2470,Ausgaben!G$7:G$10002)+SUMIF(Ausgaben!I$7:I$10002,A2470,Ausgaben!H$7:H$10002),2)</f>
        <v>0</v>
      </c>
    </row>
    <row r="2471" spans="1:2" x14ac:dyDescent="0.25">
      <c r="A2471">
        <v>2471</v>
      </c>
      <c r="B2471" s="24">
        <f>ROUND(SUMIF(Einnahmen!E$7:E$10002,A2471,Einnahmen!G$7:G$10002)+SUMIF(Einnahmen!I$7:I$10002,A2471,Einnahmen!H$7:H$10002)+SUMIF(Ausgaben!E$7:E$10002,A2471,Ausgaben!G$7:G$10002)+SUMIF(Ausgaben!I$7:I$10002,A2471,Ausgaben!H$7:H$10002),2)</f>
        <v>0</v>
      </c>
    </row>
    <row r="2472" spans="1:2" x14ac:dyDescent="0.25">
      <c r="A2472">
        <v>2472</v>
      </c>
      <c r="B2472" s="24">
        <f>ROUND(SUMIF(Einnahmen!E$7:E$10002,A2472,Einnahmen!G$7:G$10002)+SUMIF(Einnahmen!I$7:I$10002,A2472,Einnahmen!H$7:H$10002)+SUMIF(Ausgaben!E$7:E$10002,A2472,Ausgaben!G$7:G$10002)+SUMIF(Ausgaben!I$7:I$10002,A2472,Ausgaben!H$7:H$10002),2)</f>
        <v>0</v>
      </c>
    </row>
    <row r="2473" spans="1:2" x14ac:dyDescent="0.25">
      <c r="A2473">
        <v>2473</v>
      </c>
      <c r="B2473" s="24">
        <f>ROUND(SUMIF(Einnahmen!E$7:E$10002,A2473,Einnahmen!G$7:G$10002)+SUMIF(Einnahmen!I$7:I$10002,A2473,Einnahmen!H$7:H$10002)+SUMIF(Ausgaben!E$7:E$10002,A2473,Ausgaben!G$7:G$10002)+SUMIF(Ausgaben!I$7:I$10002,A2473,Ausgaben!H$7:H$10002),2)</f>
        <v>0</v>
      </c>
    </row>
    <row r="2474" spans="1:2" x14ac:dyDescent="0.25">
      <c r="A2474">
        <v>2474</v>
      </c>
      <c r="B2474" s="24">
        <f>ROUND(SUMIF(Einnahmen!E$7:E$10002,A2474,Einnahmen!G$7:G$10002)+SUMIF(Einnahmen!I$7:I$10002,A2474,Einnahmen!H$7:H$10002)+SUMIF(Ausgaben!E$7:E$10002,A2474,Ausgaben!G$7:G$10002)+SUMIF(Ausgaben!I$7:I$10002,A2474,Ausgaben!H$7:H$10002),2)</f>
        <v>0</v>
      </c>
    </row>
    <row r="2475" spans="1:2" x14ac:dyDescent="0.25">
      <c r="A2475">
        <v>2475</v>
      </c>
      <c r="B2475" s="24">
        <f>ROUND(SUMIF(Einnahmen!E$7:E$10002,A2475,Einnahmen!G$7:G$10002)+SUMIF(Einnahmen!I$7:I$10002,A2475,Einnahmen!H$7:H$10002)+SUMIF(Ausgaben!E$7:E$10002,A2475,Ausgaben!G$7:G$10002)+SUMIF(Ausgaben!I$7:I$10002,A2475,Ausgaben!H$7:H$10002),2)</f>
        <v>0</v>
      </c>
    </row>
    <row r="2476" spans="1:2" x14ac:dyDescent="0.25">
      <c r="A2476">
        <v>2476</v>
      </c>
      <c r="B2476" s="24">
        <f>ROUND(SUMIF(Einnahmen!E$7:E$10002,A2476,Einnahmen!G$7:G$10002)+SUMIF(Einnahmen!I$7:I$10002,A2476,Einnahmen!H$7:H$10002)+SUMIF(Ausgaben!E$7:E$10002,A2476,Ausgaben!G$7:G$10002)+SUMIF(Ausgaben!I$7:I$10002,A2476,Ausgaben!H$7:H$10002),2)</f>
        <v>0</v>
      </c>
    </row>
    <row r="2477" spans="1:2" x14ac:dyDescent="0.25">
      <c r="A2477">
        <v>2477</v>
      </c>
      <c r="B2477" s="24">
        <f>ROUND(SUMIF(Einnahmen!E$7:E$10002,A2477,Einnahmen!G$7:G$10002)+SUMIF(Einnahmen!I$7:I$10002,A2477,Einnahmen!H$7:H$10002)+SUMIF(Ausgaben!E$7:E$10002,A2477,Ausgaben!G$7:G$10002)+SUMIF(Ausgaben!I$7:I$10002,A2477,Ausgaben!H$7:H$10002),2)</f>
        <v>0</v>
      </c>
    </row>
    <row r="2478" spans="1:2" x14ac:dyDescent="0.25">
      <c r="A2478">
        <v>2478</v>
      </c>
      <c r="B2478" s="24">
        <f>ROUND(SUMIF(Einnahmen!E$7:E$10002,A2478,Einnahmen!G$7:G$10002)+SUMIF(Einnahmen!I$7:I$10002,A2478,Einnahmen!H$7:H$10002)+SUMIF(Ausgaben!E$7:E$10002,A2478,Ausgaben!G$7:G$10002)+SUMIF(Ausgaben!I$7:I$10002,A2478,Ausgaben!H$7:H$10002),2)</f>
        <v>0</v>
      </c>
    </row>
    <row r="2479" spans="1:2" x14ac:dyDescent="0.25">
      <c r="A2479">
        <v>2479</v>
      </c>
      <c r="B2479" s="24">
        <f>ROUND(SUMIF(Einnahmen!E$7:E$10002,A2479,Einnahmen!G$7:G$10002)+SUMIF(Einnahmen!I$7:I$10002,A2479,Einnahmen!H$7:H$10002)+SUMIF(Ausgaben!E$7:E$10002,A2479,Ausgaben!G$7:G$10002)+SUMIF(Ausgaben!I$7:I$10002,A2479,Ausgaben!H$7:H$10002),2)</f>
        <v>0</v>
      </c>
    </row>
    <row r="2480" spans="1:2" x14ac:dyDescent="0.25">
      <c r="A2480">
        <v>2480</v>
      </c>
      <c r="B2480" s="24">
        <f>ROUND(SUMIF(Einnahmen!E$7:E$10002,A2480,Einnahmen!G$7:G$10002)+SUMIF(Einnahmen!I$7:I$10002,A2480,Einnahmen!H$7:H$10002)+SUMIF(Ausgaben!E$7:E$10002,A2480,Ausgaben!G$7:G$10002)+SUMIF(Ausgaben!I$7:I$10002,A2480,Ausgaben!H$7:H$10002),2)</f>
        <v>0</v>
      </c>
    </row>
    <row r="2481" spans="1:2" x14ac:dyDescent="0.25">
      <c r="A2481">
        <v>2481</v>
      </c>
      <c r="B2481" s="24">
        <f>ROUND(SUMIF(Einnahmen!E$7:E$10002,A2481,Einnahmen!G$7:G$10002)+SUMIF(Einnahmen!I$7:I$10002,A2481,Einnahmen!H$7:H$10002)+SUMIF(Ausgaben!E$7:E$10002,A2481,Ausgaben!G$7:G$10002)+SUMIF(Ausgaben!I$7:I$10002,A2481,Ausgaben!H$7:H$10002),2)</f>
        <v>0</v>
      </c>
    </row>
    <row r="2482" spans="1:2" x14ac:dyDescent="0.25">
      <c r="A2482">
        <v>2482</v>
      </c>
      <c r="B2482" s="24">
        <f>ROUND(SUMIF(Einnahmen!E$7:E$10002,A2482,Einnahmen!G$7:G$10002)+SUMIF(Einnahmen!I$7:I$10002,A2482,Einnahmen!H$7:H$10002)+SUMIF(Ausgaben!E$7:E$10002,A2482,Ausgaben!G$7:G$10002)+SUMIF(Ausgaben!I$7:I$10002,A2482,Ausgaben!H$7:H$10002),2)</f>
        <v>0</v>
      </c>
    </row>
    <row r="2483" spans="1:2" x14ac:dyDescent="0.25">
      <c r="A2483">
        <v>2483</v>
      </c>
      <c r="B2483" s="24">
        <f>ROUND(SUMIF(Einnahmen!E$7:E$10002,A2483,Einnahmen!G$7:G$10002)+SUMIF(Einnahmen!I$7:I$10002,A2483,Einnahmen!H$7:H$10002)+SUMIF(Ausgaben!E$7:E$10002,A2483,Ausgaben!G$7:G$10002)+SUMIF(Ausgaben!I$7:I$10002,A2483,Ausgaben!H$7:H$10002),2)</f>
        <v>0</v>
      </c>
    </row>
    <row r="2484" spans="1:2" x14ac:dyDescent="0.25">
      <c r="A2484">
        <v>2484</v>
      </c>
      <c r="B2484" s="24">
        <f>ROUND(SUMIF(Einnahmen!E$7:E$10002,A2484,Einnahmen!G$7:G$10002)+SUMIF(Einnahmen!I$7:I$10002,A2484,Einnahmen!H$7:H$10002)+SUMIF(Ausgaben!E$7:E$10002,A2484,Ausgaben!G$7:G$10002)+SUMIF(Ausgaben!I$7:I$10002,A2484,Ausgaben!H$7:H$10002),2)</f>
        <v>0</v>
      </c>
    </row>
    <row r="2485" spans="1:2" x14ac:dyDescent="0.25">
      <c r="A2485">
        <v>2485</v>
      </c>
      <c r="B2485" s="24">
        <f>ROUND(SUMIF(Einnahmen!E$7:E$10002,A2485,Einnahmen!G$7:G$10002)+SUMIF(Einnahmen!I$7:I$10002,A2485,Einnahmen!H$7:H$10002)+SUMIF(Ausgaben!E$7:E$10002,A2485,Ausgaben!G$7:G$10002)+SUMIF(Ausgaben!I$7:I$10002,A2485,Ausgaben!H$7:H$10002),2)</f>
        <v>0</v>
      </c>
    </row>
    <row r="2486" spans="1:2" x14ac:dyDescent="0.25">
      <c r="A2486">
        <v>2486</v>
      </c>
      <c r="B2486" s="24">
        <f>ROUND(SUMIF(Einnahmen!E$7:E$10002,A2486,Einnahmen!G$7:G$10002)+SUMIF(Einnahmen!I$7:I$10002,A2486,Einnahmen!H$7:H$10002)+SUMIF(Ausgaben!E$7:E$10002,A2486,Ausgaben!G$7:G$10002)+SUMIF(Ausgaben!I$7:I$10002,A2486,Ausgaben!H$7:H$10002),2)</f>
        <v>0</v>
      </c>
    </row>
    <row r="2487" spans="1:2" x14ac:dyDescent="0.25">
      <c r="A2487">
        <v>2487</v>
      </c>
      <c r="B2487" s="24">
        <f>ROUND(SUMIF(Einnahmen!E$7:E$10002,A2487,Einnahmen!G$7:G$10002)+SUMIF(Einnahmen!I$7:I$10002,A2487,Einnahmen!H$7:H$10002)+SUMIF(Ausgaben!E$7:E$10002,A2487,Ausgaben!G$7:G$10002)+SUMIF(Ausgaben!I$7:I$10002,A2487,Ausgaben!H$7:H$10002),2)</f>
        <v>0</v>
      </c>
    </row>
    <row r="2488" spans="1:2" x14ac:dyDescent="0.25">
      <c r="A2488">
        <v>2488</v>
      </c>
      <c r="B2488" s="24">
        <f>ROUND(SUMIF(Einnahmen!E$7:E$10002,A2488,Einnahmen!G$7:G$10002)+SUMIF(Einnahmen!I$7:I$10002,A2488,Einnahmen!H$7:H$10002)+SUMIF(Ausgaben!E$7:E$10002,A2488,Ausgaben!G$7:G$10002)+SUMIF(Ausgaben!I$7:I$10002,A2488,Ausgaben!H$7:H$10002),2)</f>
        <v>0</v>
      </c>
    </row>
    <row r="2489" spans="1:2" x14ac:dyDescent="0.25">
      <c r="A2489">
        <v>2489</v>
      </c>
      <c r="B2489" s="24">
        <f>ROUND(SUMIF(Einnahmen!E$7:E$10002,A2489,Einnahmen!G$7:G$10002)+SUMIF(Einnahmen!I$7:I$10002,A2489,Einnahmen!H$7:H$10002)+SUMIF(Ausgaben!E$7:E$10002,A2489,Ausgaben!G$7:G$10002)+SUMIF(Ausgaben!I$7:I$10002,A2489,Ausgaben!H$7:H$10002),2)</f>
        <v>0</v>
      </c>
    </row>
    <row r="2490" spans="1:2" x14ac:dyDescent="0.25">
      <c r="A2490">
        <v>2490</v>
      </c>
      <c r="B2490" s="24">
        <f>ROUND(SUMIF(Einnahmen!E$7:E$10002,A2490,Einnahmen!G$7:G$10002)+SUMIF(Einnahmen!I$7:I$10002,A2490,Einnahmen!H$7:H$10002)+SUMIF(Ausgaben!E$7:E$10002,A2490,Ausgaben!G$7:G$10002)+SUMIF(Ausgaben!I$7:I$10002,A2490,Ausgaben!H$7:H$10002),2)</f>
        <v>0</v>
      </c>
    </row>
    <row r="2491" spans="1:2" x14ac:dyDescent="0.25">
      <c r="A2491">
        <v>2491</v>
      </c>
      <c r="B2491" s="24">
        <f>ROUND(SUMIF(Einnahmen!E$7:E$10002,A2491,Einnahmen!G$7:G$10002)+SUMIF(Einnahmen!I$7:I$10002,A2491,Einnahmen!H$7:H$10002)+SUMIF(Ausgaben!E$7:E$10002,A2491,Ausgaben!G$7:G$10002)+SUMIF(Ausgaben!I$7:I$10002,A2491,Ausgaben!H$7:H$10002),2)</f>
        <v>0</v>
      </c>
    </row>
    <row r="2492" spans="1:2" x14ac:dyDescent="0.25">
      <c r="A2492">
        <v>2492</v>
      </c>
      <c r="B2492" s="24">
        <f>ROUND(SUMIF(Einnahmen!E$7:E$10002,A2492,Einnahmen!G$7:G$10002)+SUMIF(Einnahmen!I$7:I$10002,A2492,Einnahmen!H$7:H$10002)+SUMIF(Ausgaben!E$7:E$10002,A2492,Ausgaben!G$7:G$10002)+SUMIF(Ausgaben!I$7:I$10002,A2492,Ausgaben!H$7:H$10002),2)</f>
        <v>0</v>
      </c>
    </row>
    <row r="2493" spans="1:2" x14ac:dyDescent="0.25">
      <c r="A2493">
        <v>2493</v>
      </c>
      <c r="B2493" s="24">
        <f>ROUND(SUMIF(Einnahmen!E$7:E$10002,A2493,Einnahmen!G$7:G$10002)+SUMIF(Einnahmen!I$7:I$10002,A2493,Einnahmen!H$7:H$10002)+SUMIF(Ausgaben!E$7:E$10002,A2493,Ausgaben!G$7:G$10002)+SUMIF(Ausgaben!I$7:I$10002,A2493,Ausgaben!H$7:H$10002),2)</f>
        <v>0</v>
      </c>
    </row>
    <row r="2494" spans="1:2" x14ac:dyDescent="0.25">
      <c r="A2494">
        <v>2494</v>
      </c>
      <c r="B2494" s="24">
        <f>ROUND(SUMIF(Einnahmen!E$7:E$10002,A2494,Einnahmen!G$7:G$10002)+SUMIF(Einnahmen!I$7:I$10002,A2494,Einnahmen!H$7:H$10002)+SUMIF(Ausgaben!E$7:E$10002,A2494,Ausgaben!G$7:G$10002)+SUMIF(Ausgaben!I$7:I$10002,A2494,Ausgaben!H$7:H$10002),2)</f>
        <v>0</v>
      </c>
    </row>
    <row r="2495" spans="1:2" x14ac:dyDescent="0.25">
      <c r="A2495">
        <v>2495</v>
      </c>
      <c r="B2495" s="24">
        <f>ROUND(SUMIF(Einnahmen!E$7:E$10002,A2495,Einnahmen!G$7:G$10002)+SUMIF(Einnahmen!I$7:I$10002,A2495,Einnahmen!H$7:H$10002)+SUMIF(Ausgaben!E$7:E$10002,A2495,Ausgaben!G$7:G$10002)+SUMIF(Ausgaben!I$7:I$10002,A2495,Ausgaben!H$7:H$10002),2)</f>
        <v>0</v>
      </c>
    </row>
    <row r="2496" spans="1:2" x14ac:dyDescent="0.25">
      <c r="A2496">
        <v>2496</v>
      </c>
      <c r="B2496" s="24">
        <f>ROUND(SUMIF(Einnahmen!E$7:E$10002,A2496,Einnahmen!G$7:G$10002)+SUMIF(Einnahmen!I$7:I$10002,A2496,Einnahmen!H$7:H$10002)+SUMIF(Ausgaben!E$7:E$10002,A2496,Ausgaben!G$7:G$10002)+SUMIF(Ausgaben!I$7:I$10002,A2496,Ausgaben!H$7:H$10002),2)</f>
        <v>0</v>
      </c>
    </row>
    <row r="2497" spans="1:2" x14ac:dyDescent="0.25">
      <c r="A2497">
        <v>2497</v>
      </c>
      <c r="B2497" s="24">
        <f>ROUND(SUMIF(Einnahmen!E$7:E$10002,A2497,Einnahmen!G$7:G$10002)+SUMIF(Einnahmen!I$7:I$10002,A2497,Einnahmen!H$7:H$10002)+SUMIF(Ausgaben!E$7:E$10002,A2497,Ausgaben!G$7:G$10002)+SUMIF(Ausgaben!I$7:I$10002,A2497,Ausgaben!H$7:H$10002),2)</f>
        <v>0</v>
      </c>
    </row>
    <row r="2498" spans="1:2" x14ac:dyDescent="0.25">
      <c r="A2498">
        <v>2498</v>
      </c>
      <c r="B2498" s="24">
        <f>ROUND(SUMIF(Einnahmen!E$7:E$10002,A2498,Einnahmen!G$7:G$10002)+SUMIF(Einnahmen!I$7:I$10002,A2498,Einnahmen!H$7:H$10002)+SUMIF(Ausgaben!E$7:E$10002,A2498,Ausgaben!G$7:G$10002)+SUMIF(Ausgaben!I$7:I$10002,A2498,Ausgaben!H$7:H$10002),2)</f>
        <v>0</v>
      </c>
    </row>
    <row r="2499" spans="1:2" x14ac:dyDescent="0.25">
      <c r="A2499">
        <v>2499</v>
      </c>
      <c r="B2499" s="24">
        <f>ROUND(SUMIF(Einnahmen!E$7:E$10002,A2499,Einnahmen!G$7:G$10002)+SUMIF(Einnahmen!I$7:I$10002,A2499,Einnahmen!H$7:H$10002)+SUMIF(Ausgaben!E$7:E$10002,A2499,Ausgaben!G$7:G$10002)+SUMIF(Ausgaben!I$7:I$10002,A2499,Ausgaben!H$7:H$10002),2)</f>
        <v>0</v>
      </c>
    </row>
    <row r="2500" spans="1:2" x14ac:dyDescent="0.25">
      <c r="A2500">
        <v>2500</v>
      </c>
      <c r="B2500" s="24">
        <f>ROUND(SUMIF(Einnahmen!E$7:E$10002,A2500,Einnahmen!G$7:G$10002)+SUMIF(Einnahmen!I$7:I$10002,A2500,Einnahmen!H$7:H$10002)+SUMIF(Ausgaben!E$7:E$10002,A2500,Ausgaben!G$7:G$10002)+SUMIF(Ausgaben!I$7:I$10002,A2500,Ausgaben!H$7:H$10002),2)</f>
        <v>0</v>
      </c>
    </row>
    <row r="2501" spans="1:2" x14ac:dyDescent="0.25">
      <c r="A2501">
        <v>2501</v>
      </c>
      <c r="B2501" s="24">
        <f>ROUND(SUMIF(Einnahmen!E$7:E$10002,A2501,Einnahmen!G$7:G$10002)+SUMIF(Einnahmen!I$7:I$10002,A2501,Einnahmen!H$7:H$10002)+SUMIF(Ausgaben!E$7:E$10002,A2501,Ausgaben!G$7:G$10002)+SUMIF(Ausgaben!I$7:I$10002,A2501,Ausgaben!H$7:H$10002),2)</f>
        <v>0</v>
      </c>
    </row>
    <row r="2502" spans="1:2" x14ac:dyDescent="0.25">
      <c r="A2502">
        <v>2502</v>
      </c>
      <c r="B2502" s="24">
        <f>ROUND(SUMIF(Einnahmen!E$7:E$10002,A2502,Einnahmen!G$7:G$10002)+SUMIF(Einnahmen!I$7:I$10002,A2502,Einnahmen!H$7:H$10002)+SUMIF(Ausgaben!E$7:E$10002,A2502,Ausgaben!G$7:G$10002)+SUMIF(Ausgaben!I$7:I$10002,A2502,Ausgaben!H$7:H$10002),2)</f>
        <v>0</v>
      </c>
    </row>
    <row r="2503" spans="1:2" x14ac:dyDescent="0.25">
      <c r="A2503">
        <v>2503</v>
      </c>
      <c r="B2503" s="24">
        <f>ROUND(SUMIF(Einnahmen!E$7:E$10002,A2503,Einnahmen!G$7:G$10002)+SUMIF(Einnahmen!I$7:I$10002,A2503,Einnahmen!H$7:H$10002)+SUMIF(Ausgaben!E$7:E$10002,A2503,Ausgaben!G$7:G$10002)+SUMIF(Ausgaben!I$7:I$10002,A2503,Ausgaben!H$7:H$10002),2)</f>
        <v>0</v>
      </c>
    </row>
    <row r="2504" spans="1:2" x14ac:dyDescent="0.25">
      <c r="A2504">
        <v>2504</v>
      </c>
      <c r="B2504" s="24">
        <f>ROUND(SUMIF(Einnahmen!E$7:E$10002,A2504,Einnahmen!G$7:G$10002)+SUMIF(Einnahmen!I$7:I$10002,A2504,Einnahmen!H$7:H$10002)+SUMIF(Ausgaben!E$7:E$10002,A2504,Ausgaben!G$7:G$10002)+SUMIF(Ausgaben!I$7:I$10002,A2504,Ausgaben!H$7:H$10002),2)</f>
        <v>0</v>
      </c>
    </row>
    <row r="2505" spans="1:2" x14ac:dyDescent="0.25">
      <c r="A2505">
        <v>2505</v>
      </c>
      <c r="B2505" s="24">
        <f>ROUND(SUMIF(Einnahmen!E$7:E$10002,A2505,Einnahmen!G$7:G$10002)+SUMIF(Einnahmen!I$7:I$10002,A2505,Einnahmen!H$7:H$10002)+SUMIF(Ausgaben!E$7:E$10002,A2505,Ausgaben!G$7:G$10002)+SUMIF(Ausgaben!I$7:I$10002,A2505,Ausgaben!H$7:H$10002),2)</f>
        <v>0</v>
      </c>
    </row>
    <row r="2506" spans="1:2" x14ac:dyDescent="0.25">
      <c r="A2506">
        <v>2506</v>
      </c>
      <c r="B2506" s="24">
        <f>ROUND(SUMIF(Einnahmen!E$7:E$10002,A2506,Einnahmen!G$7:G$10002)+SUMIF(Einnahmen!I$7:I$10002,A2506,Einnahmen!H$7:H$10002)+SUMIF(Ausgaben!E$7:E$10002,A2506,Ausgaben!G$7:G$10002)+SUMIF(Ausgaben!I$7:I$10002,A2506,Ausgaben!H$7:H$10002),2)</f>
        <v>0</v>
      </c>
    </row>
    <row r="2507" spans="1:2" x14ac:dyDescent="0.25">
      <c r="A2507">
        <v>2507</v>
      </c>
      <c r="B2507" s="24">
        <f>ROUND(SUMIF(Einnahmen!E$7:E$10002,A2507,Einnahmen!G$7:G$10002)+SUMIF(Einnahmen!I$7:I$10002,A2507,Einnahmen!H$7:H$10002)+SUMIF(Ausgaben!E$7:E$10002,A2507,Ausgaben!G$7:G$10002)+SUMIF(Ausgaben!I$7:I$10002,A2507,Ausgaben!H$7:H$10002),2)</f>
        <v>0</v>
      </c>
    </row>
    <row r="2508" spans="1:2" x14ac:dyDescent="0.25">
      <c r="A2508">
        <v>2508</v>
      </c>
      <c r="B2508" s="24">
        <f>ROUND(SUMIF(Einnahmen!E$7:E$10002,A2508,Einnahmen!G$7:G$10002)+SUMIF(Einnahmen!I$7:I$10002,A2508,Einnahmen!H$7:H$10002)+SUMIF(Ausgaben!E$7:E$10002,A2508,Ausgaben!G$7:G$10002)+SUMIF(Ausgaben!I$7:I$10002,A2508,Ausgaben!H$7:H$10002),2)</f>
        <v>0</v>
      </c>
    </row>
    <row r="2509" spans="1:2" x14ac:dyDescent="0.25">
      <c r="A2509">
        <v>2509</v>
      </c>
      <c r="B2509" s="24">
        <f>ROUND(SUMIF(Einnahmen!E$7:E$10002,A2509,Einnahmen!G$7:G$10002)+SUMIF(Einnahmen!I$7:I$10002,A2509,Einnahmen!H$7:H$10002)+SUMIF(Ausgaben!E$7:E$10002,A2509,Ausgaben!G$7:G$10002)+SUMIF(Ausgaben!I$7:I$10002,A2509,Ausgaben!H$7:H$10002),2)</f>
        <v>0</v>
      </c>
    </row>
    <row r="2510" spans="1:2" x14ac:dyDescent="0.25">
      <c r="A2510">
        <v>2510</v>
      </c>
      <c r="B2510" s="24">
        <f>ROUND(SUMIF(Einnahmen!E$7:E$10002,A2510,Einnahmen!G$7:G$10002)+SUMIF(Einnahmen!I$7:I$10002,A2510,Einnahmen!H$7:H$10002)+SUMIF(Ausgaben!E$7:E$10002,A2510,Ausgaben!G$7:G$10002)+SUMIF(Ausgaben!I$7:I$10002,A2510,Ausgaben!H$7:H$10002),2)</f>
        <v>0</v>
      </c>
    </row>
    <row r="2511" spans="1:2" x14ac:dyDescent="0.25">
      <c r="A2511">
        <v>2511</v>
      </c>
      <c r="B2511" s="24">
        <f>ROUND(SUMIF(Einnahmen!E$7:E$10002,A2511,Einnahmen!G$7:G$10002)+SUMIF(Einnahmen!I$7:I$10002,A2511,Einnahmen!H$7:H$10002)+SUMIF(Ausgaben!E$7:E$10002,A2511,Ausgaben!G$7:G$10002)+SUMIF(Ausgaben!I$7:I$10002,A2511,Ausgaben!H$7:H$10002),2)</f>
        <v>0</v>
      </c>
    </row>
    <row r="2512" spans="1:2" x14ac:dyDescent="0.25">
      <c r="A2512">
        <v>2512</v>
      </c>
      <c r="B2512" s="24">
        <f>ROUND(SUMIF(Einnahmen!E$7:E$10002,A2512,Einnahmen!G$7:G$10002)+SUMIF(Einnahmen!I$7:I$10002,A2512,Einnahmen!H$7:H$10002)+SUMIF(Ausgaben!E$7:E$10002,A2512,Ausgaben!G$7:G$10002)+SUMIF(Ausgaben!I$7:I$10002,A2512,Ausgaben!H$7:H$10002),2)</f>
        <v>0</v>
      </c>
    </row>
    <row r="2513" spans="1:2" x14ac:dyDescent="0.25">
      <c r="A2513">
        <v>2513</v>
      </c>
      <c r="B2513" s="24">
        <f>ROUND(SUMIF(Einnahmen!E$7:E$10002,A2513,Einnahmen!G$7:G$10002)+SUMIF(Einnahmen!I$7:I$10002,A2513,Einnahmen!H$7:H$10002)+SUMIF(Ausgaben!E$7:E$10002,A2513,Ausgaben!G$7:G$10002)+SUMIF(Ausgaben!I$7:I$10002,A2513,Ausgaben!H$7:H$10002),2)</f>
        <v>0</v>
      </c>
    </row>
    <row r="2514" spans="1:2" x14ac:dyDescent="0.25">
      <c r="A2514">
        <v>2514</v>
      </c>
      <c r="B2514" s="24">
        <f>ROUND(SUMIF(Einnahmen!E$7:E$10002,A2514,Einnahmen!G$7:G$10002)+SUMIF(Einnahmen!I$7:I$10002,A2514,Einnahmen!H$7:H$10002)+SUMIF(Ausgaben!E$7:E$10002,A2514,Ausgaben!G$7:G$10002)+SUMIF(Ausgaben!I$7:I$10002,A2514,Ausgaben!H$7:H$10002),2)</f>
        <v>0</v>
      </c>
    </row>
    <row r="2515" spans="1:2" x14ac:dyDescent="0.25">
      <c r="A2515">
        <v>2515</v>
      </c>
      <c r="B2515" s="24">
        <f>ROUND(SUMIF(Einnahmen!E$7:E$10002,A2515,Einnahmen!G$7:G$10002)+SUMIF(Einnahmen!I$7:I$10002,A2515,Einnahmen!H$7:H$10002)+SUMIF(Ausgaben!E$7:E$10002,A2515,Ausgaben!G$7:G$10002)+SUMIF(Ausgaben!I$7:I$10002,A2515,Ausgaben!H$7:H$10002),2)</f>
        <v>0</v>
      </c>
    </row>
    <row r="2516" spans="1:2" x14ac:dyDescent="0.25">
      <c r="A2516">
        <v>2516</v>
      </c>
      <c r="B2516" s="24">
        <f>ROUND(SUMIF(Einnahmen!E$7:E$10002,A2516,Einnahmen!G$7:G$10002)+SUMIF(Einnahmen!I$7:I$10002,A2516,Einnahmen!H$7:H$10002)+SUMIF(Ausgaben!E$7:E$10002,A2516,Ausgaben!G$7:G$10002)+SUMIF(Ausgaben!I$7:I$10002,A2516,Ausgaben!H$7:H$10002),2)</f>
        <v>0</v>
      </c>
    </row>
    <row r="2517" spans="1:2" x14ac:dyDescent="0.25">
      <c r="A2517">
        <v>2517</v>
      </c>
      <c r="B2517" s="24">
        <f>ROUND(SUMIF(Einnahmen!E$7:E$10002,A2517,Einnahmen!G$7:G$10002)+SUMIF(Einnahmen!I$7:I$10002,A2517,Einnahmen!H$7:H$10002)+SUMIF(Ausgaben!E$7:E$10002,A2517,Ausgaben!G$7:G$10002)+SUMIF(Ausgaben!I$7:I$10002,A2517,Ausgaben!H$7:H$10002),2)</f>
        <v>0</v>
      </c>
    </row>
    <row r="2518" spans="1:2" x14ac:dyDescent="0.25">
      <c r="A2518">
        <v>2518</v>
      </c>
      <c r="B2518" s="24">
        <f>ROUND(SUMIF(Einnahmen!E$7:E$10002,A2518,Einnahmen!G$7:G$10002)+SUMIF(Einnahmen!I$7:I$10002,A2518,Einnahmen!H$7:H$10002)+SUMIF(Ausgaben!E$7:E$10002,A2518,Ausgaben!G$7:G$10002)+SUMIF(Ausgaben!I$7:I$10002,A2518,Ausgaben!H$7:H$10002),2)</f>
        <v>0</v>
      </c>
    </row>
    <row r="2519" spans="1:2" x14ac:dyDescent="0.25">
      <c r="A2519">
        <v>2519</v>
      </c>
      <c r="B2519" s="24">
        <f>ROUND(SUMIF(Einnahmen!E$7:E$10002,A2519,Einnahmen!G$7:G$10002)+SUMIF(Einnahmen!I$7:I$10002,A2519,Einnahmen!H$7:H$10002)+SUMIF(Ausgaben!E$7:E$10002,A2519,Ausgaben!G$7:G$10002)+SUMIF(Ausgaben!I$7:I$10002,A2519,Ausgaben!H$7:H$10002),2)</f>
        <v>0</v>
      </c>
    </row>
    <row r="2520" spans="1:2" x14ac:dyDescent="0.25">
      <c r="A2520">
        <v>2520</v>
      </c>
      <c r="B2520" s="24">
        <f>ROUND(SUMIF(Einnahmen!E$7:E$10002,A2520,Einnahmen!G$7:G$10002)+SUMIF(Einnahmen!I$7:I$10002,A2520,Einnahmen!H$7:H$10002)+SUMIF(Ausgaben!E$7:E$10002,A2520,Ausgaben!G$7:G$10002)+SUMIF(Ausgaben!I$7:I$10002,A2520,Ausgaben!H$7:H$10002),2)</f>
        <v>0</v>
      </c>
    </row>
    <row r="2521" spans="1:2" x14ac:dyDescent="0.25">
      <c r="A2521">
        <v>2521</v>
      </c>
      <c r="B2521" s="24">
        <f>ROUND(SUMIF(Einnahmen!E$7:E$10002,A2521,Einnahmen!G$7:G$10002)+SUMIF(Einnahmen!I$7:I$10002,A2521,Einnahmen!H$7:H$10002)+SUMIF(Ausgaben!E$7:E$10002,A2521,Ausgaben!G$7:G$10002)+SUMIF(Ausgaben!I$7:I$10002,A2521,Ausgaben!H$7:H$10002),2)</f>
        <v>0</v>
      </c>
    </row>
    <row r="2522" spans="1:2" x14ac:dyDescent="0.25">
      <c r="A2522">
        <v>2522</v>
      </c>
      <c r="B2522" s="24">
        <f>ROUND(SUMIF(Einnahmen!E$7:E$10002,A2522,Einnahmen!G$7:G$10002)+SUMIF(Einnahmen!I$7:I$10002,A2522,Einnahmen!H$7:H$10002)+SUMIF(Ausgaben!E$7:E$10002,A2522,Ausgaben!G$7:G$10002)+SUMIF(Ausgaben!I$7:I$10002,A2522,Ausgaben!H$7:H$10002),2)</f>
        <v>0</v>
      </c>
    </row>
    <row r="2523" spans="1:2" x14ac:dyDescent="0.25">
      <c r="A2523">
        <v>2523</v>
      </c>
      <c r="B2523" s="24">
        <f>ROUND(SUMIF(Einnahmen!E$7:E$10002,A2523,Einnahmen!G$7:G$10002)+SUMIF(Einnahmen!I$7:I$10002,A2523,Einnahmen!H$7:H$10002)+SUMIF(Ausgaben!E$7:E$10002,A2523,Ausgaben!G$7:G$10002)+SUMIF(Ausgaben!I$7:I$10002,A2523,Ausgaben!H$7:H$10002),2)</f>
        <v>0</v>
      </c>
    </row>
    <row r="2524" spans="1:2" x14ac:dyDescent="0.25">
      <c r="A2524">
        <v>2524</v>
      </c>
      <c r="B2524" s="24">
        <f>ROUND(SUMIF(Einnahmen!E$7:E$10002,A2524,Einnahmen!G$7:G$10002)+SUMIF(Einnahmen!I$7:I$10002,A2524,Einnahmen!H$7:H$10002)+SUMIF(Ausgaben!E$7:E$10002,A2524,Ausgaben!G$7:G$10002)+SUMIF(Ausgaben!I$7:I$10002,A2524,Ausgaben!H$7:H$10002),2)</f>
        <v>0</v>
      </c>
    </row>
    <row r="2525" spans="1:2" x14ac:dyDescent="0.25">
      <c r="A2525">
        <v>2525</v>
      </c>
      <c r="B2525" s="24">
        <f>ROUND(SUMIF(Einnahmen!E$7:E$10002,A2525,Einnahmen!G$7:G$10002)+SUMIF(Einnahmen!I$7:I$10002,A2525,Einnahmen!H$7:H$10002)+SUMIF(Ausgaben!E$7:E$10002,A2525,Ausgaben!G$7:G$10002)+SUMIF(Ausgaben!I$7:I$10002,A2525,Ausgaben!H$7:H$10002),2)</f>
        <v>0</v>
      </c>
    </row>
    <row r="2526" spans="1:2" x14ac:dyDescent="0.25">
      <c r="A2526">
        <v>2526</v>
      </c>
      <c r="B2526" s="24">
        <f>ROUND(SUMIF(Einnahmen!E$7:E$10002,A2526,Einnahmen!G$7:G$10002)+SUMIF(Einnahmen!I$7:I$10002,A2526,Einnahmen!H$7:H$10002)+SUMIF(Ausgaben!E$7:E$10002,A2526,Ausgaben!G$7:G$10002)+SUMIF(Ausgaben!I$7:I$10002,A2526,Ausgaben!H$7:H$10002),2)</f>
        <v>0</v>
      </c>
    </row>
    <row r="2527" spans="1:2" x14ac:dyDescent="0.25">
      <c r="A2527">
        <v>2527</v>
      </c>
      <c r="B2527" s="24">
        <f>ROUND(SUMIF(Einnahmen!E$7:E$10002,A2527,Einnahmen!G$7:G$10002)+SUMIF(Einnahmen!I$7:I$10002,A2527,Einnahmen!H$7:H$10002)+SUMIF(Ausgaben!E$7:E$10002,A2527,Ausgaben!G$7:G$10002)+SUMIF(Ausgaben!I$7:I$10002,A2527,Ausgaben!H$7:H$10002),2)</f>
        <v>0</v>
      </c>
    </row>
    <row r="2528" spans="1:2" x14ac:dyDescent="0.25">
      <c r="A2528">
        <v>2528</v>
      </c>
      <c r="B2528" s="24">
        <f>ROUND(SUMIF(Einnahmen!E$7:E$10002,A2528,Einnahmen!G$7:G$10002)+SUMIF(Einnahmen!I$7:I$10002,A2528,Einnahmen!H$7:H$10002)+SUMIF(Ausgaben!E$7:E$10002,A2528,Ausgaben!G$7:G$10002)+SUMIF(Ausgaben!I$7:I$10002,A2528,Ausgaben!H$7:H$10002),2)</f>
        <v>0</v>
      </c>
    </row>
    <row r="2529" spans="1:2" x14ac:dyDescent="0.25">
      <c r="A2529">
        <v>2529</v>
      </c>
      <c r="B2529" s="24">
        <f>ROUND(SUMIF(Einnahmen!E$7:E$10002,A2529,Einnahmen!G$7:G$10002)+SUMIF(Einnahmen!I$7:I$10002,A2529,Einnahmen!H$7:H$10002)+SUMIF(Ausgaben!E$7:E$10002,A2529,Ausgaben!G$7:G$10002)+SUMIF(Ausgaben!I$7:I$10002,A2529,Ausgaben!H$7:H$10002),2)</f>
        <v>0</v>
      </c>
    </row>
    <row r="2530" spans="1:2" x14ac:dyDescent="0.25">
      <c r="A2530">
        <v>2530</v>
      </c>
      <c r="B2530" s="24">
        <f>ROUND(SUMIF(Einnahmen!E$7:E$10002,A2530,Einnahmen!G$7:G$10002)+SUMIF(Einnahmen!I$7:I$10002,A2530,Einnahmen!H$7:H$10002)+SUMIF(Ausgaben!E$7:E$10002,A2530,Ausgaben!G$7:G$10002)+SUMIF(Ausgaben!I$7:I$10002,A2530,Ausgaben!H$7:H$10002),2)</f>
        <v>0</v>
      </c>
    </row>
    <row r="2531" spans="1:2" x14ac:dyDescent="0.25">
      <c r="A2531">
        <v>2531</v>
      </c>
      <c r="B2531" s="24">
        <f>ROUND(SUMIF(Einnahmen!E$7:E$10002,A2531,Einnahmen!G$7:G$10002)+SUMIF(Einnahmen!I$7:I$10002,A2531,Einnahmen!H$7:H$10002)+SUMIF(Ausgaben!E$7:E$10002,A2531,Ausgaben!G$7:G$10002)+SUMIF(Ausgaben!I$7:I$10002,A2531,Ausgaben!H$7:H$10002),2)</f>
        <v>0</v>
      </c>
    </row>
    <row r="2532" spans="1:2" x14ac:dyDescent="0.25">
      <c r="A2532">
        <v>2532</v>
      </c>
      <c r="B2532" s="24">
        <f>ROUND(SUMIF(Einnahmen!E$7:E$10002,A2532,Einnahmen!G$7:G$10002)+SUMIF(Einnahmen!I$7:I$10002,A2532,Einnahmen!H$7:H$10002)+SUMIF(Ausgaben!E$7:E$10002,A2532,Ausgaben!G$7:G$10002)+SUMIF(Ausgaben!I$7:I$10002,A2532,Ausgaben!H$7:H$10002),2)</f>
        <v>0</v>
      </c>
    </row>
    <row r="2533" spans="1:2" x14ac:dyDescent="0.25">
      <c r="A2533">
        <v>2533</v>
      </c>
      <c r="B2533" s="24">
        <f>ROUND(SUMIF(Einnahmen!E$7:E$10002,A2533,Einnahmen!G$7:G$10002)+SUMIF(Einnahmen!I$7:I$10002,A2533,Einnahmen!H$7:H$10002)+SUMIF(Ausgaben!E$7:E$10002,A2533,Ausgaben!G$7:G$10002)+SUMIF(Ausgaben!I$7:I$10002,A2533,Ausgaben!H$7:H$10002),2)</f>
        <v>0</v>
      </c>
    </row>
    <row r="2534" spans="1:2" x14ac:dyDescent="0.25">
      <c r="A2534">
        <v>2534</v>
      </c>
      <c r="B2534" s="24">
        <f>ROUND(SUMIF(Einnahmen!E$7:E$10002,A2534,Einnahmen!G$7:G$10002)+SUMIF(Einnahmen!I$7:I$10002,A2534,Einnahmen!H$7:H$10002)+SUMIF(Ausgaben!E$7:E$10002,A2534,Ausgaben!G$7:G$10002)+SUMIF(Ausgaben!I$7:I$10002,A2534,Ausgaben!H$7:H$10002),2)</f>
        <v>0</v>
      </c>
    </row>
    <row r="2535" spans="1:2" x14ac:dyDescent="0.25">
      <c r="A2535">
        <v>2535</v>
      </c>
      <c r="B2535" s="24">
        <f>ROUND(SUMIF(Einnahmen!E$7:E$10002,A2535,Einnahmen!G$7:G$10002)+SUMIF(Einnahmen!I$7:I$10002,A2535,Einnahmen!H$7:H$10002)+SUMIF(Ausgaben!E$7:E$10002,A2535,Ausgaben!G$7:G$10002)+SUMIF(Ausgaben!I$7:I$10002,A2535,Ausgaben!H$7:H$10002),2)</f>
        <v>0</v>
      </c>
    </row>
    <row r="2536" spans="1:2" x14ac:dyDescent="0.25">
      <c r="A2536">
        <v>2536</v>
      </c>
      <c r="B2536" s="24">
        <f>ROUND(SUMIF(Einnahmen!E$7:E$10002,A2536,Einnahmen!G$7:G$10002)+SUMIF(Einnahmen!I$7:I$10002,A2536,Einnahmen!H$7:H$10002)+SUMIF(Ausgaben!E$7:E$10002,A2536,Ausgaben!G$7:G$10002)+SUMIF(Ausgaben!I$7:I$10002,A2536,Ausgaben!H$7:H$10002),2)</f>
        <v>0</v>
      </c>
    </row>
    <row r="2537" spans="1:2" x14ac:dyDescent="0.25">
      <c r="A2537">
        <v>2537</v>
      </c>
      <c r="B2537" s="24">
        <f>ROUND(SUMIF(Einnahmen!E$7:E$10002,A2537,Einnahmen!G$7:G$10002)+SUMIF(Einnahmen!I$7:I$10002,A2537,Einnahmen!H$7:H$10002)+SUMIF(Ausgaben!E$7:E$10002,A2537,Ausgaben!G$7:G$10002)+SUMIF(Ausgaben!I$7:I$10002,A2537,Ausgaben!H$7:H$10002),2)</f>
        <v>0</v>
      </c>
    </row>
    <row r="2538" spans="1:2" x14ac:dyDescent="0.25">
      <c r="A2538">
        <v>2538</v>
      </c>
      <c r="B2538" s="24">
        <f>ROUND(SUMIF(Einnahmen!E$7:E$10002,A2538,Einnahmen!G$7:G$10002)+SUMIF(Einnahmen!I$7:I$10002,A2538,Einnahmen!H$7:H$10002)+SUMIF(Ausgaben!E$7:E$10002,A2538,Ausgaben!G$7:G$10002)+SUMIF(Ausgaben!I$7:I$10002,A2538,Ausgaben!H$7:H$10002),2)</f>
        <v>0</v>
      </c>
    </row>
    <row r="2539" spans="1:2" x14ac:dyDescent="0.25">
      <c r="A2539">
        <v>2539</v>
      </c>
      <c r="B2539" s="24">
        <f>ROUND(SUMIF(Einnahmen!E$7:E$10002,A2539,Einnahmen!G$7:G$10002)+SUMIF(Einnahmen!I$7:I$10002,A2539,Einnahmen!H$7:H$10002)+SUMIF(Ausgaben!E$7:E$10002,A2539,Ausgaben!G$7:G$10002)+SUMIF(Ausgaben!I$7:I$10002,A2539,Ausgaben!H$7:H$10002),2)</f>
        <v>0</v>
      </c>
    </row>
    <row r="2540" spans="1:2" x14ac:dyDescent="0.25">
      <c r="A2540">
        <v>2540</v>
      </c>
      <c r="B2540" s="24">
        <f>ROUND(SUMIF(Einnahmen!E$7:E$10002,A2540,Einnahmen!G$7:G$10002)+SUMIF(Einnahmen!I$7:I$10002,A2540,Einnahmen!H$7:H$10002)+SUMIF(Ausgaben!E$7:E$10002,A2540,Ausgaben!G$7:G$10002)+SUMIF(Ausgaben!I$7:I$10002,A2540,Ausgaben!H$7:H$10002),2)</f>
        <v>0</v>
      </c>
    </row>
    <row r="2541" spans="1:2" x14ac:dyDescent="0.25">
      <c r="A2541">
        <v>2541</v>
      </c>
      <c r="B2541" s="24">
        <f>ROUND(SUMIF(Einnahmen!E$7:E$10002,A2541,Einnahmen!G$7:G$10002)+SUMIF(Einnahmen!I$7:I$10002,A2541,Einnahmen!H$7:H$10002)+SUMIF(Ausgaben!E$7:E$10002,A2541,Ausgaben!G$7:G$10002)+SUMIF(Ausgaben!I$7:I$10002,A2541,Ausgaben!H$7:H$10002),2)</f>
        <v>0</v>
      </c>
    </row>
    <row r="2542" spans="1:2" x14ac:dyDescent="0.25">
      <c r="A2542">
        <v>2542</v>
      </c>
      <c r="B2542" s="24">
        <f>ROUND(SUMIF(Einnahmen!E$7:E$10002,A2542,Einnahmen!G$7:G$10002)+SUMIF(Einnahmen!I$7:I$10002,A2542,Einnahmen!H$7:H$10002)+SUMIF(Ausgaben!E$7:E$10002,A2542,Ausgaben!G$7:G$10002)+SUMIF(Ausgaben!I$7:I$10002,A2542,Ausgaben!H$7:H$10002),2)</f>
        <v>0</v>
      </c>
    </row>
    <row r="2543" spans="1:2" x14ac:dyDescent="0.25">
      <c r="A2543">
        <v>2543</v>
      </c>
      <c r="B2543" s="24">
        <f>ROUND(SUMIF(Einnahmen!E$7:E$10002,A2543,Einnahmen!G$7:G$10002)+SUMIF(Einnahmen!I$7:I$10002,A2543,Einnahmen!H$7:H$10002)+SUMIF(Ausgaben!E$7:E$10002,A2543,Ausgaben!G$7:G$10002)+SUMIF(Ausgaben!I$7:I$10002,A2543,Ausgaben!H$7:H$10002),2)</f>
        <v>0</v>
      </c>
    </row>
    <row r="2544" spans="1:2" x14ac:dyDescent="0.25">
      <c r="A2544">
        <v>2544</v>
      </c>
      <c r="B2544" s="24">
        <f>ROUND(SUMIF(Einnahmen!E$7:E$10002,A2544,Einnahmen!G$7:G$10002)+SUMIF(Einnahmen!I$7:I$10002,A2544,Einnahmen!H$7:H$10002)+SUMIF(Ausgaben!E$7:E$10002,A2544,Ausgaben!G$7:G$10002)+SUMIF(Ausgaben!I$7:I$10002,A2544,Ausgaben!H$7:H$10002),2)</f>
        <v>0</v>
      </c>
    </row>
    <row r="2545" spans="1:2" x14ac:dyDescent="0.25">
      <c r="A2545">
        <v>2545</v>
      </c>
      <c r="B2545" s="24">
        <f>ROUND(SUMIF(Einnahmen!E$7:E$10002,A2545,Einnahmen!G$7:G$10002)+SUMIF(Einnahmen!I$7:I$10002,A2545,Einnahmen!H$7:H$10002)+SUMIF(Ausgaben!E$7:E$10002,A2545,Ausgaben!G$7:G$10002)+SUMIF(Ausgaben!I$7:I$10002,A2545,Ausgaben!H$7:H$10002),2)</f>
        <v>0</v>
      </c>
    </row>
    <row r="2546" spans="1:2" x14ac:dyDescent="0.25">
      <c r="A2546">
        <v>2546</v>
      </c>
      <c r="B2546" s="24">
        <f>ROUND(SUMIF(Einnahmen!E$7:E$10002,A2546,Einnahmen!G$7:G$10002)+SUMIF(Einnahmen!I$7:I$10002,A2546,Einnahmen!H$7:H$10002)+SUMIF(Ausgaben!E$7:E$10002,A2546,Ausgaben!G$7:G$10002)+SUMIF(Ausgaben!I$7:I$10002,A2546,Ausgaben!H$7:H$10002),2)</f>
        <v>0</v>
      </c>
    </row>
    <row r="2547" spans="1:2" x14ac:dyDescent="0.25">
      <c r="A2547">
        <v>2547</v>
      </c>
      <c r="B2547" s="24">
        <f>ROUND(SUMIF(Einnahmen!E$7:E$10002,A2547,Einnahmen!G$7:G$10002)+SUMIF(Einnahmen!I$7:I$10002,A2547,Einnahmen!H$7:H$10002)+SUMIF(Ausgaben!E$7:E$10002,A2547,Ausgaben!G$7:G$10002)+SUMIF(Ausgaben!I$7:I$10002,A2547,Ausgaben!H$7:H$10002),2)</f>
        <v>0</v>
      </c>
    </row>
    <row r="2548" spans="1:2" x14ac:dyDescent="0.25">
      <c r="A2548">
        <v>2548</v>
      </c>
      <c r="B2548" s="24">
        <f>ROUND(SUMIF(Einnahmen!E$7:E$10002,A2548,Einnahmen!G$7:G$10002)+SUMIF(Einnahmen!I$7:I$10002,A2548,Einnahmen!H$7:H$10002)+SUMIF(Ausgaben!E$7:E$10002,A2548,Ausgaben!G$7:G$10002)+SUMIF(Ausgaben!I$7:I$10002,A2548,Ausgaben!H$7:H$10002),2)</f>
        <v>0</v>
      </c>
    </row>
    <row r="2549" spans="1:2" x14ac:dyDescent="0.25">
      <c r="A2549">
        <v>2549</v>
      </c>
      <c r="B2549" s="24">
        <f>ROUND(SUMIF(Einnahmen!E$7:E$10002,A2549,Einnahmen!G$7:G$10002)+SUMIF(Einnahmen!I$7:I$10002,A2549,Einnahmen!H$7:H$10002)+SUMIF(Ausgaben!E$7:E$10002,A2549,Ausgaben!G$7:G$10002)+SUMIF(Ausgaben!I$7:I$10002,A2549,Ausgaben!H$7:H$10002),2)</f>
        <v>0</v>
      </c>
    </row>
    <row r="2550" spans="1:2" x14ac:dyDescent="0.25">
      <c r="A2550">
        <v>2550</v>
      </c>
      <c r="B2550" s="24">
        <f>ROUND(SUMIF(Einnahmen!E$7:E$10002,A2550,Einnahmen!G$7:G$10002)+SUMIF(Einnahmen!I$7:I$10002,A2550,Einnahmen!H$7:H$10002)+SUMIF(Ausgaben!E$7:E$10002,A2550,Ausgaben!G$7:G$10002)+SUMIF(Ausgaben!I$7:I$10002,A2550,Ausgaben!H$7:H$10002),2)</f>
        <v>0</v>
      </c>
    </row>
    <row r="2551" spans="1:2" x14ac:dyDescent="0.25">
      <c r="A2551">
        <v>2551</v>
      </c>
      <c r="B2551" s="24">
        <f>ROUND(SUMIF(Einnahmen!E$7:E$10002,A2551,Einnahmen!G$7:G$10002)+SUMIF(Einnahmen!I$7:I$10002,A2551,Einnahmen!H$7:H$10002)+SUMIF(Ausgaben!E$7:E$10002,A2551,Ausgaben!G$7:G$10002)+SUMIF(Ausgaben!I$7:I$10002,A2551,Ausgaben!H$7:H$10002),2)</f>
        <v>0</v>
      </c>
    </row>
    <row r="2552" spans="1:2" x14ac:dyDescent="0.25">
      <c r="A2552">
        <v>2552</v>
      </c>
      <c r="B2552" s="24">
        <f>ROUND(SUMIF(Einnahmen!E$7:E$10002,A2552,Einnahmen!G$7:G$10002)+SUMIF(Einnahmen!I$7:I$10002,A2552,Einnahmen!H$7:H$10002)+SUMIF(Ausgaben!E$7:E$10002,A2552,Ausgaben!G$7:G$10002)+SUMIF(Ausgaben!I$7:I$10002,A2552,Ausgaben!H$7:H$10002),2)</f>
        <v>0</v>
      </c>
    </row>
    <row r="2553" spans="1:2" x14ac:dyDescent="0.25">
      <c r="A2553">
        <v>2553</v>
      </c>
      <c r="B2553" s="24">
        <f>ROUND(SUMIF(Einnahmen!E$7:E$10002,A2553,Einnahmen!G$7:G$10002)+SUMIF(Einnahmen!I$7:I$10002,A2553,Einnahmen!H$7:H$10002)+SUMIF(Ausgaben!E$7:E$10002,A2553,Ausgaben!G$7:G$10002)+SUMIF(Ausgaben!I$7:I$10002,A2553,Ausgaben!H$7:H$10002),2)</f>
        <v>0</v>
      </c>
    </row>
    <row r="2554" spans="1:2" x14ac:dyDescent="0.25">
      <c r="A2554">
        <v>2554</v>
      </c>
      <c r="B2554" s="24">
        <f>ROUND(SUMIF(Einnahmen!E$7:E$10002,A2554,Einnahmen!G$7:G$10002)+SUMIF(Einnahmen!I$7:I$10002,A2554,Einnahmen!H$7:H$10002)+SUMIF(Ausgaben!E$7:E$10002,A2554,Ausgaben!G$7:G$10002)+SUMIF(Ausgaben!I$7:I$10002,A2554,Ausgaben!H$7:H$10002),2)</f>
        <v>0</v>
      </c>
    </row>
    <row r="2555" spans="1:2" x14ac:dyDescent="0.25">
      <c r="A2555">
        <v>2555</v>
      </c>
      <c r="B2555" s="24">
        <f>ROUND(SUMIF(Einnahmen!E$7:E$10002,A2555,Einnahmen!G$7:G$10002)+SUMIF(Einnahmen!I$7:I$10002,A2555,Einnahmen!H$7:H$10002)+SUMIF(Ausgaben!E$7:E$10002,A2555,Ausgaben!G$7:G$10002)+SUMIF(Ausgaben!I$7:I$10002,A2555,Ausgaben!H$7:H$10002),2)</f>
        <v>0</v>
      </c>
    </row>
    <row r="2556" spans="1:2" x14ac:dyDescent="0.25">
      <c r="A2556">
        <v>2556</v>
      </c>
      <c r="B2556" s="24">
        <f>ROUND(SUMIF(Einnahmen!E$7:E$10002,A2556,Einnahmen!G$7:G$10002)+SUMIF(Einnahmen!I$7:I$10002,A2556,Einnahmen!H$7:H$10002)+SUMIF(Ausgaben!E$7:E$10002,A2556,Ausgaben!G$7:G$10002)+SUMIF(Ausgaben!I$7:I$10002,A2556,Ausgaben!H$7:H$10002),2)</f>
        <v>0</v>
      </c>
    </row>
    <row r="2557" spans="1:2" x14ac:dyDescent="0.25">
      <c r="A2557">
        <v>2557</v>
      </c>
      <c r="B2557" s="24">
        <f>ROUND(SUMIF(Einnahmen!E$7:E$10002,A2557,Einnahmen!G$7:G$10002)+SUMIF(Einnahmen!I$7:I$10002,A2557,Einnahmen!H$7:H$10002)+SUMIF(Ausgaben!E$7:E$10002,A2557,Ausgaben!G$7:G$10002)+SUMIF(Ausgaben!I$7:I$10002,A2557,Ausgaben!H$7:H$10002),2)</f>
        <v>0</v>
      </c>
    </row>
    <row r="2558" spans="1:2" x14ac:dyDescent="0.25">
      <c r="A2558">
        <v>2558</v>
      </c>
      <c r="B2558" s="24">
        <f>ROUND(SUMIF(Einnahmen!E$7:E$10002,A2558,Einnahmen!G$7:G$10002)+SUMIF(Einnahmen!I$7:I$10002,A2558,Einnahmen!H$7:H$10002)+SUMIF(Ausgaben!E$7:E$10002,A2558,Ausgaben!G$7:G$10002)+SUMIF(Ausgaben!I$7:I$10002,A2558,Ausgaben!H$7:H$10002),2)</f>
        <v>0</v>
      </c>
    </row>
    <row r="2559" spans="1:2" x14ac:dyDescent="0.25">
      <c r="A2559">
        <v>2559</v>
      </c>
      <c r="B2559" s="24">
        <f>ROUND(SUMIF(Einnahmen!E$7:E$10002,A2559,Einnahmen!G$7:G$10002)+SUMIF(Einnahmen!I$7:I$10002,A2559,Einnahmen!H$7:H$10002)+SUMIF(Ausgaben!E$7:E$10002,A2559,Ausgaben!G$7:G$10002)+SUMIF(Ausgaben!I$7:I$10002,A2559,Ausgaben!H$7:H$10002),2)</f>
        <v>0</v>
      </c>
    </row>
    <row r="2560" spans="1:2" x14ac:dyDescent="0.25">
      <c r="A2560">
        <v>2560</v>
      </c>
      <c r="B2560" s="24">
        <f>ROUND(SUMIF(Einnahmen!E$7:E$10002,A2560,Einnahmen!G$7:G$10002)+SUMIF(Einnahmen!I$7:I$10002,A2560,Einnahmen!H$7:H$10002)+SUMIF(Ausgaben!E$7:E$10002,A2560,Ausgaben!G$7:G$10002)+SUMIF(Ausgaben!I$7:I$10002,A2560,Ausgaben!H$7:H$10002),2)</f>
        <v>0</v>
      </c>
    </row>
    <row r="2561" spans="1:2" x14ac:dyDescent="0.25">
      <c r="A2561">
        <v>2561</v>
      </c>
      <c r="B2561" s="24">
        <f>ROUND(SUMIF(Einnahmen!E$7:E$10002,A2561,Einnahmen!G$7:G$10002)+SUMIF(Einnahmen!I$7:I$10002,A2561,Einnahmen!H$7:H$10002)+SUMIF(Ausgaben!E$7:E$10002,A2561,Ausgaben!G$7:G$10002)+SUMIF(Ausgaben!I$7:I$10002,A2561,Ausgaben!H$7:H$10002),2)</f>
        <v>0</v>
      </c>
    </row>
    <row r="2562" spans="1:2" x14ac:dyDescent="0.25">
      <c r="A2562">
        <v>2562</v>
      </c>
      <c r="B2562" s="24">
        <f>ROUND(SUMIF(Einnahmen!E$7:E$10002,A2562,Einnahmen!G$7:G$10002)+SUMIF(Einnahmen!I$7:I$10002,A2562,Einnahmen!H$7:H$10002)+SUMIF(Ausgaben!E$7:E$10002,A2562,Ausgaben!G$7:G$10002)+SUMIF(Ausgaben!I$7:I$10002,A2562,Ausgaben!H$7:H$10002),2)</f>
        <v>0</v>
      </c>
    </row>
    <row r="2563" spans="1:2" x14ac:dyDescent="0.25">
      <c r="A2563">
        <v>2563</v>
      </c>
      <c r="B2563" s="24">
        <f>ROUND(SUMIF(Einnahmen!E$7:E$10002,A2563,Einnahmen!G$7:G$10002)+SUMIF(Einnahmen!I$7:I$10002,A2563,Einnahmen!H$7:H$10002)+SUMIF(Ausgaben!E$7:E$10002,A2563,Ausgaben!G$7:G$10002)+SUMIF(Ausgaben!I$7:I$10002,A2563,Ausgaben!H$7:H$10002),2)</f>
        <v>0</v>
      </c>
    </row>
    <row r="2564" spans="1:2" x14ac:dyDescent="0.25">
      <c r="A2564">
        <v>2564</v>
      </c>
      <c r="B2564" s="24">
        <f>ROUND(SUMIF(Einnahmen!E$7:E$10002,A2564,Einnahmen!G$7:G$10002)+SUMIF(Einnahmen!I$7:I$10002,A2564,Einnahmen!H$7:H$10002)+SUMIF(Ausgaben!E$7:E$10002,A2564,Ausgaben!G$7:G$10002)+SUMIF(Ausgaben!I$7:I$10002,A2564,Ausgaben!H$7:H$10002),2)</f>
        <v>0</v>
      </c>
    </row>
    <row r="2565" spans="1:2" x14ac:dyDescent="0.25">
      <c r="A2565">
        <v>2565</v>
      </c>
      <c r="B2565" s="24">
        <f>ROUND(SUMIF(Einnahmen!E$7:E$10002,A2565,Einnahmen!G$7:G$10002)+SUMIF(Einnahmen!I$7:I$10002,A2565,Einnahmen!H$7:H$10002)+SUMIF(Ausgaben!E$7:E$10002,A2565,Ausgaben!G$7:G$10002)+SUMIF(Ausgaben!I$7:I$10002,A2565,Ausgaben!H$7:H$10002),2)</f>
        <v>0</v>
      </c>
    </row>
    <row r="2566" spans="1:2" x14ac:dyDescent="0.25">
      <c r="A2566">
        <v>2566</v>
      </c>
      <c r="B2566" s="24">
        <f>ROUND(SUMIF(Einnahmen!E$7:E$10002,A2566,Einnahmen!G$7:G$10002)+SUMIF(Einnahmen!I$7:I$10002,A2566,Einnahmen!H$7:H$10002)+SUMIF(Ausgaben!E$7:E$10002,A2566,Ausgaben!G$7:G$10002)+SUMIF(Ausgaben!I$7:I$10002,A2566,Ausgaben!H$7:H$10002),2)</f>
        <v>0</v>
      </c>
    </row>
    <row r="2567" spans="1:2" x14ac:dyDescent="0.25">
      <c r="A2567">
        <v>2567</v>
      </c>
      <c r="B2567" s="24">
        <f>ROUND(SUMIF(Einnahmen!E$7:E$10002,A2567,Einnahmen!G$7:G$10002)+SUMIF(Einnahmen!I$7:I$10002,A2567,Einnahmen!H$7:H$10002)+SUMIF(Ausgaben!E$7:E$10002,A2567,Ausgaben!G$7:G$10002)+SUMIF(Ausgaben!I$7:I$10002,A2567,Ausgaben!H$7:H$10002),2)</f>
        <v>0</v>
      </c>
    </row>
    <row r="2568" spans="1:2" x14ac:dyDescent="0.25">
      <c r="A2568">
        <v>2568</v>
      </c>
      <c r="B2568" s="24">
        <f>ROUND(SUMIF(Einnahmen!E$7:E$10002,A2568,Einnahmen!G$7:G$10002)+SUMIF(Einnahmen!I$7:I$10002,A2568,Einnahmen!H$7:H$10002)+SUMIF(Ausgaben!E$7:E$10002,A2568,Ausgaben!G$7:G$10002)+SUMIF(Ausgaben!I$7:I$10002,A2568,Ausgaben!H$7:H$10002),2)</f>
        <v>0</v>
      </c>
    </row>
    <row r="2569" spans="1:2" x14ac:dyDescent="0.25">
      <c r="A2569">
        <v>2569</v>
      </c>
      <c r="B2569" s="24">
        <f>ROUND(SUMIF(Einnahmen!E$7:E$10002,A2569,Einnahmen!G$7:G$10002)+SUMIF(Einnahmen!I$7:I$10002,A2569,Einnahmen!H$7:H$10002)+SUMIF(Ausgaben!E$7:E$10002,A2569,Ausgaben!G$7:G$10002)+SUMIF(Ausgaben!I$7:I$10002,A2569,Ausgaben!H$7:H$10002),2)</f>
        <v>0</v>
      </c>
    </row>
    <row r="2570" spans="1:2" x14ac:dyDescent="0.25">
      <c r="A2570">
        <v>2570</v>
      </c>
      <c r="B2570" s="24">
        <f>ROUND(SUMIF(Einnahmen!E$7:E$10002,A2570,Einnahmen!G$7:G$10002)+SUMIF(Einnahmen!I$7:I$10002,A2570,Einnahmen!H$7:H$10002)+SUMIF(Ausgaben!E$7:E$10002,A2570,Ausgaben!G$7:G$10002)+SUMIF(Ausgaben!I$7:I$10002,A2570,Ausgaben!H$7:H$10002),2)</f>
        <v>0</v>
      </c>
    </row>
    <row r="2571" spans="1:2" x14ac:dyDescent="0.25">
      <c r="A2571">
        <v>2571</v>
      </c>
      <c r="B2571" s="24">
        <f>ROUND(SUMIF(Einnahmen!E$7:E$10002,A2571,Einnahmen!G$7:G$10002)+SUMIF(Einnahmen!I$7:I$10002,A2571,Einnahmen!H$7:H$10002)+SUMIF(Ausgaben!E$7:E$10002,A2571,Ausgaben!G$7:G$10002)+SUMIF(Ausgaben!I$7:I$10002,A2571,Ausgaben!H$7:H$10002),2)</f>
        <v>0</v>
      </c>
    </row>
    <row r="2572" spans="1:2" x14ac:dyDescent="0.25">
      <c r="A2572">
        <v>2572</v>
      </c>
      <c r="B2572" s="24">
        <f>ROUND(SUMIF(Einnahmen!E$7:E$10002,A2572,Einnahmen!G$7:G$10002)+SUMIF(Einnahmen!I$7:I$10002,A2572,Einnahmen!H$7:H$10002)+SUMIF(Ausgaben!E$7:E$10002,A2572,Ausgaben!G$7:G$10002)+SUMIF(Ausgaben!I$7:I$10002,A2572,Ausgaben!H$7:H$10002),2)</f>
        <v>0</v>
      </c>
    </row>
    <row r="2573" spans="1:2" x14ac:dyDescent="0.25">
      <c r="A2573">
        <v>2573</v>
      </c>
      <c r="B2573" s="24">
        <f>ROUND(SUMIF(Einnahmen!E$7:E$10002,A2573,Einnahmen!G$7:G$10002)+SUMIF(Einnahmen!I$7:I$10002,A2573,Einnahmen!H$7:H$10002)+SUMIF(Ausgaben!E$7:E$10002,A2573,Ausgaben!G$7:G$10002)+SUMIF(Ausgaben!I$7:I$10002,A2573,Ausgaben!H$7:H$10002),2)</f>
        <v>0</v>
      </c>
    </row>
    <row r="2574" spans="1:2" x14ac:dyDescent="0.25">
      <c r="A2574">
        <v>2574</v>
      </c>
      <c r="B2574" s="24">
        <f>ROUND(SUMIF(Einnahmen!E$7:E$10002,A2574,Einnahmen!G$7:G$10002)+SUMIF(Einnahmen!I$7:I$10002,A2574,Einnahmen!H$7:H$10002)+SUMIF(Ausgaben!E$7:E$10002,A2574,Ausgaben!G$7:G$10002)+SUMIF(Ausgaben!I$7:I$10002,A2574,Ausgaben!H$7:H$10002),2)</f>
        <v>0</v>
      </c>
    </row>
    <row r="2575" spans="1:2" x14ac:dyDescent="0.25">
      <c r="A2575">
        <v>2575</v>
      </c>
      <c r="B2575" s="24">
        <f>ROUND(SUMIF(Einnahmen!E$7:E$10002,A2575,Einnahmen!G$7:G$10002)+SUMIF(Einnahmen!I$7:I$10002,A2575,Einnahmen!H$7:H$10002)+SUMIF(Ausgaben!E$7:E$10002,A2575,Ausgaben!G$7:G$10002)+SUMIF(Ausgaben!I$7:I$10002,A2575,Ausgaben!H$7:H$10002),2)</f>
        <v>0</v>
      </c>
    </row>
    <row r="2576" spans="1:2" x14ac:dyDescent="0.25">
      <c r="A2576">
        <v>2576</v>
      </c>
      <c r="B2576" s="24">
        <f>ROUND(SUMIF(Einnahmen!E$7:E$10002,A2576,Einnahmen!G$7:G$10002)+SUMIF(Einnahmen!I$7:I$10002,A2576,Einnahmen!H$7:H$10002)+SUMIF(Ausgaben!E$7:E$10002,A2576,Ausgaben!G$7:G$10002)+SUMIF(Ausgaben!I$7:I$10002,A2576,Ausgaben!H$7:H$10002),2)</f>
        <v>0</v>
      </c>
    </row>
    <row r="2577" spans="1:2" x14ac:dyDescent="0.25">
      <c r="A2577">
        <v>2577</v>
      </c>
      <c r="B2577" s="24">
        <f>ROUND(SUMIF(Einnahmen!E$7:E$10002,A2577,Einnahmen!G$7:G$10002)+SUMIF(Einnahmen!I$7:I$10002,A2577,Einnahmen!H$7:H$10002)+SUMIF(Ausgaben!E$7:E$10002,A2577,Ausgaben!G$7:G$10002)+SUMIF(Ausgaben!I$7:I$10002,A2577,Ausgaben!H$7:H$10002),2)</f>
        <v>0</v>
      </c>
    </row>
    <row r="2578" spans="1:2" x14ac:dyDescent="0.25">
      <c r="A2578">
        <v>2578</v>
      </c>
      <c r="B2578" s="24">
        <f>ROUND(SUMIF(Einnahmen!E$7:E$10002,A2578,Einnahmen!G$7:G$10002)+SUMIF(Einnahmen!I$7:I$10002,A2578,Einnahmen!H$7:H$10002)+SUMIF(Ausgaben!E$7:E$10002,A2578,Ausgaben!G$7:G$10002)+SUMIF(Ausgaben!I$7:I$10002,A2578,Ausgaben!H$7:H$10002),2)</f>
        <v>0</v>
      </c>
    </row>
    <row r="2579" spans="1:2" x14ac:dyDescent="0.25">
      <c r="A2579">
        <v>2579</v>
      </c>
      <c r="B2579" s="24">
        <f>ROUND(SUMIF(Einnahmen!E$7:E$10002,A2579,Einnahmen!G$7:G$10002)+SUMIF(Einnahmen!I$7:I$10002,A2579,Einnahmen!H$7:H$10002)+SUMIF(Ausgaben!E$7:E$10002,A2579,Ausgaben!G$7:G$10002)+SUMIF(Ausgaben!I$7:I$10002,A2579,Ausgaben!H$7:H$10002),2)</f>
        <v>0</v>
      </c>
    </row>
    <row r="2580" spans="1:2" x14ac:dyDescent="0.25">
      <c r="A2580">
        <v>2580</v>
      </c>
      <c r="B2580" s="24">
        <f>ROUND(SUMIF(Einnahmen!E$7:E$10002,A2580,Einnahmen!G$7:G$10002)+SUMIF(Einnahmen!I$7:I$10002,A2580,Einnahmen!H$7:H$10002)+SUMIF(Ausgaben!E$7:E$10002,A2580,Ausgaben!G$7:G$10002)+SUMIF(Ausgaben!I$7:I$10002,A2580,Ausgaben!H$7:H$10002),2)</f>
        <v>0</v>
      </c>
    </row>
    <row r="2581" spans="1:2" x14ac:dyDescent="0.25">
      <c r="A2581">
        <v>2581</v>
      </c>
      <c r="B2581" s="24">
        <f>ROUND(SUMIF(Einnahmen!E$7:E$10002,A2581,Einnahmen!G$7:G$10002)+SUMIF(Einnahmen!I$7:I$10002,A2581,Einnahmen!H$7:H$10002)+SUMIF(Ausgaben!E$7:E$10002,A2581,Ausgaben!G$7:G$10002)+SUMIF(Ausgaben!I$7:I$10002,A2581,Ausgaben!H$7:H$10002),2)</f>
        <v>0</v>
      </c>
    </row>
    <row r="2582" spans="1:2" x14ac:dyDescent="0.25">
      <c r="A2582">
        <v>2582</v>
      </c>
      <c r="B2582" s="24">
        <f>ROUND(SUMIF(Einnahmen!E$7:E$10002,A2582,Einnahmen!G$7:G$10002)+SUMIF(Einnahmen!I$7:I$10002,A2582,Einnahmen!H$7:H$10002)+SUMIF(Ausgaben!E$7:E$10002,A2582,Ausgaben!G$7:G$10002)+SUMIF(Ausgaben!I$7:I$10002,A2582,Ausgaben!H$7:H$10002),2)</f>
        <v>0</v>
      </c>
    </row>
    <row r="2583" spans="1:2" x14ac:dyDescent="0.25">
      <c r="A2583">
        <v>2583</v>
      </c>
      <c r="B2583" s="24">
        <f>ROUND(SUMIF(Einnahmen!E$7:E$10002,A2583,Einnahmen!G$7:G$10002)+SUMIF(Einnahmen!I$7:I$10002,A2583,Einnahmen!H$7:H$10002)+SUMIF(Ausgaben!E$7:E$10002,A2583,Ausgaben!G$7:G$10002)+SUMIF(Ausgaben!I$7:I$10002,A2583,Ausgaben!H$7:H$10002),2)</f>
        <v>0</v>
      </c>
    </row>
    <row r="2584" spans="1:2" x14ac:dyDescent="0.25">
      <c r="A2584">
        <v>2584</v>
      </c>
      <c r="B2584" s="24">
        <f>ROUND(SUMIF(Einnahmen!E$7:E$10002,A2584,Einnahmen!G$7:G$10002)+SUMIF(Einnahmen!I$7:I$10002,A2584,Einnahmen!H$7:H$10002)+SUMIF(Ausgaben!E$7:E$10002,A2584,Ausgaben!G$7:G$10002)+SUMIF(Ausgaben!I$7:I$10002,A2584,Ausgaben!H$7:H$10002),2)</f>
        <v>0</v>
      </c>
    </row>
    <row r="2585" spans="1:2" x14ac:dyDescent="0.25">
      <c r="A2585">
        <v>2585</v>
      </c>
      <c r="B2585" s="24">
        <f>ROUND(SUMIF(Einnahmen!E$7:E$10002,A2585,Einnahmen!G$7:G$10002)+SUMIF(Einnahmen!I$7:I$10002,A2585,Einnahmen!H$7:H$10002)+SUMIF(Ausgaben!E$7:E$10002,A2585,Ausgaben!G$7:G$10002)+SUMIF(Ausgaben!I$7:I$10002,A2585,Ausgaben!H$7:H$10002),2)</f>
        <v>0</v>
      </c>
    </row>
    <row r="2586" spans="1:2" x14ac:dyDescent="0.25">
      <c r="A2586">
        <v>2586</v>
      </c>
      <c r="B2586" s="24">
        <f>ROUND(SUMIF(Einnahmen!E$7:E$10002,A2586,Einnahmen!G$7:G$10002)+SUMIF(Einnahmen!I$7:I$10002,A2586,Einnahmen!H$7:H$10002)+SUMIF(Ausgaben!E$7:E$10002,A2586,Ausgaben!G$7:G$10002)+SUMIF(Ausgaben!I$7:I$10002,A2586,Ausgaben!H$7:H$10002),2)</f>
        <v>0</v>
      </c>
    </row>
    <row r="2587" spans="1:2" x14ac:dyDescent="0.25">
      <c r="A2587">
        <v>2587</v>
      </c>
      <c r="B2587" s="24">
        <f>ROUND(SUMIF(Einnahmen!E$7:E$10002,A2587,Einnahmen!G$7:G$10002)+SUMIF(Einnahmen!I$7:I$10002,A2587,Einnahmen!H$7:H$10002)+SUMIF(Ausgaben!E$7:E$10002,A2587,Ausgaben!G$7:G$10002)+SUMIF(Ausgaben!I$7:I$10002,A2587,Ausgaben!H$7:H$10002),2)</f>
        <v>0</v>
      </c>
    </row>
    <row r="2588" spans="1:2" x14ac:dyDescent="0.25">
      <c r="A2588">
        <v>2588</v>
      </c>
      <c r="B2588" s="24">
        <f>ROUND(SUMIF(Einnahmen!E$7:E$10002,A2588,Einnahmen!G$7:G$10002)+SUMIF(Einnahmen!I$7:I$10002,A2588,Einnahmen!H$7:H$10002)+SUMIF(Ausgaben!E$7:E$10002,A2588,Ausgaben!G$7:G$10002)+SUMIF(Ausgaben!I$7:I$10002,A2588,Ausgaben!H$7:H$10002),2)</f>
        <v>0</v>
      </c>
    </row>
    <row r="2589" spans="1:2" x14ac:dyDescent="0.25">
      <c r="A2589">
        <v>2589</v>
      </c>
      <c r="B2589" s="24">
        <f>ROUND(SUMIF(Einnahmen!E$7:E$10002,A2589,Einnahmen!G$7:G$10002)+SUMIF(Einnahmen!I$7:I$10002,A2589,Einnahmen!H$7:H$10002)+SUMIF(Ausgaben!E$7:E$10002,A2589,Ausgaben!G$7:G$10002)+SUMIF(Ausgaben!I$7:I$10002,A2589,Ausgaben!H$7:H$10002),2)</f>
        <v>0</v>
      </c>
    </row>
    <row r="2590" spans="1:2" x14ac:dyDescent="0.25">
      <c r="A2590">
        <v>2590</v>
      </c>
      <c r="B2590" s="24">
        <f>ROUND(SUMIF(Einnahmen!E$7:E$10002,A2590,Einnahmen!G$7:G$10002)+SUMIF(Einnahmen!I$7:I$10002,A2590,Einnahmen!H$7:H$10002)+SUMIF(Ausgaben!E$7:E$10002,A2590,Ausgaben!G$7:G$10002)+SUMIF(Ausgaben!I$7:I$10002,A2590,Ausgaben!H$7:H$10002),2)</f>
        <v>0</v>
      </c>
    </row>
    <row r="2591" spans="1:2" x14ac:dyDescent="0.25">
      <c r="A2591">
        <v>2591</v>
      </c>
      <c r="B2591" s="24">
        <f>ROUND(SUMIF(Einnahmen!E$7:E$10002,A2591,Einnahmen!G$7:G$10002)+SUMIF(Einnahmen!I$7:I$10002,A2591,Einnahmen!H$7:H$10002)+SUMIF(Ausgaben!E$7:E$10002,A2591,Ausgaben!G$7:G$10002)+SUMIF(Ausgaben!I$7:I$10002,A2591,Ausgaben!H$7:H$10002),2)</f>
        <v>0</v>
      </c>
    </row>
    <row r="2592" spans="1:2" x14ac:dyDescent="0.25">
      <c r="A2592">
        <v>2592</v>
      </c>
      <c r="B2592" s="24">
        <f>ROUND(SUMIF(Einnahmen!E$7:E$10002,A2592,Einnahmen!G$7:G$10002)+SUMIF(Einnahmen!I$7:I$10002,A2592,Einnahmen!H$7:H$10002)+SUMIF(Ausgaben!E$7:E$10002,A2592,Ausgaben!G$7:G$10002)+SUMIF(Ausgaben!I$7:I$10002,A2592,Ausgaben!H$7:H$10002),2)</f>
        <v>0</v>
      </c>
    </row>
    <row r="2593" spans="1:2" x14ac:dyDescent="0.25">
      <c r="A2593">
        <v>2593</v>
      </c>
      <c r="B2593" s="24">
        <f>ROUND(SUMIF(Einnahmen!E$7:E$10002,A2593,Einnahmen!G$7:G$10002)+SUMIF(Einnahmen!I$7:I$10002,A2593,Einnahmen!H$7:H$10002)+SUMIF(Ausgaben!E$7:E$10002,A2593,Ausgaben!G$7:G$10002)+SUMIF(Ausgaben!I$7:I$10002,A2593,Ausgaben!H$7:H$10002),2)</f>
        <v>0</v>
      </c>
    </row>
    <row r="2594" spans="1:2" x14ac:dyDescent="0.25">
      <c r="A2594">
        <v>2594</v>
      </c>
      <c r="B2594" s="24">
        <f>ROUND(SUMIF(Einnahmen!E$7:E$10002,A2594,Einnahmen!G$7:G$10002)+SUMIF(Einnahmen!I$7:I$10002,A2594,Einnahmen!H$7:H$10002)+SUMIF(Ausgaben!E$7:E$10002,A2594,Ausgaben!G$7:G$10002)+SUMIF(Ausgaben!I$7:I$10002,A2594,Ausgaben!H$7:H$10002),2)</f>
        <v>0</v>
      </c>
    </row>
    <row r="2595" spans="1:2" x14ac:dyDescent="0.25">
      <c r="A2595">
        <v>2595</v>
      </c>
      <c r="B2595" s="24">
        <f>ROUND(SUMIF(Einnahmen!E$7:E$10002,A2595,Einnahmen!G$7:G$10002)+SUMIF(Einnahmen!I$7:I$10002,A2595,Einnahmen!H$7:H$10002)+SUMIF(Ausgaben!E$7:E$10002,A2595,Ausgaben!G$7:G$10002)+SUMIF(Ausgaben!I$7:I$10002,A2595,Ausgaben!H$7:H$10002),2)</f>
        <v>0</v>
      </c>
    </row>
    <row r="2596" spans="1:2" x14ac:dyDescent="0.25">
      <c r="A2596">
        <v>2596</v>
      </c>
      <c r="B2596" s="24">
        <f>ROUND(SUMIF(Einnahmen!E$7:E$10002,A2596,Einnahmen!G$7:G$10002)+SUMIF(Einnahmen!I$7:I$10002,A2596,Einnahmen!H$7:H$10002)+SUMIF(Ausgaben!E$7:E$10002,A2596,Ausgaben!G$7:G$10002)+SUMIF(Ausgaben!I$7:I$10002,A2596,Ausgaben!H$7:H$10002),2)</f>
        <v>0</v>
      </c>
    </row>
    <row r="2597" spans="1:2" x14ac:dyDescent="0.25">
      <c r="A2597">
        <v>2597</v>
      </c>
      <c r="B2597" s="24">
        <f>ROUND(SUMIF(Einnahmen!E$7:E$10002,A2597,Einnahmen!G$7:G$10002)+SUMIF(Einnahmen!I$7:I$10002,A2597,Einnahmen!H$7:H$10002)+SUMIF(Ausgaben!E$7:E$10002,A2597,Ausgaben!G$7:G$10002)+SUMIF(Ausgaben!I$7:I$10002,A2597,Ausgaben!H$7:H$10002),2)</f>
        <v>0</v>
      </c>
    </row>
    <row r="2598" spans="1:2" x14ac:dyDescent="0.25">
      <c r="A2598">
        <v>2598</v>
      </c>
      <c r="B2598" s="24">
        <f>ROUND(SUMIF(Einnahmen!E$7:E$10002,A2598,Einnahmen!G$7:G$10002)+SUMIF(Einnahmen!I$7:I$10002,A2598,Einnahmen!H$7:H$10002)+SUMIF(Ausgaben!E$7:E$10002,A2598,Ausgaben!G$7:G$10002)+SUMIF(Ausgaben!I$7:I$10002,A2598,Ausgaben!H$7:H$10002),2)</f>
        <v>0</v>
      </c>
    </row>
    <row r="2599" spans="1:2" x14ac:dyDescent="0.25">
      <c r="A2599">
        <v>2599</v>
      </c>
      <c r="B2599" s="24">
        <f>ROUND(SUMIF(Einnahmen!E$7:E$10002,A2599,Einnahmen!G$7:G$10002)+SUMIF(Einnahmen!I$7:I$10002,A2599,Einnahmen!H$7:H$10002)+SUMIF(Ausgaben!E$7:E$10002,A2599,Ausgaben!G$7:G$10002)+SUMIF(Ausgaben!I$7:I$10002,A2599,Ausgaben!H$7:H$10002),2)</f>
        <v>0</v>
      </c>
    </row>
    <row r="2600" spans="1:2" x14ac:dyDescent="0.25">
      <c r="A2600">
        <v>2600</v>
      </c>
      <c r="B2600" s="24">
        <f>ROUND(SUMIF(Einnahmen!E$7:E$10002,A2600,Einnahmen!G$7:G$10002)+SUMIF(Einnahmen!I$7:I$10002,A2600,Einnahmen!H$7:H$10002)+SUMIF(Ausgaben!E$7:E$10002,A2600,Ausgaben!G$7:G$10002)+SUMIF(Ausgaben!I$7:I$10002,A2600,Ausgaben!H$7:H$10002),2)</f>
        <v>0</v>
      </c>
    </row>
    <row r="2601" spans="1:2" x14ac:dyDescent="0.25">
      <c r="A2601">
        <v>2601</v>
      </c>
      <c r="B2601" s="24">
        <f>ROUND(SUMIF(Einnahmen!E$7:E$10002,A2601,Einnahmen!G$7:G$10002)+SUMIF(Einnahmen!I$7:I$10002,A2601,Einnahmen!H$7:H$10002)+SUMIF(Ausgaben!E$7:E$10002,A2601,Ausgaben!G$7:G$10002)+SUMIF(Ausgaben!I$7:I$10002,A2601,Ausgaben!H$7:H$10002),2)</f>
        <v>0</v>
      </c>
    </row>
    <row r="2602" spans="1:2" x14ac:dyDescent="0.25">
      <c r="A2602">
        <v>2602</v>
      </c>
      <c r="B2602" s="24">
        <f>ROUND(SUMIF(Einnahmen!E$7:E$10002,A2602,Einnahmen!G$7:G$10002)+SUMIF(Einnahmen!I$7:I$10002,A2602,Einnahmen!H$7:H$10002)+SUMIF(Ausgaben!E$7:E$10002,A2602,Ausgaben!G$7:G$10002)+SUMIF(Ausgaben!I$7:I$10002,A2602,Ausgaben!H$7:H$10002),2)</f>
        <v>0</v>
      </c>
    </row>
    <row r="2603" spans="1:2" x14ac:dyDescent="0.25">
      <c r="A2603">
        <v>2603</v>
      </c>
      <c r="B2603" s="24">
        <f>ROUND(SUMIF(Einnahmen!E$7:E$10002,A2603,Einnahmen!G$7:G$10002)+SUMIF(Einnahmen!I$7:I$10002,A2603,Einnahmen!H$7:H$10002)+SUMIF(Ausgaben!E$7:E$10002,A2603,Ausgaben!G$7:G$10002)+SUMIF(Ausgaben!I$7:I$10002,A2603,Ausgaben!H$7:H$10002),2)</f>
        <v>0</v>
      </c>
    </row>
    <row r="2604" spans="1:2" x14ac:dyDescent="0.25">
      <c r="A2604">
        <v>2604</v>
      </c>
      <c r="B2604" s="24">
        <f>ROUND(SUMIF(Einnahmen!E$7:E$10002,A2604,Einnahmen!G$7:G$10002)+SUMIF(Einnahmen!I$7:I$10002,A2604,Einnahmen!H$7:H$10002)+SUMIF(Ausgaben!E$7:E$10002,A2604,Ausgaben!G$7:G$10002)+SUMIF(Ausgaben!I$7:I$10002,A2604,Ausgaben!H$7:H$10002),2)</f>
        <v>0</v>
      </c>
    </row>
    <row r="2605" spans="1:2" x14ac:dyDescent="0.25">
      <c r="A2605">
        <v>2605</v>
      </c>
      <c r="B2605" s="24">
        <f>ROUND(SUMIF(Einnahmen!E$7:E$10002,A2605,Einnahmen!G$7:G$10002)+SUMIF(Einnahmen!I$7:I$10002,A2605,Einnahmen!H$7:H$10002)+SUMIF(Ausgaben!E$7:E$10002,A2605,Ausgaben!G$7:G$10002)+SUMIF(Ausgaben!I$7:I$10002,A2605,Ausgaben!H$7:H$10002),2)</f>
        <v>0</v>
      </c>
    </row>
    <row r="2606" spans="1:2" x14ac:dyDescent="0.25">
      <c r="A2606">
        <v>2606</v>
      </c>
      <c r="B2606" s="24">
        <f>ROUND(SUMIF(Einnahmen!E$7:E$10002,A2606,Einnahmen!G$7:G$10002)+SUMIF(Einnahmen!I$7:I$10002,A2606,Einnahmen!H$7:H$10002)+SUMIF(Ausgaben!E$7:E$10002,A2606,Ausgaben!G$7:G$10002)+SUMIF(Ausgaben!I$7:I$10002,A2606,Ausgaben!H$7:H$10002),2)</f>
        <v>0</v>
      </c>
    </row>
    <row r="2607" spans="1:2" x14ac:dyDescent="0.25">
      <c r="A2607">
        <v>2607</v>
      </c>
      <c r="B2607" s="24">
        <f>ROUND(SUMIF(Einnahmen!E$7:E$10002,A2607,Einnahmen!G$7:G$10002)+SUMIF(Einnahmen!I$7:I$10002,A2607,Einnahmen!H$7:H$10002)+SUMIF(Ausgaben!E$7:E$10002,A2607,Ausgaben!G$7:G$10002)+SUMIF(Ausgaben!I$7:I$10002,A2607,Ausgaben!H$7:H$10002),2)</f>
        <v>0</v>
      </c>
    </row>
    <row r="2608" spans="1:2" x14ac:dyDescent="0.25">
      <c r="A2608">
        <v>2608</v>
      </c>
      <c r="B2608" s="24">
        <f>ROUND(SUMIF(Einnahmen!E$7:E$10002,A2608,Einnahmen!G$7:G$10002)+SUMIF(Einnahmen!I$7:I$10002,A2608,Einnahmen!H$7:H$10002)+SUMIF(Ausgaben!E$7:E$10002,A2608,Ausgaben!G$7:G$10002)+SUMIF(Ausgaben!I$7:I$10002,A2608,Ausgaben!H$7:H$10002),2)</f>
        <v>0</v>
      </c>
    </row>
    <row r="2609" spans="1:2" x14ac:dyDescent="0.25">
      <c r="A2609">
        <v>2609</v>
      </c>
      <c r="B2609" s="24">
        <f>ROUND(SUMIF(Einnahmen!E$7:E$10002,A2609,Einnahmen!G$7:G$10002)+SUMIF(Einnahmen!I$7:I$10002,A2609,Einnahmen!H$7:H$10002)+SUMIF(Ausgaben!E$7:E$10002,A2609,Ausgaben!G$7:G$10002)+SUMIF(Ausgaben!I$7:I$10002,A2609,Ausgaben!H$7:H$10002),2)</f>
        <v>0</v>
      </c>
    </row>
    <row r="2610" spans="1:2" x14ac:dyDescent="0.25">
      <c r="A2610">
        <v>2610</v>
      </c>
      <c r="B2610" s="24">
        <f>ROUND(SUMIF(Einnahmen!E$7:E$10002,A2610,Einnahmen!G$7:G$10002)+SUMIF(Einnahmen!I$7:I$10002,A2610,Einnahmen!H$7:H$10002)+SUMIF(Ausgaben!E$7:E$10002,A2610,Ausgaben!G$7:G$10002)+SUMIF(Ausgaben!I$7:I$10002,A2610,Ausgaben!H$7:H$10002),2)</f>
        <v>0</v>
      </c>
    </row>
    <row r="2611" spans="1:2" x14ac:dyDescent="0.25">
      <c r="A2611">
        <v>2611</v>
      </c>
      <c r="B2611" s="24">
        <f>ROUND(SUMIF(Einnahmen!E$7:E$10002,A2611,Einnahmen!G$7:G$10002)+SUMIF(Einnahmen!I$7:I$10002,A2611,Einnahmen!H$7:H$10002)+SUMIF(Ausgaben!E$7:E$10002,A2611,Ausgaben!G$7:G$10002)+SUMIF(Ausgaben!I$7:I$10002,A2611,Ausgaben!H$7:H$10002),2)</f>
        <v>0</v>
      </c>
    </row>
    <row r="2612" spans="1:2" x14ac:dyDescent="0.25">
      <c r="A2612">
        <v>2612</v>
      </c>
      <c r="B2612" s="24">
        <f>ROUND(SUMIF(Einnahmen!E$7:E$10002,A2612,Einnahmen!G$7:G$10002)+SUMIF(Einnahmen!I$7:I$10002,A2612,Einnahmen!H$7:H$10002)+SUMIF(Ausgaben!E$7:E$10002,A2612,Ausgaben!G$7:G$10002)+SUMIF(Ausgaben!I$7:I$10002,A2612,Ausgaben!H$7:H$10002),2)</f>
        <v>0</v>
      </c>
    </row>
    <row r="2613" spans="1:2" x14ac:dyDescent="0.25">
      <c r="A2613">
        <v>2613</v>
      </c>
      <c r="B2613" s="24">
        <f>ROUND(SUMIF(Einnahmen!E$7:E$10002,A2613,Einnahmen!G$7:G$10002)+SUMIF(Einnahmen!I$7:I$10002,A2613,Einnahmen!H$7:H$10002)+SUMIF(Ausgaben!E$7:E$10002,A2613,Ausgaben!G$7:G$10002)+SUMIF(Ausgaben!I$7:I$10002,A2613,Ausgaben!H$7:H$10002),2)</f>
        <v>0</v>
      </c>
    </row>
    <row r="2614" spans="1:2" x14ac:dyDescent="0.25">
      <c r="A2614">
        <v>2614</v>
      </c>
      <c r="B2614" s="24">
        <f>ROUND(SUMIF(Einnahmen!E$7:E$10002,A2614,Einnahmen!G$7:G$10002)+SUMIF(Einnahmen!I$7:I$10002,A2614,Einnahmen!H$7:H$10002)+SUMIF(Ausgaben!E$7:E$10002,A2614,Ausgaben!G$7:G$10002)+SUMIF(Ausgaben!I$7:I$10002,A2614,Ausgaben!H$7:H$10002),2)</f>
        <v>0</v>
      </c>
    </row>
    <row r="2615" spans="1:2" x14ac:dyDescent="0.25">
      <c r="A2615">
        <v>2615</v>
      </c>
      <c r="B2615" s="24">
        <f>ROUND(SUMIF(Einnahmen!E$7:E$10002,A2615,Einnahmen!G$7:G$10002)+SUMIF(Einnahmen!I$7:I$10002,A2615,Einnahmen!H$7:H$10002)+SUMIF(Ausgaben!E$7:E$10002,A2615,Ausgaben!G$7:G$10002)+SUMIF(Ausgaben!I$7:I$10002,A2615,Ausgaben!H$7:H$10002),2)</f>
        <v>0</v>
      </c>
    </row>
    <row r="2616" spans="1:2" x14ac:dyDescent="0.25">
      <c r="A2616">
        <v>2616</v>
      </c>
      <c r="B2616" s="24">
        <f>ROUND(SUMIF(Einnahmen!E$7:E$10002,A2616,Einnahmen!G$7:G$10002)+SUMIF(Einnahmen!I$7:I$10002,A2616,Einnahmen!H$7:H$10002)+SUMIF(Ausgaben!E$7:E$10002,A2616,Ausgaben!G$7:G$10002)+SUMIF(Ausgaben!I$7:I$10002,A2616,Ausgaben!H$7:H$10002),2)</f>
        <v>0</v>
      </c>
    </row>
    <row r="2617" spans="1:2" x14ac:dyDescent="0.25">
      <c r="A2617">
        <v>2617</v>
      </c>
      <c r="B2617" s="24">
        <f>ROUND(SUMIF(Einnahmen!E$7:E$10002,A2617,Einnahmen!G$7:G$10002)+SUMIF(Einnahmen!I$7:I$10002,A2617,Einnahmen!H$7:H$10002)+SUMIF(Ausgaben!E$7:E$10002,A2617,Ausgaben!G$7:G$10002)+SUMIF(Ausgaben!I$7:I$10002,A2617,Ausgaben!H$7:H$10002),2)</f>
        <v>0</v>
      </c>
    </row>
    <row r="2618" spans="1:2" x14ac:dyDescent="0.25">
      <c r="A2618">
        <v>2618</v>
      </c>
      <c r="B2618" s="24">
        <f>ROUND(SUMIF(Einnahmen!E$7:E$10002,A2618,Einnahmen!G$7:G$10002)+SUMIF(Einnahmen!I$7:I$10002,A2618,Einnahmen!H$7:H$10002)+SUMIF(Ausgaben!E$7:E$10002,A2618,Ausgaben!G$7:G$10002)+SUMIF(Ausgaben!I$7:I$10002,A2618,Ausgaben!H$7:H$10002),2)</f>
        <v>0</v>
      </c>
    </row>
    <row r="2619" spans="1:2" x14ac:dyDescent="0.25">
      <c r="A2619">
        <v>2619</v>
      </c>
      <c r="B2619" s="24">
        <f>ROUND(SUMIF(Einnahmen!E$7:E$10002,A2619,Einnahmen!G$7:G$10002)+SUMIF(Einnahmen!I$7:I$10002,A2619,Einnahmen!H$7:H$10002)+SUMIF(Ausgaben!E$7:E$10002,A2619,Ausgaben!G$7:G$10002)+SUMIF(Ausgaben!I$7:I$10002,A2619,Ausgaben!H$7:H$10002),2)</f>
        <v>0</v>
      </c>
    </row>
    <row r="2620" spans="1:2" x14ac:dyDescent="0.25">
      <c r="A2620">
        <v>2620</v>
      </c>
      <c r="B2620" s="24">
        <f>ROUND(SUMIF(Einnahmen!E$7:E$10002,A2620,Einnahmen!G$7:G$10002)+SUMIF(Einnahmen!I$7:I$10002,A2620,Einnahmen!H$7:H$10002)+SUMIF(Ausgaben!E$7:E$10002,A2620,Ausgaben!G$7:G$10002)+SUMIF(Ausgaben!I$7:I$10002,A2620,Ausgaben!H$7:H$10002),2)</f>
        <v>0</v>
      </c>
    </row>
    <row r="2621" spans="1:2" x14ac:dyDescent="0.25">
      <c r="A2621">
        <v>2621</v>
      </c>
      <c r="B2621" s="24">
        <f>ROUND(SUMIF(Einnahmen!E$7:E$10002,A2621,Einnahmen!G$7:G$10002)+SUMIF(Einnahmen!I$7:I$10002,A2621,Einnahmen!H$7:H$10002)+SUMIF(Ausgaben!E$7:E$10002,A2621,Ausgaben!G$7:G$10002)+SUMIF(Ausgaben!I$7:I$10002,A2621,Ausgaben!H$7:H$10002),2)</f>
        <v>0</v>
      </c>
    </row>
    <row r="2622" spans="1:2" x14ac:dyDescent="0.25">
      <c r="A2622">
        <v>2622</v>
      </c>
      <c r="B2622" s="24">
        <f>ROUND(SUMIF(Einnahmen!E$7:E$10002,A2622,Einnahmen!G$7:G$10002)+SUMIF(Einnahmen!I$7:I$10002,A2622,Einnahmen!H$7:H$10002)+SUMIF(Ausgaben!E$7:E$10002,A2622,Ausgaben!G$7:G$10002)+SUMIF(Ausgaben!I$7:I$10002,A2622,Ausgaben!H$7:H$10002),2)</f>
        <v>0</v>
      </c>
    </row>
    <row r="2623" spans="1:2" x14ac:dyDescent="0.25">
      <c r="A2623">
        <v>2623</v>
      </c>
      <c r="B2623" s="24">
        <f>ROUND(SUMIF(Einnahmen!E$7:E$10002,A2623,Einnahmen!G$7:G$10002)+SUMIF(Einnahmen!I$7:I$10002,A2623,Einnahmen!H$7:H$10002)+SUMIF(Ausgaben!E$7:E$10002,A2623,Ausgaben!G$7:G$10002)+SUMIF(Ausgaben!I$7:I$10002,A2623,Ausgaben!H$7:H$10002),2)</f>
        <v>0</v>
      </c>
    </row>
    <row r="2624" spans="1:2" x14ac:dyDescent="0.25">
      <c r="A2624">
        <v>2624</v>
      </c>
      <c r="B2624" s="24">
        <f>ROUND(SUMIF(Einnahmen!E$7:E$10002,A2624,Einnahmen!G$7:G$10002)+SUMIF(Einnahmen!I$7:I$10002,A2624,Einnahmen!H$7:H$10002)+SUMIF(Ausgaben!E$7:E$10002,A2624,Ausgaben!G$7:G$10002)+SUMIF(Ausgaben!I$7:I$10002,A2624,Ausgaben!H$7:H$10002),2)</f>
        <v>0</v>
      </c>
    </row>
    <row r="2625" spans="1:2" x14ac:dyDescent="0.25">
      <c r="A2625">
        <v>2625</v>
      </c>
      <c r="B2625" s="24">
        <f>ROUND(SUMIF(Einnahmen!E$7:E$10002,A2625,Einnahmen!G$7:G$10002)+SUMIF(Einnahmen!I$7:I$10002,A2625,Einnahmen!H$7:H$10002)+SUMIF(Ausgaben!E$7:E$10002,A2625,Ausgaben!G$7:G$10002)+SUMIF(Ausgaben!I$7:I$10002,A2625,Ausgaben!H$7:H$10002),2)</f>
        <v>0</v>
      </c>
    </row>
    <row r="2626" spans="1:2" x14ac:dyDescent="0.25">
      <c r="A2626">
        <v>2626</v>
      </c>
      <c r="B2626" s="24">
        <f>ROUND(SUMIF(Einnahmen!E$7:E$10002,A2626,Einnahmen!G$7:G$10002)+SUMIF(Einnahmen!I$7:I$10002,A2626,Einnahmen!H$7:H$10002)+SUMIF(Ausgaben!E$7:E$10002,A2626,Ausgaben!G$7:G$10002)+SUMIF(Ausgaben!I$7:I$10002,A2626,Ausgaben!H$7:H$10002),2)</f>
        <v>0</v>
      </c>
    </row>
    <row r="2627" spans="1:2" x14ac:dyDescent="0.25">
      <c r="A2627">
        <v>2627</v>
      </c>
      <c r="B2627" s="24">
        <f>ROUND(SUMIF(Einnahmen!E$7:E$10002,A2627,Einnahmen!G$7:G$10002)+SUMIF(Einnahmen!I$7:I$10002,A2627,Einnahmen!H$7:H$10002)+SUMIF(Ausgaben!E$7:E$10002,A2627,Ausgaben!G$7:G$10002)+SUMIF(Ausgaben!I$7:I$10002,A2627,Ausgaben!H$7:H$10002),2)</f>
        <v>0</v>
      </c>
    </row>
    <row r="2628" spans="1:2" x14ac:dyDescent="0.25">
      <c r="A2628">
        <v>2628</v>
      </c>
      <c r="B2628" s="24">
        <f>ROUND(SUMIF(Einnahmen!E$7:E$10002,A2628,Einnahmen!G$7:G$10002)+SUMIF(Einnahmen!I$7:I$10002,A2628,Einnahmen!H$7:H$10002)+SUMIF(Ausgaben!E$7:E$10002,A2628,Ausgaben!G$7:G$10002)+SUMIF(Ausgaben!I$7:I$10002,A2628,Ausgaben!H$7:H$10002),2)</f>
        <v>0</v>
      </c>
    </row>
    <row r="2629" spans="1:2" x14ac:dyDescent="0.25">
      <c r="A2629">
        <v>2629</v>
      </c>
      <c r="B2629" s="24">
        <f>ROUND(SUMIF(Einnahmen!E$7:E$10002,A2629,Einnahmen!G$7:G$10002)+SUMIF(Einnahmen!I$7:I$10002,A2629,Einnahmen!H$7:H$10002)+SUMIF(Ausgaben!E$7:E$10002,A2629,Ausgaben!G$7:G$10002)+SUMIF(Ausgaben!I$7:I$10002,A2629,Ausgaben!H$7:H$10002),2)</f>
        <v>0</v>
      </c>
    </row>
    <row r="2630" spans="1:2" x14ac:dyDescent="0.25">
      <c r="A2630">
        <v>2630</v>
      </c>
      <c r="B2630" s="24">
        <f>ROUND(SUMIF(Einnahmen!E$7:E$10002,A2630,Einnahmen!G$7:G$10002)+SUMIF(Einnahmen!I$7:I$10002,A2630,Einnahmen!H$7:H$10002)+SUMIF(Ausgaben!E$7:E$10002,A2630,Ausgaben!G$7:G$10002)+SUMIF(Ausgaben!I$7:I$10002,A2630,Ausgaben!H$7:H$10002),2)</f>
        <v>0</v>
      </c>
    </row>
    <row r="2631" spans="1:2" x14ac:dyDescent="0.25">
      <c r="A2631">
        <v>2631</v>
      </c>
      <c r="B2631" s="24">
        <f>ROUND(SUMIF(Einnahmen!E$7:E$10002,A2631,Einnahmen!G$7:G$10002)+SUMIF(Einnahmen!I$7:I$10002,A2631,Einnahmen!H$7:H$10002)+SUMIF(Ausgaben!E$7:E$10002,A2631,Ausgaben!G$7:G$10002)+SUMIF(Ausgaben!I$7:I$10002,A2631,Ausgaben!H$7:H$10002),2)</f>
        <v>0</v>
      </c>
    </row>
    <row r="2632" spans="1:2" x14ac:dyDescent="0.25">
      <c r="A2632">
        <v>2632</v>
      </c>
      <c r="B2632" s="24">
        <f>ROUND(SUMIF(Einnahmen!E$7:E$10002,A2632,Einnahmen!G$7:G$10002)+SUMIF(Einnahmen!I$7:I$10002,A2632,Einnahmen!H$7:H$10002)+SUMIF(Ausgaben!E$7:E$10002,A2632,Ausgaben!G$7:G$10002)+SUMIF(Ausgaben!I$7:I$10002,A2632,Ausgaben!H$7:H$10002),2)</f>
        <v>0</v>
      </c>
    </row>
    <row r="2633" spans="1:2" x14ac:dyDescent="0.25">
      <c r="A2633">
        <v>2633</v>
      </c>
      <c r="B2633" s="24">
        <f>ROUND(SUMIF(Einnahmen!E$7:E$10002,A2633,Einnahmen!G$7:G$10002)+SUMIF(Einnahmen!I$7:I$10002,A2633,Einnahmen!H$7:H$10002)+SUMIF(Ausgaben!E$7:E$10002,A2633,Ausgaben!G$7:G$10002)+SUMIF(Ausgaben!I$7:I$10002,A2633,Ausgaben!H$7:H$10002),2)</f>
        <v>0</v>
      </c>
    </row>
    <row r="2634" spans="1:2" x14ac:dyDescent="0.25">
      <c r="A2634">
        <v>2634</v>
      </c>
      <c r="B2634" s="24">
        <f>ROUND(SUMIF(Einnahmen!E$7:E$10002,A2634,Einnahmen!G$7:G$10002)+SUMIF(Einnahmen!I$7:I$10002,A2634,Einnahmen!H$7:H$10002)+SUMIF(Ausgaben!E$7:E$10002,A2634,Ausgaben!G$7:G$10002)+SUMIF(Ausgaben!I$7:I$10002,A2634,Ausgaben!H$7:H$10002),2)</f>
        <v>0</v>
      </c>
    </row>
    <row r="2635" spans="1:2" x14ac:dyDescent="0.25">
      <c r="A2635">
        <v>2635</v>
      </c>
      <c r="B2635" s="24">
        <f>ROUND(SUMIF(Einnahmen!E$7:E$10002,A2635,Einnahmen!G$7:G$10002)+SUMIF(Einnahmen!I$7:I$10002,A2635,Einnahmen!H$7:H$10002)+SUMIF(Ausgaben!E$7:E$10002,A2635,Ausgaben!G$7:G$10002)+SUMIF(Ausgaben!I$7:I$10002,A2635,Ausgaben!H$7:H$10002),2)</f>
        <v>0</v>
      </c>
    </row>
    <row r="2636" spans="1:2" x14ac:dyDescent="0.25">
      <c r="A2636">
        <v>2636</v>
      </c>
      <c r="B2636" s="24">
        <f>ROUND(SUMIF(Einnahmen!E$7:E$10002,A2636,Einnahmen!G$7:G$10002)+SUMIF(Einnahmen!I$7:I$10002,A2636,Einnahmen!H$7:H$10002)+SUMIF(Ausgaben!E$7:E$10002,A2636,Ausgaben!G$7:G$10002)+SUMIF(Ausgaben!I$7:I$10002,A2636,Ausgaben!H$7:H$10002),2)</f>
        <v>0</v>
      </c>
    </row>
    <row r="2637" spans="1:2" x14ac:dyDescent="0.25">
      <c r="A2637">
        <v>2637</v>
      </c>
      <c r="B2637" s="24">
        <f>ROUND(SUMIF(Einnahmen!E$7:E$10002,A2637,Einnahmen!G$7:G$10002)+SUMIF(Einnahmen!I$7:I$10002,A2637,Einnahmen!H$7:H$10002)+SUMIF(Ausgaben!E$7:E$10002,A2637,Ausgaben!G$7:G$10002)+SUMIF(Ausgaben!I$7:I$10002,A2637,Ausgaben!H$7:H$10002),2)</f>
        <v>0</v>
      </c>
    </row>
    <row r="2638" spans="1:2" x14ac:dyDescent="0.25">
      <c r="A2638">
        <v>2638</v>
      </c>
      <c r="B2638" s="24">
        <f>ROUND(SUMIF(Einnahmen!E$7:E$10002,A2638,Einnahmen!G$7:G$10002)+SUMIF(Einnahmen!I$7:I$10002,A2638,Einnahmen!H$7:H$10002)+SUMIF(Ausgaben!E$7:E$10002,A2638,Ausgaben!G$7:G$10002)+SUMIF(Ausgaben!I$7:I$10002,A2638,Ausgaben!H$7:H$10002),2)</f>
        <v>0</v>
      </c>
    </row>
    <row r="2639" spans="1:2" x14ac:dyDescent="0.25">
      <c r="A2639">
        <v>2639</v>
      </c>
      <c r="B2639" s="24">
        <f>ROUND(SUMIF(Einnahmen!E$7:E$10002,A2639,Einnahmen!G$7:G$10002)+SUMIF(Einnahmen!I$7:I$10002,A2639,Einnahmen!H$7:H$10002)+SUMIF(Ausgaben!E$7:E$10002,A2639,Ausgaben!G$7:G$10002)+SUMIF(Ausgaben!I$7:I$10002,A2639,Ausgaben!H$7:H$10002),2)</f>
        <v>0</v>
      </c>
    </row>
    <row r="2640" spans="1:2" x14ac:dyDescent="0.25">
      <c r="A2640">
        <v>2640</v>
      </c>
      <c r="B2640" s="24">
        <f>ROUND(SUMIF(Einnahmen!E$7:E$10002,A2640,Einnahmen!G$7:G$10002)+SUMIF(Einnahmen!I$7:I$10002,A2640,Einnahmen!H$7:H$10002)+SUMIF(Ausgaben!E$7:E$10002,A2640,Ausgaben!G$7:G$10002)+SUMIF(Ausgaben!I$7:I$10002,A2640,Ausgaben!H$7:H$10002),2)</f>
        <v>0</v>
      </c>
    </row>
    <row r="2641" spans="1:2" x14ac:dyDescent="0.25">
      <c r="A2641">
        <v>2641</v>
      </c>
      <c r="B2641" s="24">
        <f>ROUND(SUMIF(Einnahmen!E$7:E$10002,A2641,Einnahmen!G$7:G$10002)+SUMIF(Einnahmen!I$7:I$10002,A2641,Einnahmen!H$7:H$10002)+SUMIF(Ausgaben!E$7:E$10002,A2641,Ausgaben!G$7:G$10002)+SUMIF(Ausgaben!I$7:I$10002,A2641,Ausgaben!H$7:H$10002),2)</f>
        <v>0</v>
      </c>
    </row>
    <row r="2642" spans="1:2" x14ac:dyDescent="0.25">
      <c r="A2642">
        <v>2642</v>
      </c>
      <c r="B2642" s="24">
        <f>ROUND(SUMIF(Einnahmen!E$7:E$10002,A2642,Einnahmen!G$7:G$10002)+SUMIF(Einnahmen!I$7:I$10002,A2642,Einnahmen!H$7:H$10002)+SUMIF(Ausgaben!E$7:E$10002,A2642,Ausgaben!G$7:G$10002)+SUMIF(Ausgaben!I$7:I$10002,A2642,Ausgaben!H$7:H$10002),2)</f>
        <v>0</v>
      </c>
    </row>
    <row r="2643" spans="1:2" x14ac:dyDescent="0.25">
      <c r="A2643">
        <v>2643</v>
      </c>
      <c r="B2643" s="24">
        <f>ROUND(SUMIF(Einnahmen!E$7:E$10002,A2643,Einnahmen!G$7:G$10002)+SUMIF(Einnahmen!I$7:I$10002,A2643,Einnahmen!H$7:H$10002)+SUMIF(Ausgaben!E$7:E$10002,A2643,Ausgaben!G$7:G$10002)+SUMIF(Ausgaben!I$7:I$10002,A2643,Ausgaben!H$7:H$10002),2)</f>
        <v>0</v>
      </c>
    </row>
    <row r="2644" spans="1:2" x14ac:dyDescent="0.25">
      <c r="A2644">
        <v>2644</v>
      </c>
      <c r="B2644" s="24">
        <f>ROUND(SUMIF(Einnahmen!E$7:E$10002,A2644,Einnahmen!G$7:G$10002)+SUMIF(Einnahmen!I$7:I$10002,A2644,Einnahmen!H$7:H$10002)+SUMIF(Ausgaben!E$7:E$10002,A2644,Ausgaben!G$7:G$10002)+SUMIF(Ausgaben!I$7:I$10002,A2644,Ausgaben!H$7:H$10002),2)</f>
        <v>0</v>
      </c>
    </row>
    <row r="2645" spans="1:2" x14ac:dyDescent="0.25">
      <c r="A2645">
        <v>2645</v>
      </c>
      <c r="B2645" s="24">
        <f>ROUND(SUMIF(Einnahmen!E$7:E$10002,A2645,Einnahmen!G$7:G$10002)+SUMIF(Einnahmen!I$7:I$10002,A2645,Einnahmen!H$7:H$10002)+SUMIF(Ausgaben!E$7:E$10002,A2645,Ausgaben!G$7:G$10002)+SUMIF(Ausgaben!I$7:I$10002,A2645,Ausgaben!H$7:H$10002),2)</f>
        <v>0</v>
      </c>
    </row>
    <row r="2646" spans="1:2" x14ac:dyDescent="0.25">
      <c r="A2646">
        <v>2646</v>
      </c>
      <c r="B2646" s="24">
        <f>ROUND(SUMIF(Einnahmen!E$7:E$10002,A2646,Einnahmen!G$7:G$10002)+SUMIF(Einnahmen!I$7:I$10002,A2646,Einnahmen!H$7:H$10002)+SUMIF(Ausgaben!E$7:E$10002,A2646,Ausgaben!G$7:G$10002)+SUMIF(Ausgaben!I$7:I$10002,A2646,Ausgaben!H$7:H$10002),2)</f>
        <v>0</v>
      </c>
    </row>
    <row r="2647" spans="1:2" x14ac:dyDescent="0.25">
      <c r="A2647">
        <v>2647</v>
      </c>
      <c r="B2647" s="24">
        <f>ROUND(SUMIF(Einnahmen!E$7:E$10002,A2647,Einnahmen!G$7:G$10002)+SUMIF(Einnahmen!I$7:I$10002,A2647,Einnahmen!H$7:H$10002)+SUMIF(Ausgaben!E$7:E$10002,A2647,Ausgaben!G$7:G$10002)+SUMIF(Ausgaben!I$7:I$10002,A2647,Ausgaben!H$7:H$10002),2)</f>
        <v>0</v>
      </c>
    </row>
    <row r="2648" spans="1:2" x14ac:dyDescent="0.25">
      <c r="A2648">
        <v>2648</v>
      </c>
      <c r="B2648" s="24">
        <f>ROUND(SUMIF(Einnahmen!E$7:E$10002,A2648,Einnahmen!G$7:G$10002)+SUMIF(Einnahmen!I$7:I$10002,A2648,Einnahmen!H$7:H$10002)+SUMIF(Ausgaben!E$7:E$10002,A2648,Ausgaben!G$7:G$10002)+SUMIF(Ausgaben!I$7:I$10002,A2648,Ausgaben!H$7:H$10002),2)</f>
        <v>0</v>
      </c>
    </row>
    <row r="2649" spans="1:2" x14ac:dyDescent="0.25">
      <c r="A2649">
        <v>2649</v>
      </c>
      <c r="B2649" s="24">
        <f>ROUND(SUMIF(Einnahmen!E$7:E$10002,A2649,Einnahmen!G$7:G$10002)+SUMIF(Einnahmen!I$7:I$10002,A2649,Einnahmen!H$7:H$10002)+SUMIF(Ausgaben!E$7:E$10002,A2649,Ausgaben!G$7:G$10002)+SUMIF(Ausgaben!I$7:I$10002,A2649,Ausgaben!H$7:H$10002),2)</f>
        <v>0</v>
      </c>
    </row>
    <row r="2650" spans="1:2" x14ac:dyDescent="0.25">
      <c r="A2650">
        <v>2650</v>
      </c>
      <c r="B2650" s="24">
        <f>ROUND(SUMIF(Einnahmen!E$7:E$10002,A2650,Einnahmen!G$7:G$10002)+SUMIF(Einnahmen!I$7:I$10002,A2650,Einnahmen!H$7:H$10002)+SUMIF(Ausgaben!E$7:E$10002,A2650,Ausgaben!G$7:G$10002)+SUMIF(Ausgaben!I$7:I$10002,A2650,Ausgaben!H$7:H$10002),2)</f>
        <v>0</v>
      </c>
    </row>
    <row r="2651" spans="1:2" x14ac:dyDescent="0.25">
      <c r="A2651">
        <v>2651</v>
      </c>
      <c r="B2651" s="24">
        <f>ROUND(SUMIF(Einnahmen!E$7:E$10002,A2651,Einnahmen!G$7:G$10002)+SUMIF(Einnahmen!I$7:I$10002,A2651,Einnahmen!H$7:H$10002)+SUMIF(Ausgaben!E$7:E$10002,A2651,Ausgaben!G$7:G$10002)+SUMIF(Ausgaben!I$7:I$10002,A2651,Ausgaben!H$7:H$10002),2)</f>
        <v>0</v>
      </c>
    </row>
    <row r="2652" spans="1:2" x14ac:dyDescent="0.25">
      <c r="A2652">
        <v>2652</v>
      </c>
      <c r="B2652" s="24">
        <f>ROUND(SUMIF(Einnahmen!E$7:E$10002,A2652,Einnahmen!G$7:G$10002)+SUMIF(Einnahmen!I$7:I$10002,A2652,Einnahmen!H$7:H$10002)+SUMIF(Ausgaben!E$7:E$10002,A2652,Ausgaben!G$7:G$10002)+SUMIF(Ausgaben!I$7:I$10002,A2652,Ausgaben!H$7:H$10002),2)</f>
        <v>0</v>
      </c>
    </row>
    <row r="2653" spans="1:2" x14ac:dyDescent="0.25">
      <c r="A2653">
        <v>2653</v>
      </c>
      <c r="B2653" s="24">
        <f>ROUND(SUMIF(Einnahmen!E$7:E$10002,A2653,Einnahmen!G$7:G$10002)+SUMIF(Einnahmen!I$7:I$10002,A2653,Einnahmen!H$7:H$10002)+SUMIF(Ausgaben!E$7:E$10002,A2653,Ausgaben!G$7:G$10002)+SUMIF(Ausgaben!I$7:I$10002,A2653,Ausgaben!H$7:H$10002),2)</f>
        <v>0</v>
      </c>
    </row>
    <row r="2654" spans="1:2" x14ac:dyDescent="0.25">
      <c r="A2654">
        <v>2654</v>
      </c>
      <c r="B2654" s="24">
        <f>ROUND(SUMIF(Einnahmen!E$7:E$10002,A2654,Einnahmen!G$7:G$10002)+SUMIF(Einnahmen!I$7:I$10002,A2654,Einnahmen!H$7:H$10002)+SUMIF(Ausgaben!E$7:E$10002,A2654,Ausgaben!G$7:G$10002)+SUMIF(Ausgaben!I$7:I$10002,A2654,Ausgaben!H$7:H$10002),2)</f>
        <v>0</v>
      </c>
    </row>
    <row r="2655" spans="1:2" x14ac:dyDescent="0.25">
      <c r="A2655">
        <v>2655</v>
      </c>
      <c r="B2655" s="24">
        <f>ROUND(SUMIF(Einnahmen!E$7:E$10002,A2655,Einnahmen!G$7:G$10002)+SUMIF(Einnahmen!I$7:I$10002,A2655,Einnahmen!H$7:H$10002)+SUMIF(Ausgaben!E$7:E$10002,A2655,Ausgaben!G$7:G$10002)+SUMIF(Ausgaben!I$7:I$10002,A2655,Ausgaben!H$7:H$10002),2)</f>
        <v>0</v>
      </c>
    </row>
    <row r="2656" spans="1:2" x14ac:dyDescent="0.25">
      <c r="A2656">
        <v>2656</v>
      </c>
      <c r="B2656" s="24">
        <f>ROUND(SUMIF(Einnahmen!E$7:E$10002,A2656,Einnahmen!G$7:G$10002)+SUMIF(Einnahmen!I$7:I$10002,A2656,Einnahmen!H$7:H$10002)+SUMIF(Ausgaben!E$7:E$10002,A2656,Ausgaben!G$7:G$10002)+SUMIF(Ausgaben!I$7:I$10002,A2656,Ausgaben!H$7:H$10002),2)</f>
        <v>0</v>
      </c>
    </row>
    <row r="2657" spans="1:2" x14ac:dyDescent="0.25">
      <c r="A2657">
        <v>2657</v>
      </c>
      <c r="B2657" s="24">
        <f>ROUND(SUMIF(Einnahmen!E$7:E$10002,A2657,Einnahmen!G$7:G$10002)+SUMIF(Einnahmen!I$7:I$10002,A2657,Einnahmen!H$7:H$10002)+SUMIF(Ausgaben!E$7:E$10002,A2657,Ausgaben!G$7:G$10002)+SUMIF(Ausgaben!I$7:I$10002,A2657,Ausgaben!H$7:H$10002),2)</f>
        <v>0</v>
      </c>
    </row>
    <row r="2658" spans="1:2" x14ac:dyDescent="0.25">
      <c r="A2658">
        <v>2658</v>
      </c>
      <c r="B2658" s="24">
        <f>ROUND(SUMIF(Einnahmen!E$7:E$10002,A2658,Einnahmen!G$7:G$10002)+SUMIF(Einnahmen!I$7:I$10002,A2658,Einnahmen!H$7:H$10002)+SUMIF(Ausgaben!E$7:E$10002,A2658,Ausgaben!G$7:G$10002)+SUMIF(Ausgaben!I$7:I$10002,A2658,Ausgaben!H$7:H$10002),2)</f>
        <v>0</v>
      </c>
    </row>
    <row r="2659" spans="1:2" x14ac:dyDescent="0.25">
      <c r="A2659">
        <v>2659</v>
      </c>
      <c r="B2659" s="24">
        <f>ROUND(SUMIF(Einnahmen!E$7:E$10002,A2659,Einnahmen!G$7:G$10002)+SUMIF(Einnahmen!I$7:I$10002,A2659,Einnahmen!H$7:H$10002)+SUMIF(Ausgaben!E$7:E$10002,A2659,Ausgaben!G$7:G$10002)+SUMIF(Ausgaben!I$7:I$10002,A2659,Ausgaben!H$7:H$10002),2)</f>
        <v>0</v>
      </c>
    </row>
    <row r="2660" spans="1:2" x14ac:dyDescent="0.25">
      <c r="A2660">
        <v>2660</v>
      </c>
      <c r="B2660" s="24">
        <f>ROUND(SUMIF(Einnahmen!E$7:E$10002,A2660,Einnahmen!G$7:G$10002)+SUMIF(Einnahmen!I$7:I$10002,A2660,Einnahmen!H$7:H$10002)+SUMIF(Ausgaben!E$7:E$10002,A2660,Ausgaben!G$7:G$10002)+SUMIF(Ausgaben!I$7:I$10002,A2660,Ausgaben!H$7:H$10002),2)</f>
        <v>0</v>
      </c>
    </row>
    <row r="2661" spans="1:2" x14ac:dyDescent="0.25">
      <c r="A2661">
        <v>2661</v>
      </c>
      <c r="B2661" s="24">
        <f>ROUND(SUMIF(Einnahmen!E$7:E$10002,A2661,Einnahmen!G$7:G$10002)+SUMIF(Einnahmen!I$7:I$10002,A2661,Einnahmen!H$7:H$10002)+SUMIF(Ausgaben!E$7:E$10002,A2661,Ausgaben!G$7:G$10002)+SUMIF(Ausgaben!I$7:I$10002,A2661,Ausgaben!H$7:H$10002),2)</f>
        <v>0</v>
      </c>
    </row>
    <row r="2662" spans="1:2" x14ac:dyDescent="0.25">
      <c r="A2662">
        <v>2662</v>
      </c>
      <c r="B2662" s="24">
        <f>ROUND(SUMIF(Einnahmen!E$7:E$10002,A2662,Einnahmen!G$7:G$10002)+SUMIF(Einnahmen!I$7:I$10002,A2662,Einnahmen!H$7:H$10002)+SUMIF(Ausgaben!E$7:E$10002,A2662,Ausgaben!G$7:G$10002)+SUMIF(Ausgaben!I$7:I$10002,A2662,Ausgaben!H$7:H$10002),2)</f>
        <v>0</v>
      </c>
    </row>
    <row r="2663" spans="1:2" x14ac:dyDescent="0.25">
      <c r="A2663">
        <v>2663</v>
      </c>
      <c r="B2663" s="24">
        <f>ROUND(SUMIF(Einnahmen!E$7:E$10002,A2663,Einnahmen!G$7:G$10002)+SUMIF(Einnahmen!I$7:I$10002,A2663,Einnahmen!H$7:H$10002)+SUMIF(Ausgaben!E$7:E$10002,A2663,Ausgaben!G$7:G$10002)+SUMIF(Ausgaben!I$7:I$10002,A2663,Ausgaben!H$7:H$10002),2)</f>
        <v>0</v>
      </c>
    </row>
    <row r="2664" spans="1:2" x14ac:dyDescent="0.25">
      <c r="A2664">
        <v>2664</v>
      </c>
      <c r="B2664" s="24">
        <f>ROUND(SUMIF(Einnahmen!E$7:E$10002,A2664,Einnahmen!G$7:G$10002)+SUMIF(Einnahmen!I$7:I$10002,A2664,Einnahmen!H$7:H$10002)+SUMIF(Ausgaben!E$7:E$10002,A2664,Ausgaben!G$7:G$10002)+SUMIF(Ausgaben!I$7:I$10002,A2664,Ausgaben!H$7:H$10002),2)</f>
        <v>0</v>
      </c>
    </row>
    <row r="2665" spans="1:2" x14ac:dyDescent="0.25">
      <c r="A2665">
        <v>2665</v>
      </c>
      <c r="B2665" s="24">
        <f>ROUND(SUMIF(Einnahmen!E$7:E$10002,A2665,Einnahmen!G$7:G$10002)+SUMIF(Einnahmen!I$7:I$10002,A2665,Einnahmen!H$7:H$10002)+SUMIF(Ausgaben!E$7:E$10002,A2665,Ausgaben!G$7:G$10002)+SUMIF(Ausgaben!I$7:I$10002,A2665,Ausgaben!H$7:H$10002),2)</f>
        <v>0</v>
      </c>
    </row>
    <row r="2666" spans="1:2" x14ac:dyDescent="0.25">
      <c r="A2666">
        <v>2666</v>
      </c>
      <c r="B2666" s="24">
        <f>ROUND(SUMIF(Einnahmen!E$7:E$10002,A2666,Einnahmen!G$7:G$10002)+SUMIF(Einnahmen!I$7:I$10002,A2666,Einnahmen!H$7:H$10002)+SUMIF(Ausgaben!E$7:E$10002,A2666,Ausgaben!G$7:G$10002)+SUMIF(Ausgaben!I$7:I$10002,A2666,Ausgaben!H$7:H$10002),2)</f>
        <v>0</v>
      </c>
    </row>
    <row r="2667" spans="1:2" x14ac:dyDescent="0.25">
      <c r="A2667">
        <v>2667</v>
      </c>
      <c r="B2667" s="24">
        <f>ROUND(SUMIF(Einnahmen!E$7:E$10002,A2667,Einnahmen!G$7:G$10002)+SUMIF(Einnahmen!I$7:I$10002,A2667,Einnahmen!H$7:H$10002)+SUMIF(Ausgaben!E$7:E$10002,A2667,Ausgaben!G$7:G$10002)+SUMIF(Ausgaben!I$7:I$10002,A2667,Ausgaben!H$7:H$10002),2)</f>
        <v>0</v>
      </c>
    </row>
    <row r="2668" spans="1:2" x14ac:dyDescent="0.25">
      <c r="A2668">
        <v>2668</v>
      </c>
      <c r="B2668" s="24">
        <f>ROUND(SUMIF(Einnahmen!E$7:E$10002,A2668,Einnahmen!G$7:G$10002)+SUMIF(Einnahmen!I$7:I$10002,A2668,Einnahmen!H$7:H$10002)+SUMIF(Ausgaben!E$7:E$10002,A2668,Ausgaben!G$7:G$10002)+SUMIF(Ausgaben!I$7:I$10002,A2668,Ausgaben!H$7:H$10002),2)</f>
        <v>0</v>
      </c>
    </row>
    <row r="2669" spans="1:2" x14ac:dyDescent="0.25">
      <c r="A2669">
        <v>2669</v>
      </c>
      <c r="B2669" s="24">
        <f>ROUND(SUMIF(Einnahmen!E$7:E$10002,A2669,Einnahmen!G$7:G$10002)+SUMIF(Einnahmen!I$7:I$10002,A2669,Einnahmen!H$7:H$10002)+SUMIF(Ausgaben!E$7:E$10002,A2669,Ausgaben!G$7:G$10002)+SUMIF(Ausgaben!I$7:I$10002,A2669,Ausgaben!H$7:H$10002),2)</f>
        <v>0</v>
      </c>
    </row>
    <row r="2670" spans="1:2" x14ac:dyDescent="0.25">
      <c r="A2670">
        <v>2670</v>
      </c>
      <c r="B2670" s="24">
        <f>ROUND(SUMIF(Einnahmen!E$7:E$10002,A2670,Einnahmen!G$7:G$10002)+SUMIF(Einnahmen!I$7:I$10002,A2670,Einnahmen!H$7:H$10002)+SUMIF(Ausgaben!E$7:E$10002,A2670,Ausgaben!G$7:G$10002)+SUMIF(Ausgaben!I$7:I$10002,A2670,Ausgaben!H$7:H$10002),2)</f>
        <v>0</v>
      </c>
    </row>
    <row r="2671" spans="1:2" x14ac:dyDescent="0.25">
      <c r="A2671">
        <v>2671</v>
      </c>
      <c r="B2671" s="24">
        <f>ROUND(SUMIF(Einnahmen!E$7:E$10002,A2671,Einnahmen!G$7:G$10002)+SUMIF(Einnahmen!I$7:I$10002,A2671,Einnahmen!H$7:H$10002)+SUMIF(Ausgaben!E$7:E$10002,A2671,Ausgaben!G$7:G$10002)+SUMIF(Ausgaben!I$7:I$10002,A2671,Ausgaben!H$7:H$10002),2)</f>
        <v>0</v>
      </c>
    </row>
    <row r="2672" spans="1:2" x14ac:dyDescent="0.25">
      <c r="A2672">
        <v>2672</v>
      </c>
      <c r="B2672" s="24">
        <f>ROUND(SUMIF(Einnahmen!E$7:E$10002,A2672,Einnahmen!G$7:G$10002)+SUMIF(Einnahmen!I$7:I$10002,A2672,Einnahmen!H$7:H$10002)+SUMIF(Ausgaben!E$7:E$10002,A2672,Ausgaben!G$7:G$10002)+SUMIF(Ausgaben!I$7:I$10002,A2672,Ausgaben!H$7:H$10002),2)</f>
        <v>0</v>
      </c>
    </row>
    <row r="2673" spans="1:2" x14ac:dyDescent="0.25">
      <c r="A2673">
        <v>2673</v>
      </c>
      <c r="B2673" s="24">
        <f>ROUND(SUMIF(Einnahmen!E$7:E$10002,A2673,Einnahmen!G$7:G$10002)+SUMIF(Einnahmen!I$7:I$10002,A2673,Einnahmen!H$7:H$10002)+SUMIF(Ausgaben!E$7:E$10002,A2673,Ausgaben!G$7:G$10002)+SUMIF(Ausgaben!I$7:I$10002,A2673,Ausgaben!H$7:H$10002),2)</f>
        <v>0</v>
      </c>
    </row>
    <row r="2674" spans="1:2" x14ac:dyDescent="0.25">
      <c r="A2674">
        <v>2674</v>
      </c>
      <c r="B2674" s="24">
        <f>ROUND(SUMIF(Einnahmen!E$7:E$10002,A2674,Einnahmen!G$7:G$10002)+SUMIF(Einnahmen!I$7:I$10002,A2674,Einnahmen!H$7:H$10002)+SUMIF(Ausgaben!E$7:E$10002,A2674,Ausgaben!G$7:G$10002)+SUMIF(Ausgaben!I$7:I$10002,A2674,Ausgaben!H$7:H$10002),2)</f>
        <v>0</v>
      </c>
    </row>
    <row r="2675" spans="1:2" x14ac:dyDescent="0.25">
      <c r="A2675">
        <v>2675</v>
      </c>
      <c r="B2675" s="24">
        <f>ROUND(SUMIF(Einnahmen!E$7:E$10002,A2675,Einnahmen!G$7:G$10002)+SUMIF(Einnahmen!I$7:I$10002,A2675,Einnahmen!H$7:H$10002)+SUMIF(Ausgaben!E$7:E$10002,A2675,Ausgaben!G$7:G$10002)+SUMIF(Ausgaben!I$7:I$10002,A2675,Ausgaben!H$7:H$10002),2)</f>
        <v>0</v>
      </c>
    </row>
    <row r="2676" spans="1:2" x14ac:dyDescent="0.25">
      <c r="A2676">
        <v>2676</v>
      </c>
      <c r="B2676" s="24">
        <f>ROUND(SUMIF(Einnahmen!E$7:E$10002,A2676,Einnahmen!G$7:G$10002)+SUMIF(Einnahmen!I$7:I$10002,A2676,Einnahmen!H$7:H$10002)+SUMIF(Ausgaben!E$7:E$10002,A2676,Ausgaben!G$7:G$10002)+SUMIF(Ausgaben!I$7:I$10002,A2676,Ausgaben!H$7:H$10002),2)</f>
        <v>0</v>
      </c>
    </row>
    <row r="2677" spans="1:2" x14ac:dyDescent="0.25">
      <c r="A2677">
        <v>2677</v>
      </c>
      <c r="B2677" s="24">
        <f>ROUND(SUMIF(Einnahmen!E$7:E$10002,A2677,Einnahmen!G$7:G$10002)+SUMIF(Einnahmen!I$7:I$10002,A2677,Einnahmen!H$7:H$10002)+SUMIF(Ausgaben!E$7:E$10002,A2677,Ausgaben!G$7:G$10002)+SUMIF(Ausgaben!I$7:I$10002,A2677,Ausgaben!H$7:H$10002),2)</f>
        <v>0</v>
      </c>
    </row>
    <row r="2678" spans="1:2" x14ac:dyDescent="0.25">
      <c r="A2678">
        <v>2678</v>
      </c>
      <c r="B2678" s="24">
        <f>ROUND(SUMIF(Einnahmen!E$7:E$10002,A2678,Einnahmen!G$7:G$10002)+SUMIF(Einnahmen!I$7:I$10002,A2678,Einnahmen!H$7:H$10002)+SUMIF(Ausgaben!E$7:E$10002,A2678,Ausgaben!G$7:G$10002)+SUMIF(Ausgaben!I$7:I$10002,A2678,Ausgaben!H$7:H$10002),2)</f>
        <v>0</v>
      </c>
    </row>
    <row r="2679" spans="1:2" x14ac:dyDescent="0.25">
      <c r="A2679">
        <v>2679</v>
      </c>
      <c r="B2679" s="24">
        <f>ROUND(SUMIF(Einnahmen!E$7:E$10002,A2679,Einnahmen!G$7:G$10002)+SUMIF(Einnahmen!I$7:I$10002,A2679,Einnahmen!H$7:H$10002)+SUMIF(Ausgaben!E$7:E$10002,A2679,Ausgaben!G$7:G$10002)+SUMIF(Ausgaben!I$7:I$10002,A2679,Ausgaben!H$7:H$10002),2)</f>
        <v>0</v>
      </c>
    </row>
    <row r="2680" spans="1:2" x14ac:dyDescent="0.25">
      <c r="A2680">
        <v>2680</v>
      </c>
      <c r="B2680" s="24">
        <f>ROUND(SUMIF(Einnahmen!E$7:E$10002,A2680,Einnahmen!G$7:G$10002)+SUMIF(Einnahmen!I$7:I$10002,A2680,Einnahmen!H$7:H$10002)+SUMIF(Ausgaben!E$7:E$10002,A2680,Ausgaben!G$7:G$10002)+SUMIF(Ausgaben!I$7:I$10002,A2680,Ausgaben!H$7:H$10002),2)</f>
        <v>0</v>
      </c>
    </row>
    <row r="2681" spans="1:2" x14ac:dyDescent="0.25">
      <c r="A2681">
        <v>2681</v>
      </c>
      <c r="B2681" s="24">
        <f>ROUND(SUMIF(Einnahmen!E$7:E$10002,A2681,Einnahmen!G$7:G$10002)+SUMIF(Einnahmen!I$7:I$10002,A2681,Einnahmen!H$7:H$10002)+SUMIF(Ausgaben!E$7:E$10002,A2681,Ausgaben!G$7:G$10002)+SUMIF(Ausgaben!I$7:I$10002,A2681,Ausgaben!H$7:H$10002),2)</f>
        <v>0</v>
      </c>
    </row>
    <row r="2682" spans="1:2" x14ac:dyDescent="0.25">
      <c r="A2682">
        <v>2682</v>
      </c>
      <c r="B2682" s="24">
        <f>ROUND(SUMIF(Einnahmen!E$7:E$10002,A2682,Einnahmen!G$7:G$10002)+SUMIF(Einnahmen!I$7:I$10002,A2682,Einnahmen!H$7:H$10002)+SUMIF(Ausgaben!E$7:E$10002,A2682,Ausgaben!G$7:G$10002)+SUMIF(Ausgaben!I$7:I$10002,A2682,Ausgaben!H$7:H$10002),2)</f>
        <v>0</v>
      </c>
    </row>
    <row r="2683" spans="1:2" x14ac:dyDescent="0.25">
      <c r="A2683">
        <v>2683</v>
      </c>
      <c r="B2683" s="24">
        <f>ROUND(SUMIF(Einnahmen!E$7:E$10002,A2683,Einnahmen!G$7:G$10002)+SUMIF(Einnahmen!I$7:I$10002,A2683,Einnahmen!H$7:H$10002)+SUMIF(Ausgaben!E$7:E$10002,A2683,Ausgaben!G$7:G$10002)+SUMIF(Ausgaben!I$7:I$10002,A2683,Ausgaben!H$7:H$10002),2)</f>
        <v>0</v>
      </c>
    </row>
    <row r="2684" spans="1:2" x14ac:dyDescent="0.25">
      <c r="A2684">
        <v>2684</v>
      </c>
      <c r="B2684" s="24">
        <f>ROUND(SUMIF(Einnahmen!E$7:E$10002,A2684,Einnahmen!G$7:G$10002)+SUMIF(Einnahmen!I$7:I$10002,A2684,Einnahmen!H$7:H$10002)+SUMIF(Ausgaben!E$7:E$10002,A2684,Ausgaben!G$7:G$10002)+SUMIF(Ausgaben!I$7:I$10002,A2684,Ausgaben!H$7:H$10002),2)</f>
        <v>0</v>
      </c>
    </row>
    <row r="2685" spans="1:2" x14ac:dyDescent="0.25">
      <c r="A2685">
        <v>2685</v>
      </c>
      <c r="B2685" s="24">
        <f>ROUND(SUMIF(Einnahmen!E$7:E$10002,A2685,Einnahmen!G$7:G$10002)+SUMIF(Einnahmen!I$7:I$10002,A2685,Einnahmen!H$7:H$10002)+SUMIF(Ausgaben!E$7:E$10002,A2685,Ausgaben!G$7:G$10002)+SUMIF(Ausgaben!I$7:I$10002,A2685,Ausgaben!H$7:H$10002),2)</f>
        <v>0</v>
      </c>
    </row>
    <row r="2686" spans="1:2" x14ac:dyDescent="0.25">
      <c r="A2686">
        <v>2686</v>
      </c>
      <c r="B2686" s="24">
        <f>ROUND(SUMIF(Einnahmen!E$7:E$10002,A2686,Einnahmen!G$7:G$10002)+SUMIF(Einnahmen!I$7:I$10002,A2686,Einnahmen!H$7:H$10002)+SUMIF(Ausgaben!E$7:E$10002,A2686,Ausgaben!G$7:G$10002)+SUMIF(Ausgaben!I$7:I$10002,A2686,Ausgaben!H$7:H$10002),2)</f>
        <v>0</v>
      </c>
    </row>
    <row r="2687" spans="1:2" x14ac:dyDescent="0.25">
      <c r="A2687">
        <v>2687</v>
      </c>
      <c r="B2687" s="24">
        <f>ROUND(SUMIF(Einnahmen!E$7:E$10002,A2687,Einnahmen!G$7:G$10002)+SUMIF(Einnahmen!I$7:I$10002,A2687,Einnahmen!H$7:H$10002)+SUMIF(Ausgaben!E$7:E$10002,A2687,Ausgaben!G$7:G$10002)+SUMIF(Ausgaben!I$7:I$10002,A2687,Ausgaben!H$7:H$10002),2)</f>
        <v>0</v>
      </c>
    </row>
    <row r="2688" spans="1:2" x14ac:dyDescent="0.25">
      <c r="A2688">
        <v>2688</v>
      </c>
      <c r="B2688" s="24">
        <f>ROUND(SUMIF(Einnahmen!E$7:E$10002,A2688,Einnahmen!G$7:G$10002)+SUMIF(Einnahmen!I$7:I$10002,A2688,Einnahmen!H$7:H$10002)+SUMIF(Ausgaben!E$7:E$10002,A2688,Ausgaben!G$7:G$10002)+SUMIF(Ausgaben!I$7:I$10002,A2688,Ausgaben!H$7:H$10002),2)</f>
        <v>0</v>
      </c>
    </row>
    <row r="2689" spans="1:2" x14ac:dyDescent="0.25">
      <c r="A2689">
        <v>2689</v>
      </c>
      <c r="B2689" s="24">
        <f>ROUND(SUMIF(Einnahmen!E$7:E$10002,A2689,Einnahmen!G$7:G$10002)+SUMIF(Einnahmen!I$7:I$10002,A2689,Einnahmen!H$7:H$10002)+SUMIF(Ausgaben!E$7:E$10002,A2689,Ausgaben!G$7:G$10002)+SUMIF(Ausgaben!I$7:I$10002,A2689,Ausgaben!H$7:H$10002),2)</f>
        <v>0</v>
      </c>
    </row>
    <row r="2690" spans="1:2" x14ac:dyDescent="0.25">
      <c r="A2690">
        <v>2690</v>
      </c>
      <c r="B2690" s="24">
        <f>ROUND(SUMIF(Einnahmen!E$7:E$10002,A2690,Einnahmen!G$7:G$10002)+SUMIF(Einnahmen!I$7:I$10002,A2690,Einnahmen!H$7:H$10002)+SUMIF(Ausgaben!E$7:E$10002,A2690,Ausgaben!G$7:G$10002)+SUMIF(Ausgaben!I$7:I$10002,A2690,Ausgaben!H$7:H$10002),2)</f>
        <v>0</v>
      </c>
    </row>
    <row r="2691" spans="1:2" x14ac:dyDescent="0.25">
      <c r="A2691">
        <v>2691</v>
      </c>
      <c r="B2691" s="24">
        <f>ROUND(SUMIF(Einnahmen!E$7:E$10002,A2691,Einnahmen!G$7:G$10002)+SUMIF(Einnahmen!I$7:I$10002,A2691,Einnahmen!H$7:H$10002)+SUMIF(Ausgaben!E$7:E$10002,A2691,Ausgaben!G$7:G$10002)+SUMIF(Ausgaben!I$7:I$10002,A2691,Ausgaben!H$7:H$10002),2)</f>
        <v>0</v>
      </c>
    </row>
    <row r="2692" spans="1:2" x14ac:dyDescent="0.25">
      <c r="A2692">
        <v>2692</v>
      </c>
      <c r="B2692" s="24">
        <f>ROUND(SUMIF(Einnahmen!E$7:E$10002,A2692,Einnahmen!G$7:G$10002)+SUMIF(Einnahmen!I$7:I$10002,A2692,Einnahmen!H$7:H$10002)+SUMIF(Ausgaben!E$7:E$10002,A2692,Ausgaben!G$7:G$10002)+SUMIF(Ausgaben!I$7:I$10002,A2692,Ausgaben!H$7:H$10002),2)</f>
        <v>0</v>
      </c>
    </row>
    <row r="2693" spans="1:2" x14ac:dyDescent="0.25">
      <c r="A2693">
        <v>2693</v>
      </c>
      <c r="B2693" s="24">
        <f>ROUND(SUMIF(Einnahmen!E$7:E$10002,A2693,Einnahmen!G$7:G$10002)+SUMIF(Einnahmen!I$7:I$10002,A2693,Einnahmen!H$7:H$10002)+SUMIF(Ausgaben!E$7:E$10002,A2693,Ausgaben!G$7:G$10002)+SUMIF(Ausgaben!I$7:I$10002,A2693,Ausgaben!H$7:H$10002),2)</f>
        <v>0</v>
      </c>
    </row>
    <row r="2694" spans="1:2" x14ac:dyDescent="0.25">
      <c r="A2694">
        <v>2694</v>
      </c>
      <c r="B2694" s="24">
        <f>ROUND(SUMIF(Einnahmen!E$7:E$10002,A2694,Einnahmen!G$7:G$10002)+SUMIF(Einnahmen!I$7:I$10002,A2694,Einnahmen!H$7:H$10002)+SUMIF(Ausgaben!E$7:E$10002,A2694,Ausgaben!G$7:G$10002)+SUMIF(Ausgaben!I$7:I$10002,A2694,Ausgaben!H$7:H$10002),2)</f>
        <v>0</v>
      </c>
    </row>
    <row r="2695" spans="1:2" x14ac:dyDescent="0.25">
      <c r="A2695">
        <v>2695</v>
      </c>
      <c r="B2695" s="24">
        <f>ROUND(SUMIF(Einnahmen!E$7:E$10002,A2695,Einnahmen!G$7:G$10002)+SUMIF(Einnahmen!I$7:I$10002,A2695,Einnahmen!H$7:H$10002)+SUMIF(Ausgaben!E$7:E$10002,A2695,Ausgaben!G$7:G$10002)+SUMIF(Ausgaben!I$7:I$10002,A2695,Ausgaben!H$7:H$10002),2)</f>
        <v>0</v>
      </c>
    </row>
    <row r="2696" spans="1:2" x14ac:dyDescent="0.25">
      <c r="A2696">
        <v>2696</v>
      </c>
      <c r="B2696" s="24">
        <f>ROUND(SUMIF(Einnahmen!E$7:E$10002,A2696,Einnahmen!G$7:G$10002)+SUMIF(Einnahmen!I$7:I$10002,A2696,Einnahmen!H$7:H$10002)+SUMIF(Ausgaben!E$7:E$10002,A2696,Ausgaben!G$7:G$10002)+SUMIF(Ausgaben!I$7:I$10002,A2696,Ausgaben!H$7:H$10002),2)</f>
        <v>0</v>
      </c>
    </row>
    <row r="2697" spans="1:2" x14ac:dyDescent="0.25">
      <c r="A2697">
        <v>2697</v>
      </c>
      <c r="B2697" s="24">
        <f>ROUND(SUMIF(Einnahmen!E$7:E$10002,A2697,Einnahmen!G$7:G$10002)+SUMIF(Einnahmen!I$7:I$10002,A2697,Einnahmen!H$7:H$10002)+SUMIF(Ausgaben!E$7:E$10002,A2697,Ausgaben!G$7:G$10002)+SUMIF(Ausgaben!I$7:I$10002,A2697,Ausgaben!H$7:H$10002),2)</f>
        <v>0</v>
      </c>
    </row>
    <row r="2698" spans="1:2" x14ac:dyDescent="0.25">
      <c r="A2698">
        <v>2698</v>
      </c>
      <c r="B2698" s="24">
        <f>ROUND(SUMIF(Einnahmen!E$7:E$10002,A2698,Einnahmen!G$7:G$10002)+SUMIF(Einnahmen!I$7:I$10002,A2698,Einnahmen!H$7:H$10002)+SUMIF(Ausgaben!E$7:E$10002,A2698,Ausgaben!G$7:G$10002)+SUMIF(Ausgaben!I$7:I$10002,A2698,Ausgaben!H$7:H$10002),2)</f>
        <v>0</v>
      </c>
    </row>
    <row r="2699" spans="1:2" x14ac:dyDescent="0.25">
      <c r="A2699">
        <v>2699</v>
      </c>
      <c r="B2699" s="24">
        <f>ROUND(SUMIF(Einnahmen!E$7:E$10002,A2699,Einnahmen!G$7:G$10002)+SUMIF(Einnahmen!I$7:I$10002,A2699,Einnahmen!H$7:H$10002)+SUMIF(Ausgaben!E$7:E$10002,A2699,Ausgaben!G$7:G$10002)+SUMIF(Ausgaben!I$7:I$10002,A2699,Ausgaben!H$7:H$10002),2)</f>
        <v>0</v>
      </c>
    </row>
    <row r="2700" spans="1:2" x14ac:dyDescent="0.25">
      <c r="A2700">
        <v>2700</v>
      </c>
      <c r="B2700" s="24">
        <f>ROUND(SUMIF(Einnahmen!E$7:E$10002,A2700,Einnahmen!G$7:G$10002)+SUMIF(Einnahmen!I$7:I$10002,A2700,Einnahmen!H$7:H$10002)+SUMIF(Ausgaben!E$7:E$10002,A2700,Ausgaben!G$7:G$10002)+SUMIF(Ausgaben!I$7:I$10002,A2700,Ausgaben!H$7:H$10002),2)</f>
        <v>0</v>
      </c>
    </row>
    <row r="2701" spans="1:2" x14ac:dyDescent="0.25">
      <c r="A2701">
        <v>2701</v>
      </c>
      <c r="B2701" s="24">
        <f>ROUND(SUMIF(Einnahmen!E$7:E$10002,A2701,Einnahmen!G$7:G$10002)+SUMIF(Einnahmen!I$7:I$10002,A2701,Einnahmen!H$7:H$10002)+SUMIF(Ausgaben!E$7:E$10002,A2701,Ausgaben!G$7:G$10002)+SUMIF(Ausgaben!I$7:I$10002,A2701,Ausgaben!H$7:H$10002),2)</f>
        <v>0</v>
      </c>
    </row>
    <row r="2702" spans="1:2" x14ac:dyDescent="0.25">
      <c r="A2702">
        <v>2702</v>
      </c>
      <c r="B2702" s="24">
        <f>ROUND(SUMIF(Einnahmen!E$7:E$10002,A2702,Einnahmen!G$7:G$10002)+SUMIF(Einnahmen!I$7:I$10002,A2702,Einnahmen!H$7:H$10002)+SUMIF(Ausgaben!E$7:E$10002,A2702,Ausgaben!G$7:G$10002)+SUMIF(Ausgaben!I$7:I$10002,A2702,Ausgaben!H$7:H$10002),2)</f>
        <v>0</v>
      </c>
    </row>
    <row r="2703" spans="1:2" x14ac:dyDescent="0.25">
      <c r="A2703">
        <v>2703</v>
      </c>
      <c r="B2703" s="24">
        <f>ROUND(SUMIF(Einnahmen!E$7:E$10002,A2703,Einnahmen!G$7:G$10002)+SUMIF(Einnahmen!I$7:I$10002,A2703,Einnahmen!H$7:H$10002)+SUMIF(Ausgaben!E$7:E$10002,A2703,Ausgaben!G$7:G$10002)+SUMIF(Ausgaben!I$7:I$10002,A2703,Ausgaben!H$7:H$10002),2)</f>
        <v>0</v>
      </c>
    </row>
    <row r="2704" spans="1:2" x14ac:dyDescent="0.25">
      <c r="A2704">
        <v>2704</v>
      </c>
      <c r="B2704" s="24">
        <f>ROUND(SUMIF(Einnahmen!E$7:E$10002,A2704,Einnahmen!G$7:G$10002)+SUMIF(Einnahmen!I$7:I$10002,A2704,Einnahmen!H$7:H$10002)+SUMIF(Ausgaben!E$7:E$10002,A2704,Ausgaben!G$7:G$10002)+SUMIF(Ausgaben!I$7:I$10002,A2704,Ausgaben!H$7:H$10002),2)</f>
        <v>0</v>
      </c>
    </row>
    <row r="2705" spans="1:2" x14ac:dyDescent="0.25">
      <c r="A2705">
        <v>2705</v>
      </c>
      <c r="B2705" s="24">
        <f>ROUND(SUMIF(Einnahmen!E$7:E$10002,A2705,Einnahmen!G$7:G$10002)+SUMIF(Einnahmen!I$7:I$10002,A2705,Einnahmen!H$7:H$10002)+SUMIF(Ausgaben!E$7:E$10002,A2705,Ausgaben!G$7:G$10002)+SUMIF(Ausgaben!I$7:I$10002,A2705,Ausgaben!H$7:H$10002),2)</f>
        <v>0</v>
      </c>
    </row>
    <row r="2706" spans="1:2" x14ac:dyDescent="0.25">
      <c r="A2706">
        <v>2706</v>
      </c>
      <c r="B2706" s="24">
        <f>ROUND(SUMIF(Einnahmen!E$7:E$10002,A2706,Einnahmen!G$7:G$10002)+SUMIF(Einnahmen!I$7:I$10002,A2706,Einnahmen!H$7:H$10002)+SUMIF(Ausgaben!E$7:E$10002,A2706,Ausgaben!G$7:G$10002)+SUMIF(Ausgaben!I$7:I$10002,A2706,Ausgaben!H$7:H$10002),2)</f>
        <v>0</v>
      </c>
    </row>
    <row r="2707" spans="1:2" x14ac:dyDescent="0.25">
      <c r="A2707">
        <v>2707</v>
      </c>
      <c r="B2707" s="24">
        <f>ROUND(SUMIF(Einnahmen!E$7:E$10002,A2707,Einnahmen!G$7:G$10002)+SUMIF(Einnahmen!I$7:I$10002,A2707,Einnahmen!H$7:H$10002)+SUMIF(Ausgaben!E$7:E$10002,A2707,Ausgaben!G$7:G$10002)+SUMIF(Ausgaben!I$7:I$10002,A2707,Ausgaben!H$7:H$10002),2)</f>
        <v>0</v>
      </c>
    </row>
    <row r="2708" spans="1:2" x14ac:dyDescent="0.25">
      <c r="A2708">
        <v>2708</v>
      </c>
      <c r="B2708" s="24">
        <f>ROUND(SUMIF(Einnahmen!E$7:E$10002,A2708,Einnahmen!G$7:G$10002)+SUMIF(Einnahmen!I$7:I$10002,A2708,Einnahmen!H$7:H$10002)+SUMIF(Ausgaben!E$7:E$10002,A2708,Ausgaben!G$7:G$10002)+SUMIF(Ausgaben!I$7:I$10002,A2708,Ausgaben!H$7:H$10002),2)</f>
        <v>0</v>
      </c>
    </row>
    <row r="2709" spans="1:2" x14ac:dyDescent="0.25">
      <c r="A2709">
        <v>2709</v>
      </c>
      <c r="B2709" s="24">
        <f>ROUND(SUMIF(Einnahmen!E$7:E$10002,A2709,Einnahmen!G$7:G$10002)+SUMIF(Einnahmen!I$7:I$10002,A2709,Einnahmen!H$7:H$10002)+SUMIF(Ausgaben!E$7:E$10002,A2709,Ausgaben!G$7:G$10002)+SUMIF(Ausgaben!I$7:I$10002,A2709,Ausgaben!H$7:H$10002),2)</f>
        <v>0</v>
      </c>
    </row>
    <row r="2710" spans="1:2" x14ac:dyDescent="0.25">
      <c r="A2710">
        <v>2710</v>
      </c>
      <c r="B2710" s="24">
        <f>ROUND(SUMIF(Einnahmen!E$7:E$10002,A2710,Einnahmen!G$7:G$10002)+SUMIF(Einnahmen!I$7:I$10002,A2710,Einnahmen!H$7:H$10002)+SUMIF(Ausgaben!E$7:E$10002,A2710,Ausgaben!G$7:G$10002)+SUMIF(Ausgaben!I$7:I$10002,A2710,Ausgaben!H$7:H$10002),2)</f>
        <v>0</v>
      </c>
    </row>
    <row r="2711" spans="1:2" x14ac:dyDescent="0.25">
      <c r="A2711">
        <v>2711</v>
      </c>
      <c r="B2711" s="24">
        <f>ROUND(SUMIF(Einnahmen!E$7:E$10002,A2711,Einnahmen!G$7:G$10002)+SUMIF(Einnahmen!I$7:I$10002,A2711,Einnahmen!H$7:H$10002)+SUMIF(Ausgaben!E$7:E$10002,A2711,Ausgaben!G$7:G$10002)+SUMIF(Ausgaben!I$7:I$10002,A2711,Ausgaben!H$7:H$10002),2)</f>
        <v>0</v>
      </c>
    </row>
    <row r="2712" spans="1:2" x14ac:dyDescent="0.25">
      <c r="A2712">
        <v>2712</v>
      </c>
      <c r="B2712" s="24">
        <f>ROUND(SUMIF(Einnahmen!E$7:E$10002,A2712,Einnahmen!G$7:G$10002)+SUMIF(Einnahmen!I$7:I$10002,A2712,Einnahmen!H$7:H$10002)+SUMIF(Ausgaben!E$7:E$10002,A2712,Ausgaben!G$7:G$10002)+SUMIF(Ausgaben!I$7:I$10002,A2712,Ausgaben!H$7:H$10002),2)</f>
        <v>0</v>
      </c>
    </row>
    <row r="2713" spans="1:2" x14ac:dyDescent="0.25">
      <c r="A2713">
        <v>2713</v>
      </c>
      <c r="B2713" s="24">
        <f>ROUND(SUMIF(Einnahmen!E$7:E$10002,A2713,Einnahmen!G$7:G$10002)+SUMIF(Einnahmen!I$7:I$10002,A2713,Einnahmen!H$7:H$10002)+SUMIF(Ausgaben!E$7:E$10002,A2713,Ausgaben!G$7:G$10002)+SUMIF(Ausgaben!I$7:I$10002,A2713,Ausgaben!H$7:H$10002),2)</f>
        <v>0</v>
      </c>
    </row>
    <row r="2714" spans="1:2" x14ac:dyDescent="0.25">
      <c r="A2714">
        <v>2714</v>
      </c>
      <c r="B2714" s="24">
        <f>ROUND(SUMIF(Einnahmen!E$7:E$10002,A2714,Einnahmen!G$7:G$10002)+SUMIF(Einnahmen!I$7:I$10002,A2714,Einnahmen!H$7:H$10002)+SUMIF(Ausgaben!E$7:E$10002,A2714,Ausgaben!G$7:G$10002)+SUMIF(Ausgaben!I$7:I$10002,A2714,Ausgaben!H$7:H$10002),2)</f>
        <v>0</v>
      </c>
    </row>
    <row r="2715" spans="1:2" x14ac:dyDescent="0.25">
      <c r="A2715">
        <v>2715</v>
      </c>
      <c r="B2715" s="24">
        <f>ROUND(SUMIF(Einnahmen!E$7:E$10002,A2715,Einnahmen!G$7:G$10002)+SUMIF(Einnahmen!I$7:I$10002,A2715,Einnahmen!H$7:H$10002)+SUMIF(Ausgaben!E$7:E$10002,A2715,Ausgaben!G$7:G$10002)+SUMIF(Ausgaben!I$7:I$10002,A2715,Ausgaben!H$7:H$10002),2)</f>
        <v>0</v>
      </c>
    </row>
    <row r="2716" spans="1:2" x14ac:dyDescent="0.25">
      <c r="A2716">
        <v>2716</v>
      </c>
      <c r="B2716" s="24">
        <f>ROUND(SUMIF(Einnahmen!E$7:E$10002,A2716,Einnahmen!G$7:G$10002)+SUMIF(Einnahmen!I$7:I$10002,A2716,Einnahmen!H$7:H$10002)+SUMIF(Ausgaben!E$7:E$10002,A2716,Ausgaben!G$7:G$10002)+SUMIF(Ausgaben!I$7:I$10002,A2716,Ausgaben!H$7:H$10002),2)</f>
        <v>0</v>
      </c>
    </row>
    <row r="2717" spans="1:2" x14ac:dyDescent="0.25">
      <c r="A2717">
        <v>2717</v>
      </c>
      <c r="B2717" s="24">
        <f>ROUND(SUMIF(Einnahmen!E$7:E$10002,A2717,Einnahmen!G$7:G$10002)+SUMIF(Einnahmen!I$7:I$10002,A2717,Einnahmen!H$7:H$10002)+SUMIF(Ausgaben!E$7:E$10002,A2717,Ausgaben!G$7:G$10002)+SUMIF(Ausgaben!I$7:I$10002,A2717,Ausgaben!H$7:H$10002),2)</f>
        <v>0</v>
      </c>
    </row>
    <row r="2718" spans="1:2" x14ac:dyDescent="0.25">
      <c r="A2718">
        <v>2718</v>
      </c>
      <c r="B2718" s="24">
        <f>ROUND(SUMIF(Einnahmen!E$7:E$10002,A2718,Einnahmen!G$7:G$10002)+SUMIF(Einnahmen!I$7:I$10002,A2718,Einnahmen!H$7:H$10002)+SUMIF(Ausgaben!E$7:E$10002,A2718,Ausgaben!G$7:G$10002)+SUMIF(Ausgaben!I$7:I$10002,A2718,Ausgaben!H$7:H$10002),2)</f>
        <v>0</v>
      </c>
    </row>
    <row r="2719" spans="1:2" x14ac:dyDescent="0.25">
      <c r="A2719">
        <v>2719</v>
      </c>
      <c r="B2719" s="24">
        <f>ROUND(SUMIF(Einnahmen!E$7:E$10002,A2719,Einnahmen!G$7:G$10002)+SUMIF(Einnahmen!I$7:I$10002,A2719,Einnahmen!H$7:H$10002)+SUMIF(Ausgaben!E$7:E$10002,A2719,Ausgaben!G$7:G$10002)+SUMIF(Ausgaben!I$7:I$10002,A2719,Ausgaben!H$7:H$10002),2)</f>
        <v>0</v>
      </c>
    </row>
    <row r="2720" spans="1:2" x14ac:dyDescent="0.25">
      <c r="A2720">
        <v>2720</v>
      </c>
      <c r="B2720" s="24">
        <f>ROUND(SUMIF(Einnahmen!E$7:E$10002,A2720,Einnahmen!G$7:G$10002)+SUMIF(Einnahmen!I$7:I$10002,A2720,Einnahmen!H$7:H$10002)+SUMIF(Ausgaben!E$7:E$10002,A2720,Ausgaben!G$7:G$10002)+SUMIF(Ausgaben!I$7:I$10002,A2720,Ausgaben!H$7:H$10002),2)</f>
        <v>0</v>
      </c>
    </row>
    <row r="2721" spans="1:2" x14ac:dyDescent="0.25">
      <c r="A2721">
        <v>2721</v>
      </c>
      <c r="B2721" s="24">
        <f>ROUND(SUMIF(Einnahmen!E$7:E$10002,A2721,Einnahmen!G$7:G$10002)+SUMIF(Einnahmen!I$7:I$10002,A2721,Einnahmen!H$7:H$10002)+SUMIF(Ausgaben!E$7:E$10002,A2721,Ausgaben!G$7:G$10002)+SUMIF(Ausgaben!I$7:I$10002,A2721,Ausgaben!H$7:H$10002),2)</f>
        <v>0</v>
      </c>
    </row>
    <row r="2722" spans="1:2" x14ac:dyDescent="0.25">
      <c r="A2722">
        <v>2722</v>
      </c>
      <c r="B2722" s="24">
        <f>ROUND(SUMIF(Einnahmen!E$7:E$10002,A2722,Einnahmen!G$7:G$10002)+SUMIF(Einnahmen!I$7:I$10002,A2722,Einnahmen!H$7:H$10002)+SUMIF(Ausgaben!E$7:E$10002,A2722,Ausgaben!G$7:G$10002)+SUMIF(Ausgaben!I$7:I$10002,A2722,Ausgaben!H$7:H$10002),2)</f>
        <v>0</v>
      </c>
    </row>
    <row r="2723" spans="1:2" x14ac:dyDescent="0.25">
      <c r="A2723">
        <v>2723</v>
      </c>
      <c r="B2723" s="24">
        <f>ROUND(SUMIF(Einnahmen!E$7:E$10002,A2723,Einnahmen!G$7:G$10002)+SUMIF(Einnahmen!I$7:I$10002,A2723,Einnahmen!H$7:H$10002)+SUMIF(Ausgaben!E$7:E$10002,A2723,Ausgaben!G$7:G$10002)+SUMIF(Ausgaben!I$7:I$10002,A2723,Ausgaben!H$7:H$10002),2)</f>
        <v>0</v>
      </c>
    </row>
    <row r="2724" spans="1:2" x14ac:dyDescent="0.25">
      <c r="A2724">
        <v>2724</v>
      </c>
      <c r="B2724" s="24">
        <f>ROUND(SUMIF(Einnahmen!E$7:E$10002,A2724,Einnahmen!G$7:G$10002)+SUMIF(Einnahmen!I$7:I$10002,A2724,Einnahmen!H$7:H$10002)+SUMIF(Ausgaben!E$7:E$10002,A2724,Ausgaben!G$7:G$10002)+SUMIF(Ausgaben!I$7:I$10002,A2724,Ausgaben!H$7:H$10002),2)</f>
        <v>0</v>
      </c>
    </row>
    <row r="2725" spans="1:2" x14ac:dyDescent="0.25">
      <c r="A2725">
        <v>2725</v>
      </c>
      <c r="B2725" s="24">
        <f>ROUND(SUMIF(Einnahmen!E$7:E$10002,A2725,Einnahmen!G$7:G$10002)+SUMIF(Einnahmen!I$7:I$10002,A2725,Einnahmen!H$7:H$10002)+SUMIF(Ausgaben!E$7:E$10002,A2725,Ausgaben!G$7:G$10002)+SUMIF(Ausgaben!I$7:I$10002,A2725,Ausgaben!H$7:H$10002),2)</f>
        <v>0</v>
      </c>
    </row>
    <row r="2726" spans="1:2" x14ac:dyDescent="0.25">
      <c r="A2726">
        <v>2726</v>
      </c>
      <c r="B2726" s="24">
        <f>ROUND(SUMIF(Einnahmen!E$7:E$10002,A2726,Einnahmen!G$7:G$10002)+SUMIF(Einnahmen!I$7:I$10002,A2726,Einnahmen!H$7:H$10002)+SUMIF(Ausgaben!E$7:E$10002,A2726,Ausgaben!G$7:G$10002)+SUMIF(Ausgaben!I$7:I$10002,A2726,Ausgaben!H$7:H$10002),2)</f>
        <v>0</v>
      </c>
    </row>
    <row r="2727" spans="1:2" x14ac:dyDescent="0.25">
      <c r="A2727">
        <v>2727</v>
      </c>
      <c r="B2727" s="24">
        <f>ROUND(SUMIF(Einnahmen!E$7:E$10002,A2727,Einnahmen!G$7:G$10002)+SUMIF(Einnahmen!I$7:I$10002,A2727,Einnahmen!H$7:H$10002)+SUMIF(Ausgaben!E$7:E$10002,A2727,Ausgaben!G$7:G$10002)+SUMIF(Ausgaben!I$7:I$10002,A2727,Ausgaben!H$7:H$10002),2)</f>
        <v>0</v>
      </c>
    </row>
    <row r="2728" spans="1:2" x14ac:dyDescent="0.25">
      <c r="A2728">
        <v>2728</v>
      </c>
      <c r="B2728" s="24">
        <f>ROUND(SUMIF(Einnahmen!E$7:E$10002,A2728,Einnahmen!G$7:G$10002)+SUMIF(Einnahmen!I$7:I$10002,A2728,Einnahmen!H$7:H$10002)+SUMIF(Ausgaben!E$7:E$10002,A2728,Ausgaben!G$7:G$10002)+SUMIF(Ausgaben!I$7:I$10002,A2728,Ausgaben!H$7:H$10002),2)</f>
        <v>0</v>
      </c>
    </row>
    <row r="2729" spans="1:2" x14ac:dyDescent="0.25">
      <c r="A2729">
        <v>2729</v>
      </c>
      <c r="B2729" s="24">
        <f>ROUND(SUMIF(Einnahmen!E$7:E$10002,A2729,Einnahmen!G$7:G$10002)+SUMIF(Einnahmen!I$7:I$10002,A2729,Einnahmen!H$7:H$10002)+SUMIF(Ausgaben!E$7:E$10002,A2729,Ausgaben!G$7:G$10002)+SUMIF(Ausgaben!I$7:I$10002,A2729,Ausgaben!H$7:H$10002),2)</f>
        <v>0</v>
      </c>
    </row>
    <row r="2730" spans="1:2" x14ac:dyDescent="0.25">
      <c r="A2730">
        <v>2730</v>
      </c>
      <c r="B2730" s="24">
        <f>ROUND(SUMIF(Einnahmen!E$7:E$10002,A2730,Einnahmen!G$7:G$10002)+SUMIF(Einnahmen!I$7:I$10002,A2730,Einnahmen!H$7:H$10002)+SUMIF(Ausgaben!E$7:E$10002,A2730,Ausgaben!G$7:G$10002)+SUMIF(Ausgaben!I$7:I$10002,A2730,Ausgaben!H$7:H$10002),2)</f>
        <v>0</v>
      </c>
    </row>
    <row r="2731" spans="1:2" x14ac:dyDescent="0.25">
      <c r="A2731">
        <v>2731</v>
      </c>
      <c r="B2731" s="24">
        <f>ROUND(SUMIF(Einnahmen!E$7:E$10002,A2731,Einnahmen!G$7:G$10002)+SUMIF(Einnahmen!I$7:I$10002,A2731,Einnahmen!H$7:H$10002)+SUMIF(Ausgaben!E$7:E$10002,A2731,Ausgaben!G$7:G$10002)+SUMIF(Ausgaben!I$7:I$10002,A2731,Ausgaben!H$7:H$10002),2)</f>
        <v>0</v>
      </c>
    </row>
    <row r="2732" spans="1:2" x14ac:dyDescent="0.25">
      <c r="A2732">
        <v>2732</v>
      </c>
      <c r="B2732" s="24">
        <f>ROUND(SUMIF(Einnahmen!E$7:E$10002,A2732,Einnahmen!G$7:G$10002)+SUMIF(Einnahmen!I$7:I$10002,A2732,Einnahmen!H$7:H$10002)+SUMIF(Ausgaben!E$7:E$10002,A2732,Ausgaben!G$7:G$10002)+SUMIF(Ausgaben!I$7:I$10002,A2732,Ausgaben!H$7:H$10002),2)</f>
        <v>0</v>
      </c>
    </row>
    <row r="2733" spans="1:2" x14ac:dyDescent="0.25">
      <c r="A2733">
        <v>2733</v>
      </c>
      <c r="B2733" s="24">
        <f>ROUND(SUMIF(Einnahmen!E$7:E$10002,A2733,Einnahmen!G$7:G$10002)+SUMIF(Einnahmen!I$7:I$10002,A2733,Einnahmen!H$7:H$10002)+SUMIF(Ausgaben!E$7:E$10002,A2733,Ausgaben!G$7:G$10002)+SUMIF(Ausgaben!I$7:I$10002,A2733,Ausgaben!H$7:H$10002),2)</f>
        <v>0</v>
      </c>
    </row>
    <row r="2734" spans="1:2" x14ac:dyDescent="0.25">
      <c r="A2734">
        <v>2734</v>
      </c>
      <c r="B2734" s="24">
        <f>ROUND(SUMIF(Einnahmen!E$7:E$10002,A2734,Einnahmen!G$7:G$10002)+SUMIF(Einnahmen!I$7:I$10002,A2734,Einnahmen!H$7:H$10002)+SUMIF(Ausgaben!E$7:E$10002,A2734,Ausgaben!G$7:G$10002)+SUMIF(Ausgaben!I$7:I$10002,A2734,Ausgaben!H$7:H$10002),2)</f>
        <v>0</v>
      </c>
    </row>
    <row r="2735" spans="1:2" x14ac:dyDescent="0.25">
      <c r="A2735">
        <v>2735</v>
      </c>
      <c r="B2735" s="24">
        <f>ROUND(SUMIF(Einnahmen!E$7:E$10002,A2735,Einnahmen!G$7:G$10002)+SUMIF(Einnahmen!I$7:I$10002,A2735,Einnahmen!H$7:H$10002)+SUMIF(Ausgaben!E$7:E$10002,A2735,Ausgaben!G$7:G$10002)+SUMIF(Ausgaben!I$7:I$10002,A2735,Ausgaben!H$7:H$10002),2)</f>
        <v>0</v>
      </c>
    </row>
    <row r="2736" spans="1:2" x14ac:dyDescent="0.25">
      <c r="A2736">
        <v>2736</v>
      </c>
      <c r="B2736" s="24">
        <f>ROUND(SUMIF(Einnahmen!E$7:E$10002,A2736,Einnahmen!G$7:G$10002)+SUMIF(Einnahmen!I$7:I$10002,A2736,Einnahmen!H$7:H$10002)+SUMIF(Ausgaben!E$7:E$10002,A2736,Ausgaben!G$7:G$10002)+SUMIF(Ausgaben!I$7:I$10002,A2736,Ausgaben!H$7:H$10002),2)</f>
        <v>0</v>
      </c>
    </row>
    <row r="2737" spans="1:2" x14ac:dyDescent="0.25">
      <c r="A2737">
        <v>2737</v>
      </c>
      <c r="B2737" s="24">
        <f>ROUND(SUMIF(Einnahmen!E$7:E$10002,A2737,Einnahmen!G$7:G$10002)+SUMIF(Einnahmen!I$7:I$10002,A2737,Einnahmen!H$7:H$10002)+SUMIF(Ausgaben!E$7:E$10002,A2737,Ausgaben!G$7:G$10002)+SUMIF(Ausgaben!I$7:I$10002,A2737,Ausgaben!H$7:H$10002),2)</f>
        <v>0</v>
      </c>
    </row>
    <row r="2738" spans="1:2" x14ac:dyDescent="0.25">
      <c r="A2738">
        <v>2738</v>
      </c>
      <c r="B2738" s="24">
        <f>ROUND(SUMIF(Einnahmen!E$7:E$10002,A2738,Einnahmen!G$7:G$10002)+SUMIF(Einnahmen!I$7:I$10002,A2738,Einnahmen!H$7:H$10002)+SUMIF(Ausgaben!E$7:E$10002,A2738,Ausgaben!G$7:G$10002)+SUMIF(Ausgaben!I$7:I$10002,A2738,Ausgaben!H$7:H$10002),2)</f>
        <v>0</v>
      </c>
    </row>
    <row r="2739" spans="1:2" x14ac:dyDescent="0.25">
      <c r="A2739">
        <v>2739</v>
      </c>
      <c r="B2739" s="24">
        <f>ROUND(SUMIF(Einnahmen!E$7:E$10002,A2739,Einnahmen!G$7:G$10002)+SUMIF(Einnahmen!I$7:I$10002,A2739,Einnahmen!H$7:H$10002)+SUMIF(Ausgaben!E$7:E$10002,A2739,Ausgaben!G$7:G$10002)+SUMIF(Ausgaben!I$7:I$10002,A2739,Ausgaben!H$7:H$10002),2)</f>
        <v>0</v>
      </c>
    </row>
    <row r="2740" spans="1:2" x14ac:dyDescent="0.25">
      <c r="A2740">
        <v>2740</v>
      </c>
      <c r="B2740" s="24">
        <f>ROUND(SUMIF(Einnahmen!E$7:E$10002,A2740,Einnahmen!G$7:G$10002)+SUMIF(Einnahmen!I$7:I$10002,A2740,Einnahmen!H$7:H$10002)+SUMIF(Ausgaben!E$7:E$10002,A2740,Ausgaben!G$7:G$10002)+SUMIF(Ausgaben!I$7:I$10002,A2740,Ausgaben!H$7:H$10002),2)</f>
        <v>0</v>
      </c>
    </row>
    <row r="2741" spans="1:2" x14ac:dyDescent="0.25">
      <c r="A2741">
        <v>2741</v>
      </c>
      <c r="B2741" s="24">
        <f>ROUND(SUMIF(Einnahmen!E$7:E$10002,A2741,Einnahmen!G$7:G$10002)+SUMIF(Einnahmen!I$7:I$10002,A2741,Einnahmen!H$7:H$10002)+SUMIF(Ausgaben!E$7:E$10002,A2741,Ausgaben!G$7:G$10002)+SUMIF(Ausgaben!I$7:I$10002,A2741,Ausgaben!H$7:H$10002),2)</f>
        <v>0</v>
      </c>
    </row>
    <row r="2742" spans="1:2" x14ac:dyDescent="0.25">
      <c r="A2742">
        <v>2742</v>
      </c>
      <c r="B2742" s="24">
        <f>ROUND(SUMIF(Einnahmen!E$7:E$10002,A2742,Einnahmen!G$7:G$10002)+SUMIF(Einnahmen!I$7:I$10002,A2742,Einnahmen!H$7:H$10002)+SUMIF(Ausgaben!E$7:E$10002,A2742,Ausgaben!G$7:G$10002)+SUMIF(Ausgaben!I$7:I$10002,A2742,Ausgaben!H$7:H$10002),2)</f>
        <v>0</v>
      </c>
    </row>
    <row r="2743" spans="1:2" x14ac:dyDescent="0.25">
      <c r="A2743">
        <v>2743</v>
      </c>
      <c r="B2743" s="24">
        <f>ROUND(SUMIF(Einnahmen!E$7:E$10002,A2743,Einnahmen!G$7:G$10002)+SUMIF(Einnahmen!I$7:I$10002,A2743,Einnahmen!H$7:H$10002)+SUMIF(Ausgaben!E$7:E$10002,A2743,Ausgaben!G$7:G$10002)+SUMIF(Ausgaben!I$7:I$10002,A2743,Ausgaben!H$7:H$10002),2)</f>
        <v>0</v>
      </c>
    </row>
    <row r="2744" spans="1:2" x14ac:dyDescent="0.25">
      <c r="A2744">
        <v>2744</v>
      </c>
      <c r="B2744" s="24">
        <f>ROUND(SUMIF(Einnahmen!E$7:E$10002,A2744,Einnahmen!G$7:G$10002)+SUMIF(Einnahmen!I$7:I$10002,A2744,Einnahmen!H$7:H$10002)+SUMIF(Ausgaben!E$7:E$10002,A2744,Ausgaben!G$7:G$10002)+SUMIF(Ausgaben!I$7:I$10002,A2744,Ausgaben!H$7:H$10002),2)</f>
        <v>0</v>
      </c>
    </row>
    <row r="2745" spans="1:2" x14ac:dyDescent="0.25">
      <c r="A2745">
        <v>2745</v>
      </c>
      <c r="B2745" s="24">
        <f>ROUND(SUMIF(Einnahmen!E$7:E$10002,A2745,Einnahmen!G$7:G$10002)+SUMIF(Einnahmen!I$7:I$10002,A2745,Einnahmen!H$7:H$10002)+SUMIF(Ausgaben!E$7:E$10002,A2745,Ausgaben!G$7:G$10002)+SUMIF(Ausgaben!I$7:I$10002,A2745,Ausgaben!H$7:H$10002),2)</f>
        <v>0</v>
      </c>
    </row>
    <row r="2746" spans="1:2" x14ac:dyDescent="0.25">
      <c r="A2746">
        <v>2746</v>
      </c>
      <c r="B2746" s="24">
        <f>ROUND(SUMIF(Einnahmen!E$7:E$10002,A2746,Einnahmen!G$7:G$10002)+SUMIF(Einnahmen!I$7:I$10002,A2746,Einnahmen!H$7:H$10002)+SUMIF(Ausgaben!E$7:E$10002,A2746,Ausgaben!G$7:G$10002)+SUMIF(Ausgaben!I$7:I$10002,A2746,Ausgaben!H$7:H$10002),2)</f>
        <v>0</v>
      </c>
    </row>
    <row r="2747" spans="1:2" x14ac:dyDescent="0.25">
      <c r="A2747">
        <v>2747</v>
      </c>
      <c r="B2747" s="24">
        <f>ROUND(SUMIF(Einnahmen!E$7:E$10002,A2747,Einnahmen!G$7:G$10002)+SUMIF(Einnahmen!I$7:I$10002,A2747,Einnahmen!H$7:H$10002)+SUMIF(Ausgaben!E$7:E$10002,A2747,Ausgaben!G$7:G$10002)+SUMIF(Ausgaben!I$7:I$10002,A2747,Ausgaben!H$7:H$10002),2)</f>
        <v>0</v>
      </c>
    </row>
    <row r="2748" spans="1:2" x14ac:dyDescent="0.25">
      <c r="A2748">
        <v>2748</v>
      </c>
      <c r="B2748" s="24">
        <f>ROUND(SUMIF(Einnahmen!E$7:E$10002,A2748,Einnahmen!G$7:G$10002)+SUMIF(Einnahmen!I$7:I$10002,A2748,Einnahmen!H$7:H$10002)+SUMIF(Ausgaben!E$7:E$10002,A2748,Ausgaben!G$7:G$10002)+SUMIF(Ausgaben!I$7:I$10002,A2748,Ausgaben!H$7:H$10002),2)</f>
        <v>0</v>
      </c>
    </row>
    <row r="2749" spans="1:2" x14ac:dyDescent="0.25">
      <c r="A2749">
        <v>2749</v>
      </c>
      <c r="B2749" s="24">
        <f>ROUND(SUMIF(Einnahmen!E$7:E$10002,A2749,Einnahmen!G$7:G$10002)+SUMIF(Einnahmen!I$7:I$10002,A2749,Einnahmen!H$7:H$10002)+SUMIF(Ausgaben!E$7:E$10002,A2749,Ausgaben!G$7:G$10002)+SUMIF(Ausgaben!I$7:I$10002,A2749,Ausgaben!H$7:H$10002),2)</f>
        <v>0</v>
      </c>
    </row>
    <row r="2750" spans="1:2" x14ac:dyDescent="0.25">
      <c r="A2750">
        <v>2750</v>
      </c>
      <c r="B2750" s="24">
        <f>ROUND(SUMIF(Einnahmen!E$7:E$10002,A2750,Einnahmen!G$7:G$10002)+SUMIF(Einnahmen!I$7:I$10002,A2750,Einnahmen!H$7:H$10002)+SUMIF(Ausgaben!E$7:E$10002,A2750,Ausgaben!G$7:G$10002)+SUMIF(Ausgaben!I$7:I$10002,A2750,Ausgaben!H$7:H$10002),2)</f>
        <v>0</v>
      </c>
    </row>
    <row r="2751" spans="1:2" x14ac:dyDescent="0.25">
      <c r="A2751">
        <v>2751</v>
      </c>
      <c r="B2751" s="24">
        <f>ROUND(SUMIF(Einnahmen!E$7:E$10002,A2751,Einnahmen!G$7:G$10002)+SUMIF(Einnahmen!I$7:I$10002,A2751,Einnahmen!H$7:H$10002)+SUMIF(Ausgaben!E$7:E$10002,A2751,Ausgaben!G$7:G$10002)+SUMIF(Ausgaben!I$7:I$10002,A2751,Ausgaben!H$7:H$10002),2)</f>
        <v>0</v>
      </c>
    </row>
    <row r="2752" spans="1:2" x14ac:dyDescent="0.25">
      <c r="A2752">
        <v>2752</v>
      </c>
      <c r="B2752" s="24">
        <f>ROUND(SUMIF(Einnahmen!E$7:E$10002,A2752,Einnahmen!G$7:G$10002)+SUMIF(Einnahmen!I$7:I$10002,A2752,Einnahmen!H$7:H$10002)+SUMIF(Ausgaben!E$7:E$10002,A2752,Ausgaben!G$7:G$10002)+SUMIF(Ausgaben!I$7:I$10002,A2752,Ausgaben!H$7:H$10002),2)</f>
        <v>0</v>
      </c>
    </row>
    <row r="2753" spans="1:2" x14ac:dyDescent="0.25">
      <c r="A2753">
        <v>2753</v>
      </c>
      <c r="B2753" s="24">
        <f>ROUND(SUMIF(Einnahmen!E$7:E$10002,A2753,Einnahmen!G$7:G$10002)+SUMIF(Einnahmen!I$7:I$10002,A2753,Einnahmen!H$7:H$10002)+SUMIF(Ausgaben!E$7:E$10002,A2753,Ausgaben!G$7:G$10002)+SUMIF(Ausgaben!I$7:I$10002,A2753,Ausgaben!H$7:H$10002),2)</f>
        <v>0</v>
      </c>
    </row>
    <row r="2754" spans="1:2" x14ac:dyDescent="0.25">
      <c r="A2754">
        <v>2754</v>
      </c>
      <c r="B2754" s="24">
        <f>ROUND(SUMIF(Einnahmen!E$7:E$10002,A2754,Einnahmen!G$7:G$10002)+SUMIF(Einnahmen!I$7:I$10002,A2754,Einnahmen!H$7:H$10002)+SUMIF(Ausgaben!E$7:E$10002,A2754,Ausgaben!G$7:G$10002)+SUMIF(Ausgaben!I$7:I$10002,A2754,Ausgaben!H$7:H$10002),2)</f>
        <v>0</v>
      </c>
    </row>
    <row r="2755" spans="1:2" x14ac:dyDescent="0.25">
      <c r="A2755">
        <v>2755</v>
      </c>
      <c r="B2755" s="24">
        <f>ROUND(SUMIF(Einnahmen!E$7:E$10002,A2755,Einnahmen!G$7:G$10002)+SUMIF(Einnahmen!I$7:I$10002,A2755,Einnahmen!H$7:H$10002)+SUMIF(Ausgaben!E$7:E$10002,A2755,Ausgaben!G$7:G$10002)+SUMIF(Ausgaben!I$7:I$10002,A2755,Ausgaben!H$7:H$10002),2)</f>
        <v>0</v>
      </c>
    </row>
    <row r="2756" spans="1:2" x14ac:dyDescent="0.25">
      <c r="A2756">
        <v>2756</v>
      </c>
      <c r="B2756" s="24">
        <f>ROUND(SUMIF(Einnahmen!E$7:E$10002,A2756,Einnahmen!G$7:G$10002)+SUMIF(Einnahmen!I$7:I$10002,A2756,Einnahmen!H$7:H$10002)+SUMIF(Ausgaben!E$7:E$10002,A2756,Ausgaben!G$7:G$10002)+SUMIF(Ausgaben!I$7:I$10002,A2756,Ausgaben!H$7:H$10002),2)</f>
        <v>0</v>
      </c>
    </row>
    <row r="2757" spans="1:2" x14ac:dyDescent="0.25">
      <c r="A2757">
        <v>2757</v>
      </c>
      <c r="B2757" s="24">
        <f>ROUND(SUMIF(Einnahmen!E$7:E$10002,A2757,Einnahmen!G$7:G$10002)+SUMIF(Einnahmen!I$7:I$10002,A2757,Einnahmen!H$7:H$10002)+SUMIF(Ausgaben!E$7:E$10002,A2757,Ausgaben!G$7:G$10002)+SUMIF(Ausgaben!I$7:I$10002,A2757,Ausgaben!H$7:H$10002),2)</f>
        <v>0</v>
      </c>
    </row>
    <row r="2758" spans="1:2" x14ac:dyDescent="0.25">
      <c r="A2758">
        <v>2758</v>
      </c>
      <c r="B2758" s="24">
        <f>ROUND(SUMIF(Einnahmen!E$7:E$10002,A2758,Einnahmen!G$7:G$10002)+SUMIF(Einnahmen!I$7:I$10002,A2758,Einnahmen!H$7:H$10002)+SUMIF(Ausgaben!E$7:E$10002,A2758,Ausgaben!G$7:G$10002)+SUMIF(Ausgaben!I$7:I$10002,A2758,Ausgaben!H$7:H$10002),2)</f>
        <v>0</v>
      </c>
    </row>
    <row r="2759" spans="1:2" x14ac:dyDescent="0.25">
      <c r="A2759">
        <v>2759</v>
      </c>
      <c r="B2759" s="24">
        <f>ROUND(SUMIF(Einnahmen!E$7:E$10002,A2759,Einnahmen!G$7:G$10002)+SUMIF(Einnahmen!I$7:I$10002,A2759,Einnahmen!H$7:H$10002)+SUMIF(Ausgaben!E$7:E$10002,A2759,Ausgaben!G$7:G$10002)+SUMIF(Ausgaben!I$7:I$10002,A2759,Ausgaben!H$7:H$10002),2)</f>
        <v>0</v>
      </c>
    </row>
    <row r="2760" spans="1:2" x14ac:dyDescent="0.25">
      <c r="A2760">
        <v>2760</v>
      </c>
      <c r="B2760" s="24">
        <f>ROUND(SUMIF(Einnahmen!E$7:E$10002,A2760,Einnahmen!G$7:G$10002)+SUMIF(Einnahmen!I$7:I$10002,A2760,Einnahmen!H$7:H$10002)+SUMIF(Ausgaben!E$7:E$10002,A2760,Ausgaben!G$7:G$10002)+SUMIF(Ausgaben!I$7:I$10002,A2760,Ausgaben!H$7:H$10002),2)</f>
        <v>0</v>
      </c>
    </row>
    <row r="2761" spans="1:2" x14ac:dyDescent="0.25">
      <c r="A2761">
        <v>2761</v>
      </c>
      <c r="B2761" s="24">
        <f>ROUND(SUMIF(Einnahmen!E$7:E$10002,A2761,Einnahmen!G$7:G$10002)+SUMIF(Einnahmen!I$7:I$10002,A2761,Einnahmen!H$7:H$10002)+SUMIF(Ausgaben!E$7:E$10002,A2761,Ausgaben!G$7:G$10002)+SUMIF(Ausgaben!I$7:I$10002,A2761,Ausgaben!H$7:H$10002),2)</f>
        <v>0</v>
      </c>
    </row>
    <row r="2762" spans="1:2" x14ac:dyDescent="0.25">
      <c r="A2762">
        <v>2762</v>
      </c>
      <c r="B2762" s="24">
        <f>ROUND(SUMIF(Einnahmen!E$7:E$10002,A2762,Einnahmen!G$7:G$10002)+SUMIF(Einnahmen!I$7:I$10002,A2762,Einnahmen!H$7:H$10002)+SUMIF(Ausgaben!E$7:E$10002,A2762,Ausgaben!G$7:G$10002)+SUMIF(Ausgaben!I$7:I$10002,A2762,Ausgaben!H$7:H$10002),2)</f>
        <v>0</v>
      </c>
    </row>
    <row r="2763" spans="1:2" x14ac:dyDescent="0.25">
      <c r="A2763">
        <v>2763</v>
      </c>
      <c r="B2763" s="24">
        <f>ROUND(SUMIF(Einnahmen!E$7:E$10002,A2763,Einnahmen!G$7:G$10002)+SUMIF(Einnahmen!I$7:I$10002,A2763,Einnahmen!H$7:H$10002)+SUMIF(Ausgaben!E$7:E$10002,A2763,Ausgaben!G$7:G$10002)+SUMIF(Ausgaben!I$7:I$10002,A2763,Ausgaben!H$7:H$10002),2)</f>
        <v>0</v>
      </c>
    </row>
    <row r="2764" spans="1:2" x14ac:dyDescent="0.25">
      <c r="A2764">
        <v>2764</v>
      </c>
      <c r="B2764" s="24">
        <f>ROUND(SUMIF(Einnahmen!E$7:E$10002,A2764,Einnahmen!G$7:G$10002)+SUMIF(Einnahmen!I$7:I$10002,A2764,Einnahmen!H$7:H$10002)+SUMIF(Ausgaben!E$7:E$10002,A2764,Ausgaben!G$7:G$10002)+SUMIF(Ausgaben!I$7:I$10002,A2764,Ausgaben!H$7:H$10002),2)</f>
        <v>0</v>
      </c>
    </row>
    <row r="2765" spans="1:2" x14ac:dyDescent="0.25">
      <c r="A2765">
        <v>2765</v>
      </c>
      <c r="B2765" s="24">
        <f>ROUND(SUMIF(Einnahmen!E$7:E$10002,A2765,Einnahmen!G$7:G$10002)+SUMIF(Einnahmen!I$7:I$10002,A2765,Einnahmen!H$7:H$10002)+SUMIF(Ausgaben!E$7:E$10002,A2765,Ausgaben!G$7:G$10002)+SUMIF(Ausgaben!I$7:I$10002,A2765,Ausgaben!H$7:H$10002),2)</f>
        <v>0</v>
      </c>
    </row>
    <row r="2766" spans="1:2" x14ac:dyDescent="0.25">
      <c r="A2766">
        <v>2766</v>
      </c>
      <c r="B2766" s="24">
        <f>ROUND(SUMIF(Einnahmen!E$7:E$10002,A2766,Einnahmen!G$7:G$10002)+SUMIF(Einnahmen!I$7:I$10002,A2766,Einnahmen!H$7:H$10002)+SUMIF(Ausgaben!E$7:E$10002,A2766,Ausgaben!G$7:G$10002)+SUMIF(Ausgaben!I$7:I$10002,A2766,Ausgaben!H$7:H$10002),2)</f>
        <v>0</v>
      </c>
    </row>
    <row r="2767" spans="1:2" x14ac:dyDescent="0.25">
      <c r="A2767">
        <v>2767</v>
      </c>
      <c r="B2767" s="24">
        <f>ROUND(SUMIF(Einnahmen!E$7:E$10002,A2767,Einnahmen!G$7:G$10002)+SUMIF(Einnahmen!I$7:I$10002,A2767,Einnahmen!H$7:H$10002)+SUMIF(Ausgaben!E$7:E$10002,A2767,Ausgaben!G$7:G$10002)+SUMIF(Ausgaben!I$7:I$10002,A2767,Ausgaben!H$7:H$10002),2)</f>
        <v>0</v>
      </c>
    </row>
    <row r="2768" spans="1:2" x14ac:dyDescent="0.25">
      <c r="A2768">
        <v>2768</v>
      </c>
      <c r="B2768" s="24">
        <f>ROUND(SUMIF(Einnahmen!E$7:E$10002,A2768,Einnahmen!G$7:G$10002)+SUMIF(Einnahmen!I$7:I$10002,A2768,Einnahmen!H$7:H$10002)+SUMIF(Ausgaben!E$7:E$10002,A2768,Ausgaben!G$7:G$10002)+SUMIF(Ausgaben!I$7:I$10002,A2768,Ausgaben!H$7:H$10002),2)</f>
        <v>0</v>
      </c>
    </row>
    <row r="2769" spans="1:2" x14ac:dyDescent="0.25">
      <c r="A2769">
        <v>2769</v>
      </c>
      <c r="B2769" s="24">
        <f>ROUND(SUMIF(Einnahmen!E$7:E$10002,A2769,Einnahmen!G$7:G$10002)+SUMIF(Einnahmen!I$7:I$10002,A2769,Einnahmen!H$7:H$10002)+SUMIF(Ausgaben!E$7:E$10002,A2769,Ausgaben!G$7:G$10002)+SUMIF(Ausgaben!I$7:I$10002,A2769,Ausgaben!H$7:H$10002),2)</f>
        <v>0</v>
      </c>
    </row>
    <row r="2770" spans="1:2" x14ac:dyDescent="0.25">
      <c r="A2770">
        <v>2770</v>
      </c>
      <c r="B2770" s="24">
        <f>ROUND(SUMIF(Einnahmen!E$7:E$10002,A2770,Einnahmen!G$7:G$10002)+SUMIF(Einnahmen!I$7:I$10002,A2770,Einnahmen!H$7:H$10002)+SUMIF(Ausgaben!E$7:E$10002,A2770,Ausgaben!G$7:G$10002)+SUMIF(Ausgaben!I$7:I$10002,A2770,Ausgaben!H$7:H$10002),2)</f>
        <v>0</v>
      </c>
    </row>
    <row r="2771" spans="1:2" x14ac:dyDescent="0.25">
      <c r="A2771">
        <v>2771</v>
      </c>
      <c r="B2771" s="24">
        <f>ROUND(SUMIF(Einnahmen!E$7:E$10002,A2771,Einnahmen!G$7:G$10002)+SUMIF(Einnahmen!I$7:I$10002,A2771,Einnahmen!H$7:H$10002)+SUMIF(Ausgaben!E$7:E$10002,A2771,Ausgaben!G$7:G$10002)+SUMIF(Ausgaben!I$7:I$10002,A2771,Ausgaben!H$7:H$10002),2)</f>
        <v>0</v>
      </c>
    </row>
    <row r="2772" spans="1:2" x14ac:dyDescent="0.25">
      <c r="A2772">
        <v>2772</v>
      </c>
      <c r="B2772" s="24">
        <f>ROUND(SUMIF(Einnahmen!E$7:E$10002,A2772,Einnahmen!G$7:G$10002)+SUMIF(Einnahmen!I$7:I$10002,A2772,Einnahmen!H$7:H$10002)+SUMIF(Ausgaben!E$7:E$10002,A2772,Ausgaben!G$7:G$10002)+SUMIF(Ausgaben!I$7:I$10002,A2772,Ausgaben!H$7:H$10002),2)</f>
        <v>0</v>
      </c>
    </row>
    <row r="2773" spans="1:2" x14ac:dyDescent="0.25">
      <c r="A2773">
        <v>2773</v>
      </c>
      <c r="B2773" s="24">
        <f>ROUND(SUMIF(Einnahmen!E$7:E$10002,A2773,Einnahmen!G$7:G$10002)+SUMIF(Einnahmen!I$7:I$10002,A2773,Einnahmen!H$7:H$10002)+SUMIF(Ausgaben!E$7:E$10002,A2773,Ausgaben!G$7:G$10002)+SUMIF(Ausgaben!I$7:I$10002,A2773,Ausgaben!H$7:H$10002),2)</f>
        <v>0</v>
      </c>
    </row>
    <row r="2774" spans="1:2" x14ac:dyDescent="0.25">
      <c r="A2774">
        <v>2774</v>
      </c>
      <c r="B2774" s="24">
        <f>ROUND(SUMIF(Einnahmen!E$7:E$10002,A2774,Einnahmen!G$7:G$10002)+SUMIF(Einnahmen!I$7:I$10002,A2774,Einnahmen!H$7:H$10002)+SUMIF(Ausgaben!E$7:E$10002,A2774,Ausgaben!G$7:G$10002)+SUMIF(Ausgaben!I$7:I$10002,A2774,Ausgaben!H$7:H$10002),2)</f>
        <v>0</v>
      </c>
    </row>
    <row r="2775" spans="1:2" x14ac:dyDescent="0.25">
      <c r="A2775">
        <v>2775</v>
      </c>
      <c r="B2775" s="24">
        <f>ROUND(SUMIF(Einnahmen!E$7:E$10002,A2775,Einnahmen!G$7:G$10002)+SUMIF(Einnahmen!I$7:I$10002,A2775,Einnahmen!H$7:H$10002)+SUMIF(Ausgaben!E$7:E$10002,A2775,Ausgaben!G$7:G$10002)+SUMIF(Ausgaben!I$7:I$10002,A2775,Ausgaben!H$7:H$10002),2)</f>
        <v>0</v>
      </c>
    </row>
    <row r="2776" spans="1:2" x14ac:dyDescent="0.25">
      <c r="A2776">
        <v>2776</v>
      </c>
      <c r="B2776" s="24">
        <f>ROUND(SUMIF(Einnahmen!E$7:E$10002,A2776,Einnahmen!G$7:G$10002)+SUMIF(Einnahmen!I$7:I$10002,A2776,Einnahmen!H$7:H$10002)+SUMIF(Ausgaben!E$7:E$10002,A2776,Ausgaben!G$7:G$10002)+SUMIF(Ausgaben!I$7:I$10002,A2776,Ausgaben!H$7:H$10002),2)</f>
        <v>0</v>
      </c>
    </row>
    <row r="2777" spans="1:2" x14ac:dyDescent="0.25">
      <c r="A2777">
        <v>2777</v>
      </c>
      <c r="B2777" s="24">
        <f>ROUND(SUMIF(Einnahmen!E$7:E$10002,A2777,Einnahmen!G$7:G$10002)+SUMIF(Einnahmen!I$7:I$10002,A2777,Einnahmen!H$7:H$10002)+SUMIF(Ausgaben!E$7:E$10002,A2777,Ausgaben!G$7:G$10002)+SUMIF(Ausgaben!I$7:I$10002,A2777,Ausgaben!H$7:H$10002),2)</f>
        <v>0</v>
      </c>
    </row>
    <row r="2778" spans="1:2" x14ac:dyDescent="0.25">
      <c r="A2778">
        <v>2778</v>
      </c>
      <c r="B2778" s="24">
        <f>ROUND(SUMIF(Einnahmen!E$7:E$10002,A2778,Einnahmen!G$7:G$10002)+SUMIF(Einnahmen!I$7:I$10002,A2778,Einnahmen!H$7:H$10002)+SUMIF(Ausgaben!E$7:E$10002,A2778,Ausgaben!G$7:G$10002)+SUMIF(Ausgaben!I$7:I$10002,A2778,Ausgaben!H$7:H$10002),2)</f>
        <v>0</v>
      </c>
    </row>
    <row r="2779" spans="1:2" x14ac:dyDescent="0.25">
      <c r="A2779">
        <v>2779</v>
      </c>
      <c r="B2779" s="24">
        <f>ROUND(SUMIF(Einnahmen!E$7:E$10002,A2779,Einnahmen!G$7:G$10002)+SUMIF(Einnahmen!I$7:I$10002,A2779,Einnahmen!H$7:H$10002)+SUMIF(Ausgaben!E$7:E$10002,A2779,Ausgaben!G$7:G$10002)+SUMIF(Ausgaben!I$7:I$10002,A2779,Ausgaben!H$7:H$10002),2)</f>
        <v>0</v>
      </c>
    </row>
    <row r="2780" spans="1:2" x14ac:dyDescent="0.25">
      <c r="A2780">
        <v>2780</v>
      </c>
      <c r="B2780" s="24">
        <f>ROUND(SUMIF(Einnahmen!E$7:E$10002,A2780,Einnahmen!G$7:G$10002)+SUMIF(Einnahmen!I$7:I$10002,A2780,Einnahmen!H$7:H$10002)+SUMIF(Ausgaben!E$7:E$10002,A2780,Ausgaben!G$7:G$10002)+SUMIF(Ausgaben!I$7:I$10002,A2780,Ausgaben!H$7:H$10002),2)</f>
        <v>0</v>
      </c>
    </row>
    <row r="2781" spans="1:2" x14ac:dyDescent="0.25">
      <c r="A2781">
        <v>2781</v>
      </c>
      <c r="B2781" s="24">
        <f>ROUND(SUMIF(Einnahmen!E$7:E$10002,A2781,Einnahmen!G$7:G$10002)+SUMIF(Einnahmen!I$7:I$10002,A2781,Einnahmen!H$7:H$10002)+SUMIF(Ausgaben!E$7:E$10002,A2781,Ausgaben!G$7:G$10002)+SUMIF(Ausgaben!I$7:I$10002,A2781,Ausgaben!H$7:H$10002),2)</f>
        <v>0</v>
      </c>
    </row>
    <row r="2782" spans="1:2" x14ac:dyDescent="0.25">
      <c r="A2782">
        <v>2782</v>
      </c>
      <c r="B2782" s="24">
        <f>ROUND(SUMIF(Einnahmen!E$7:E$10002,A2782,Einnahmen!G$7:G$10002)+SUMIF(Einnahmen!I$7:I$10002,A2782,Einnahmen!H$7:H$10002)+SUMIF(Ausgaben!E$7:E$10002,A2782,Ausgaben!G$7:G$10002)+SUMIF(Ausgaben!I$7:I$10002,A2782,Ausgaben!H$7:H$10002),2)</f>
        <v>0</v>
      </c>
    </row>
    <row r="2783" spans="1:2" x14ac:dyDescent="0.25">
      <c r="A2783">
        <v>2783</v>
      </c>
      <c r="B2783" s="24">
        <f>ROUND(SUMIF(Einnahmen!E$7:E$10002,A2783,Einnahmen!G$7:G$10002)+SUMIF(Einnahmen!I$7:I$10002,A2783,Einnahmen!H$7:H$10002)+SUMIF(Ausgaben!E$7:E$10002,A2783,Ausgaben!G$7:G$10002)+SUMIF(Ausgaben!I$7:I$10002,A2783,Ausgaben!H$7:H$10002),2)</f>
        <v>0</v>
      </c>
    </row>
    <row r="2784" spans="1:2" x14ac:dyDescent="0.25">
      <c r="A2784">
        <v>2784</v>
      </c>
      <c r="B2784" s="24">
        <f>ROUND(SUMIF(Einnahmen!E$7:E$10002,A2784,Einnahmen!G$7:G$10002)+SUMIF(Einnahmen!I$7:I$10002,A2784,Einnahmen!H$7:H$10002)+SUMIF(Ausgaben!E$7:E$10002,A2784,Ausgaben!G$7:G$10002)+SUMIF(Ausgaben!I$7:I$10002,A2784,Ausgaben!H$7:H$10002),2)</f>
        <v>0</v>
      </c>
    </row>
    <row r="2785" spans="1:2" x14ac:dyDescent="0.25">
      <c r="A2785">
        <v>2785</v>
      </c>
      <c r="B2785" s="24">
        <f>ROUND(SUMIF(Einnahmen!E$7:E$10002,A2785,Einnahmen!G$7:G$10002)+SUMIF(Einnahmen!I$7:I$10002,A2785,Einnahmen!H$7:H$10002)+SUMIF(Ausgaben!E$7:E$10002,A2785,Ausgaben!G$7:G$10002)+SUMIF(Ausgaben!I$7:I$10002,A2785,Ausgaben!H$7:H$10002),2)</f>
        <v>0</v>
      </c>
    </row>
    <row r="2786" spans="1:2" x14ac:dyDescent="0.25">
      <c r="A2786">
        <v>2786</v>
      </c>
      <c r="B2786" s="24">
        <f>ROUND(SUMIF(Einnahmen!E$7:E$10002,A2786,Einnahmen!G$7:G$10002)+SUMIF(Einnahmen!I$7:I$10002,A2786,Einnahmen!H$7:H$10002)+SUMIF(Ausgaben!E$7:E$10002,A2786,Ausgaben!G$7:G$10002)+SUMIF(Ausgaben!I$7:I$10002,A2786,Ausgaben!H$7:H$10002),2)</f>
        <v>0</v>
      </c>
    </row>
    <row r="2787" spans="1:2" x14ac:dyDescent="0.25">
      <c r="A2787">
        <v>2787</v>
      </c>
      <c r="B2787" s="24">
        <f>ROUND(SUMIF(Einnahmen!E$7:E$10002,A2787,Einnahmen!G$7:G$10002)+SUMIF(Einnahmen!I$7:I$10002,A2787,Einnahmen!H$7:H$10002)+SUMIF(Ausgaben!E$7:E$10002,A2787,Ausgaben!G$7:G$10002)+SUMIF(Ausgaben!I$7:I$10002,A2787,Ausgaben!H$7:H$10002),2)</f>
        <v>0</v>
      </c>
    </row>
    <row r="2788" spans="1:2" x14ac:dyDescent="0.25">
      <c r="A2788">
        <v>2788</v>
      </c>
      <c r="B2788" s="24">
        <f>ROUND(SUMIF(Einnahmen!E$7:E$10002,A2788,Einnahmen!G$7:G$10002)+SUMIF(Einnahmen!I$7:I$10002,A2788,Einnahmen!H$7:H$10002)+SUMIF(Ausgaben!E$7:E$10002,A2788,Ausgaben!G$7:G$10002)+SUMIF(Ausgaben!I$7:I$10002,A2788,Ausgaben!H$7:H$10002),2)</f>
        <v>0</v>
      </c>
    </row>
    <row r="2789" spans="1:2" x14ac:dyDescent="0.25">
      <c r="A2789">
        <v>2789</v>
      </c>
      <c r="B2789" s="24">
        <f>ROUND(SUMIF(Einnahmen!E$7:E$10002,A2789,Einnahmen!G$7:G$10002)+SUMIF(Einnahmen!I$7:I$10002,A2789,Einnahmen!H$7:H$10002)+SUMIF(Ausgaben!E$7:E$10002,A2789,Ausgaben!G$7:G$10002)+SUMIF(Ausgaben!I$7:I$10002,A2789,Ausgaben!H$7:H$10002),2)</f>
        <v>0</v>
      </c>
    </row>
    <row r="2790" spans="1:2" x14ac:dyDescent="0.25">
      <c r="A2790">
        <v>2790</v>
      </c>
      <c r="B2790" s="24">
        <f>ROUND(SUMIF(Einnahmen!E$7:E$10002,A2790,Einnahmen!G$7:G$10002)+SUMIF(Einnahmen!I$7:I$10002,A2790,Einnahmen!H$7:H$10002)+SUMIF(Ausgaben!E$7:E$10002,A2790,Ausgaben!G$7:G$10002)+SUMIF(Ausgaben!I$7:I$10002,A2790,Ausgaben!H$7:H$10002),2)</f>
        <v>0</v>
      </c>
    </row>
    <row r="2791" spans="1:2" x14ac:dyDescent="0.25">
      <c r="A2791">
        <v>2791</v>
      </c>
      <c r="B2791" s="24">
        <f>ROUND(SUMIF(Einnahmen!E$7:E$10002,A2791,Einnahmen!G$7:G$10002)+SUMIF(Einnahmen!I$7:I$10002,A2791,Einnahmen!H$7:H$10002)+SUMIF(Ausgaben!E$7:E$10002,A2791,Ausgaben!G$7:G$10002)+SUMIF(Ausgaben!I$7:I$10002,A2791,Ausgaben!H$7:H$10002),2)</f>
        <v>0</v>
      </c>
    </row>
    <row r="2792" spans="1:2" x14ac:dyDescent="0.25">
      <c r="A2792">
        <v>2792</v>
      </c>
      <c r="B2792" s="24">
        <f>ROUND(SUMIF(Einnahmen!E$7:E$10002,A2792,Einnahmen!G$7:G$10002)+SUMIF(Einnahmen!I$7:I$10002,A2792,Einnahmen!H$7:H$10002)+SUMIF(Ausgaben!E$7:E$10002,A2792,Ausgaben!G$7:G$10002)+SUMIF(Ausgaben!I$7:I$10002,A2792,Ausgaben!H$7:H$10002),2)</f>
        <v>0</v>
      </c>
    </row>
    <row r="2793" spans="1:2" x14ac:dyDescent="0.25">
      <c r="A2793">
        <v>2793</v>
      </c>
      <c r="B2793" s="24">
        <f>ROUND(SUMIF(Einnahmen!E$7:E$10002,A2793,Einnahmen!G$7:G$10002)+SUMIF(Einnahmen!I$7:I$10002,A2793,Einnahmen!H$7:H$10002)+SUMIF(Ausgaben!E$7:E$10002,A2793,Ausgaben!G$7:G$10002)+SUMIF(Ausgaben!I$7:I$10002,A2793,Ausgaben!H$7:H$10002),2)</f>
        <v>0</v>
      </c>
    </row>
    <row r="2794" spans="1:2" x14ac:dyDescent="0.25">
      <c r="A2794">
        <v>2794</v>
      </c>
      <c r="B2794" s="24">
        <f>ROUND(SUMIF(Einnahmen!E$7:E$10002,A2794,Einnahmen!G$7:G$10002)+SUMIF(Einnahmen!I$7:I$10002,A2794,Einnahmen!H$7:H$10002)+SUMIF(Ausgaben!E$7:E$10002,A2794,Ausgaben!G$7:G$10002)+SUMIF(Ausgaben!I$7:I$10002,A2794,Ausgaben!H$7:H$10002),2)</f>
        <v>0</v>
      </c>
    </row>
    <row r="2795" spans="1:2" x14ac:dyDescent="0.25">
      <c r="A2795">
        <v>2795</v>
      </c>
      <c r="B2795" s="24">
        <f>ROUND(SUMIF(Einnahmen!E$7:E$10002,A2795,Einnahmen!G$7:G$10002)+SUMIF(Einnahmen!I$7:I$10002,A2795,Einnahmen!H$7:H$10002)+SUMIF(Ausgaben!E$7:E$10002,A2795,Ausgaben!G$7:G$10002)+SUMIF(Ausgaben!I$7:I$10002,A2795,Ausgaben!H$7:H$10002),2)</f>
        <v>0</v>
      </c>
    </row>
    <row r="2796" spans="1:2" x14ac:dyDescent="0.25">
      <c r="A2796">
        <v>2796</v>
      </c>
      <c r="B2796" s="24">
        <f>ROUND(SUMIF(Einnahmen!E$7:E$10002,A2796,Einnahmen!G$7:G$10002)+SUMIF(Einnahmen!I$7:I$10002,A2796,Einnahmen!H$7:H$10002)+SUMIF(Ausgaben!E$7:E$10002,A2796,Ausgaben!G$7:G$10002)+SUMIF(Ausgaben!I$7:I$10002,A2796,Ausgaben!H$7:H$10002),2)</f>
        <v>0</v>
      </c>
    </row>
    <row r="2797" spans="1:2" x14ac:dyDescent="0.25">
      <c r="A2797">
        <v>2797</v>
      </c>
      <c r="B2797" s="24">
        <f>ROUND(SUMIF(Einnahmen!E$7:E$10002,A2797,Einnahmen!G$7:G$10002)+SUMIF(Einnahmen!I$7:I$10002,A2797,Einnahmen!H$7:H$10002)+SUMIF(Ausgaben!E$7:E$10002,A2797,Ausgaben!G$7:G$10002)+SUMIF(Ausgaben!I$7:I$10002,A2797,Ausgaben!H$7:H$10002),2)</f>
        <v>0</v>
      </c>
    </row>
    <row r="2798" spans="1:2" x14ac:dyDescent="0.25">
      <c r="A2798">
        <v>2798</v>
      </c>
      <c r="B2798" s="24">
        <f>ROUND(SUMIF(Einnahmen!E$7:E$10002,A2798,Einnahmen!G$7:G$10002)+SUMIF(Einnahmen!I$7:I$10002,A2798,Einnahmen!H$7:H$10002)+SUMIF(Ausgaben!E$7:E$10002,A2798,Ausgaben!G$7:G$10002)+SUMIF(Ausgaben!I$7:I$10002,A2798,Ausgaben!H$7:H$10002),2)</f>
        <v>0</v>
      </c>
    </row>
    <row r="2799" spans="1:2" x14ac:dyDescent="0.25">
      <c r="A2799">
        <v>2799</v>
      </c>
      <c r="B2799" s="24">
        <f>ROUND(SUMIF(Einnahmen!E$7:E$10002,A2799,Einnahmen!G$7:G$10002)+SUMIF(Einnahmen!I$7:I$10002,A2799,Einnahmen!H$7:H$10002)+SUMIF(Ausgaben!E$7:E$10002,A2799,Ausgaben!G$7:G$10002)+SUMIF(Ausgaben!I$7:I$10002,A2799,Ausgaben!H$7:H$10002),2)</f>
        <v>0</v>
      </c>
    </row>
    <row r="2800" spans="1:2" x14ac:dyDescent="0.25">
      <c r="A2800">
        <v>2800</v>
      </c>
      <c r="B2800" s="24">
        <f>ROUND(SUMIF(Einnahmen!E$7:E$10002,A2800,Einnahmen!G$7:G$10002)+SUMIF(Einnahmen!I$7:I$10002,A2800,Einnahmen!H$7:H$10002)+SUMIF(Ausgaben!E$7:E$10002,A2800,Ausgaben!G$7:G$10002)+SUMIF(Ausgaben!I$7:I$10002,A2800,Ausgaben!H$7:H$10002),2)</f>
        <v>0</v>
      </c>
    </row>
    <row r="2801" spans="1:2" x14ac:dyDescent="0.25">
      <c r="A2801">
        <v>2801</v>
      </c>
      <c r="B2801" s="24">
        <f>ROUND(SUMIF(Einnahmen!E$7:E$10002,A2801,Einnahmen!G$7:G$10002)+SUMIF(Einnahmen!I$7:I$10002,A2801,Einnahmen!H$7:H$10002)+SUMIF(Ausgaben!E$7:E$10002,A2801,Ausgaben!G$7:G$10002)+SUMIF(Ausgaben!I$7:I$10002,A2801,Ausgaben!H$7:H$10002),2)</f>
        <v>0</v>
      </c>
    </row>
    <row r="2802" spans="1:2" x14ac:dyDescent="0.25">
      <c r="A2802">
        <v>2802</v>
      </c>
      <c r="B2802" s="24">
        <f>ROUND(SUMIF(Einnahmen!E$7:E$10002,A2802,Einnahmen!G$7:G$10002)+SUMIF(Einnahmen!I$7:I$10002,A2802,Einnahmen!H$7:H$10002)+SUMIF(Ausgaben!E$7:E$10002,A2802,Ausgaben!G$7:G$10002)+SUMIF(Ausgaben!I$7:I$10002,A2802,Ausgaben!H$7:H$10002),2)</f>
        <v>0</v>
      </c>
    </row>
    <row r="2803" spans="1:2" x14ac:dyDescent="0.25">
      <c r="A2803">
        <v>2803</v>
      </c>
      <c r="B2803" s="24">
        <f>ROUND(SUMIF(Einnahmen!E$7:E$10002,A2803,Einnahmen!G$7:G$10002)+SUMIF(Einnahmen!I$7:I$10002,A2803,Einnahmen!H$7:H$10002)+SUMIF(Ausgaben!E$7:E$10002,A2803,Ausgaben!G$7:G$10002)+SUMIF(Ausgaben!I$7:I$10002,A2803,Ausgaben!H$7:H$10002),2)</f>
        <v>0</v>
      </c>
    </row>
    <row r="2804" spans="1:2" x14ac:dyDescent="0.25">
      <c r="A2804">
        <v>2804</v>
      </c>
      <c r="B2804" s="24">
        <f>ROUND(SUMIF(Einnahmen!E$7:E$10002,A2804,Einnahmen!G$7:G$10002)+SUMIF(Einnahmen!I$7:I$10002,A2804,Einnahmen!H$7:H$10002)+SUMIF(Ausgaben!E$7:E$10002,A2804,Ausgaben!G$7:G$10002)+SUMIF(Ausgaben!I$7:I$10002,A2804,Ausgaben!H$7:H$10002),2)</f>
        <v>0</v>
      </c>
    </row>
    <row r="2805" spans="1:2" x14ac:dyDescent="0.25">
      <c r="A2805">
        <v>2805</v>
      </c>
      <c r="B2805" s="24">
        <f>ROUND(SUMIF(Einnahmen!E$7:E$10002,A2805,Einnahmen!G$7:G$10002)+SUMIF(Einnahmen!I$7:I$10002,A2805,Einnahmen!H$7:H$10002)+SUMIF(Ausgaben!E$7:E$10002,A2805,Ausgaben!G$7:G$10002)+SUMIF(Ausgaben!I$7:I$10002,A2805,Ausgaben!H$7:H$10002),2)</f>
        <v>0</v>
      </c>
    </row>
    <row r="2806" spans="1:2" x14ac:dyDescent="0.25">
      <c r="A2806">
        <v>2806</v>
      </c>
      <c r="B2806" s="24">
        <f>ROUND(SUMIF(Einnahmen!E$7:E$10002,A2806,Einnahmen!G$7:G$10002)+SUMIF(Einnahmen!I$7:I$10002,A2806,Einnahmen!H$7:H$10002)+SUMIF(Ausgaben!E$7:E$10002,A2806,Ausgaben!G$7:G$10002)+SUMIF(Ausgaben!I$7:I$10002,A2806,Ausgaben!H$7:H$10002),2)</f>
        <v>0</v>
      </c>
    </row>
    <row r="2807" spans="1:2" x14ac:dyDescent="0.25">
      <c r="A2807">
        <v>2807</v>
      </c>
      <c r="B2807" s="24">
        <f>ROUND(SUMIF(Einnahmen!E$7:E$10002,A2807,Einnahmen!G$7:G$10002)+SUMIF(Einnahmen!I$7:I$10002,A2807,Einnahmen!H$7:H$10002)+SUMIF(Ausgaben!E$7:E$10002,A2807,Ausgaben!G$7:G$10002)+SUMIF(Ausgaben!I$7:I$10002,A2807,Ausgaben!H$7:H$10002),2)</f>
        <v>0</v>
      </c>
    </row>
    <row r="2808" spans="1:2" x14ac:dyDescent="0.25">
      <c r="A2808">
        <v>2808</v>
      </c>
      <c r="B2808" s="24">
        <f>ROUND(SUMIF(Einnahmen!E$7:E$10002,A2808,Einnahmen!G$7:G$10002)+SUMIF(Einnahmen!I$7:I$10002,A2808,Einnahmen!H$7:H$10002)+SUMIF(Ausgaben!E$7:E$10002,A2808,Ausgaben!G$7:G$10002)+SUMIF(Ausgaben!I$7:I$10002,A2808,Ausgaben!H$7:H$10002),2)</f>
        <v>0</v>
      </c>
    </row>
    <row r="2809" spans="1:2" x14ac:dyDescent="0.25">
      <c r="A2809">
        <v>2809</v>
      </c>
      <c r="B2809" s="24">
        <f>ROUND(SUMIF(Einnahmen!E$7:E$10002,A2809,Einnahmen!G$7:G$10002)+SUMIF(Einnahmen!I$7:I$10002,A2809,Einnahmen!H$7:H$10002)+SUMIF(Ausgaben!E$7:E$10002,A2809,Ausgaben!G$7:G$10002)+SUMIF(Ausgaben!I$7:I$10002,A2809,Ausgaben!H$7:H$10002),2)</f>
        <v>0</v>
      </c>
    </row>
    <row r="2810" spans="1:2" x14ac:dyDescent="0.25">
      <c r="A2810">
        <v>2810</v>
      </c>
      <c r="B2810" s="24">
        <f>ROUND(SUMIF(Einnahmen!E$7:E$10002,A2810,Einnahmen!G$7:G$10002)+SUMIF(Einnahmen!I$7:I$10002,A2810,Einnahmen!H$7:H$10002)+SUMIF(Ausgaben!E$7:E$10002,A2810,Ausgaben!G$7:G$10002)+SUMIF(Ausgaben!I$7:I$10002,A2810,Ausgaben!H$7:H$10002),2)</f>
        <v>0</v>
      </c>
    </row>
    <row r="2811" spans="1:2" x14ac:dyDescent="0.25">
      <c r="A2811">
        <v>2811</v>
      </c>
      <c r="B2811" s="24">
        <f>ROUND(SUMIF(Einnahmen!E$7:E$10002,A2811,Einnahmen!G$7:G$10002)+SUMIF(Einnahmen!I$7:I$10002,A2811,Einnahmen!H$7:H$10002)+SUMIF(Ausgaben!E$7:E$10002,A2811,Ausgaben!G$7:G$10002)+SUMIF(Ausgaben!I$7:I$10002,A2811,Ausgaben!H$7:H$10002),2)</f>
        <v>0</v>
      </c>
    </row>
    <row r="2812" spans="1:2" x14ac:dyDescent="0.25">
      <c r="A2812">
        <v>2812</v>
      </c>
      <c r="B2812" s="24">
        <f>ROUND(SUMIF(Einnahmen!E$7:E$10002,A2812,Einnahmen!G$7:G$10002)+SUMIF(Einnahmen!I$7:I$10002,A2812,Einnahmen!H$7:H$10002)+SUMIF(Ausgaben!E$7:E$10002,A2812,Ausgaben!G$7:G$10002)+SUMIF(Ausgaben!I$7:I$10002,A2812,Ausgaben!H$7:H$10002),2)</f>
        <v>0</v>
      </c>
    </row>
    <row r="2813" spans="1:2" x14ac:dyDescent="0.25">
      <c r="A2813">
        <v>2813</v>
      </c>
      <c r="B2813" s="24">
        <f>ROUND(SUMIF(Einnahmen!E$7:E$10002,A2813,Einnahmen!G$7:G$10002)+SUMIF(Einnahmen!I$7:I$10002,A2813,Einnahmen!H$7:H$10002)+SUMIF(Ausgaben!E$7:E$10002,A2813,Ausgaben!G$7:G$10002)+SUMIF(Ausgaben!I$7:I$10002,A2813,Ausgaben!H$7:H$10002),2)</f>
        <v>0</v>
      </c>
    </row>
    <row r="2814" spans="1:2" x14ac:dyDescent="0.25">
      <c r="A2814">
        <v>2814</v>
      </c>
      <c r="B2814" s="24">
        <f>ROUND(SUMIF(Einnahmen!E$7:E$10002,A2814,Einnahmen!G$7:G$10002)+SUMIF(Einnahmen!I$7:I$10002,A2814,Einnahmen!H$7:H$10002)+SUMIF(Ausgaben!E$7:E$10002,A2814,Ausgaben!G$7:G$10002)+SUMIF(Ausgaben!I$7:I$10002,A2814,Ausgaben!H$7:H$10002),2)</f>
        <v>0</v>
      </c>
    </row>
    <row r="2815" spans="1:2" x14ac:dyDescent="0.25">
      <c r="A2815">
        <v>2815</v>
      </c>
      <c r="B2815" s="24">
        <f>ROUND(SUMIF(Einnahmen!E$7:E$10002,A2815,Einnahmen!G$7:G$10002)+SUMIF(Einnahmen!I$7:I$10002,A2815,Einnahmen!H$7:H$10002)+SUMIF(Ausgaben!E$7:E$10002,A2815,Ausgaben!G$7:G$10002)+SUMIF(Ausgaben!I$7:I$10002,A2815,Ausgaben!H$7:H$10002),2)</f>
        <v>0</v>
      </c>
    </row>
    <row r="2816" spans="1:2" x14ac:dyDescent="0.25">
      <c r="A2816">
        <v>2816</v>
      </c>
      <c r="B2816" s="24">
        <f>ROUND(SUMIF(Einnahmen!E$7:E$10002,A2816,Einnahmen!G$7:G$10002)+SUMIF(Einnahmen!I$7:I$10002,A2816,Einnahmen!H$7:H$10002)+SUMIF(Ausgaben!E$7:E$10002,A2816,Ausgaben!G$7:G$10002)+SUMIF(Ausgaben!I$7:I$10002,A2816,Ausgaben!H$7:H$10002),2)</f>
        <v>0</v>
      </c>
    </row>
    <row r="2817" spans="1:2" x14ac:dyDescent="0.25">
      <c r="A2817">
        <v>2817</v>
      </c>
      <c r="B2817" s="24">
        <f>ROUND(SUMIF(Einnahmen!E$7:E$10002,A2817,Einnahmen!G$7:G$10002)+SUMIF(Einnahmen!I$7:I$10002,A2817,Einnahmen!H$7:H$10002)+SUMIF(Ausgaben!E$7:E$10002,A2817,Ausgaben!G$7:G$10002)+SUMIF(Ausgaben!I$7:I$10002,A2817,Ausgaben!H$7:H$10002),2)</f>
        <v>0</v>
      </c>
    </row>
    <row r="2818" spans="1:2" x14ac:dyDescent="0.25">
      <c r="A2818">
        <v>2818</v>
      </c>
      <c r="B2818" s="24">
        <f>ROUND(SUMIF(Einnahmen!E$7:E$10002,A2818,Einnahmen!G$7:G$10002)+SUMIF(Einnahmen!I$7:I$10002,A2818,Einnahmen!H$7:H$10002)+SUMIF(Ausgaben!E$7:E$10002,A2818,Ausgaben!G$7:G$10002)+SUMIF(Ausgaben!I$7:I$10002,A2818,Ausgaben!H$7:H$10002),2)</f>
        <v>0</v>
      </c>
    </row>
    <row r="2819" spans="1:2" x14ac:dyDescent="0.25">
      <c r="A2819">
        <v>2819</v>
      </c>
      <c r="B2819" s="24">
        <f>ROUND(SUMIF(Einnahmen!E$7:E$10002,A2819,Einnahmen!G$7:G$10002)+SUMIF(Einnahmen!I$7:I$10002,A2819,Einnahmen!H$7:H$10002)+SUMIF(Ausgaben!E$7:E$10002,A2819,Ausgaben!G$7:G$10002)+SUMIF(Ausgaben!I$7:I$10002,A2819,Ausgaben!H$7:H$10002),2)</f>
        <v>0</v>
      </c>
    </row>
    <row r="2820" spans="1:2" x14ac:dyDescent="0.25">
      <c r="A2820">
        <v>2820</v>
      </c>
      <c r="B2820" s="24">
        <f>ROUND(SUMIF(Einnahmen!E$7:E$10002,A2820,Einnahmen!G$7:G$10002)+SUMIF(Einnahmen!I$7:I$10002,A2820,Einnahmen!H$7:H$10002)+SUMIF(Ausgaben!E$7:E$10002,A2820,Ausgaben!G$7:G$10002)+SUMIF(Ausgaben!I$7:I$10002,A2820,Ausgaben!H$7:H$10002),2)</f>
        <v>0</v>
      </c>
    </row>
    <row r="2821" spans="1:2" x14ac:dyDescent="0.25">
      <c r="A2821">
        <v>2821</v>
      </c>
      <c r="B2821" s="24">
        <f>ROUND(SUMIF(Einnahmen!E$7:E$10002,A2821,Einnahmen!G$7:G$10002)+SUMIF(Einnahmen!I$7:I$10002,A2821,Einnahmen!H$7:H$10002)+SUMIF(Ausgaben!E$7:E$10002,A2821,Ausgaben!G$7:G$10002)+SUMIF(Ausgaben!I$7:I$10002,A2821,Ausgaben!H$7:H$10002),2)</f>
        <v>0</v>
      </c>
    </row>
    <row r="2822" spans="1:2" x14ac:dyDescent="0.25">
      <c r="A2822">
        <v>2822</v>
      </c>
      <c r="B2822" s="24">
        <f>ROUND(SUMIF(Einnahmen!E$7:E$10002,A2822,Einnahmen!G$7:G$10002)+SUMIF(Einnahmen!I$7:I$10002,A2822,Einnahmen!H$7:H$10002)+SUMIF(Ausgaben!E$7:E$10002,A2822,Ausgaben!G$7:G$10002)+SUMIF(Ausgaben!I$7:I$10002,A2822,Ausgaben!H$7:H$10002),2)</f>
        <v>0</v>
      </c>
    </row>
    <row r="2823" spans="1:2" x14ac:dyDescent="0.25">
      <c r="A2823">
        <v>2823</v>
      </c>
      <c r="B2823" s="24">
        <f>ROUND(SUMIF(Einnahmen!E$7:E$10002,A2823,Einnahmen!G$7:G$10002)+SUMIF(Einnahmen!I$7:I$10002,A2823,Einnahmen!H$7:H$10002)+SUMIF(Ausgaben!E$7:E$10002,A2823,Ausgaben!G$7:G$10002)+SUMIF(Ausgaben!I$7:I$10002,A2823,Ausgaben!H$7:H$10002),2)</f>
        <v>0</v>
      </c>
    </row>
    <row r="2824" spans="1:2" x14ac:dyDescent="0.25">
      <c r="A2824">
        <v>2824</v>
      </c>
      <c r="B2824" s="24">
        <f>ROUND(SUMIF(Einnahmen!E$7:E$10002,A2824,Einnahmen!G$7:G$10002)+SUMIF(Einnahmen!I$7:I$10002,A2824,Einnahmen!H$7:H$10002)+SUMIF(Ausgaben!E$7:E$10002,A2824,Ausgaben!G$7:G$10002)+SUMIF(Ausgaben!I$7:I$10002,A2824,Ausgaben!H$7:H$10002),2)</f>
        <v>0</v>
      </c>
    </row>
    <row r="2825" spans="1:2" x14ac:dyDescent="0.25">
      <c r="A2825">
        <v>2825</v>
      </c>
      <c r="B2825" s="24">
        <f>ROUND(SUMIF(Einnahmen!E$7:E$10002,A2825,Einnahmen!G$7:G$10002)+SUMIF(Einnahmen!I$7:I$10002,A2825,Einnahmen!H$7:H$10002)+SUMIF(Ausgaben!E$7:E$10002,A2825,Ausgaben!G$7:G$10002)+SUMIF(Ausgaben!I$7:I$10002,A2825,Ausgaben!H$7:H$10002),2)</f>
        <v>0</v>
      </c>
    </row>
    <row r="2826" spans="1:2" x14ac:dyDescent="0.25">
      <c r="A2826">
        <v>2826</v>
      </c>
      <c r="B2826" s="24">
        <f>ROUND(SUMIF(Einnahmen!E$7:E$10002,A2826,Einnahmen!G$7:G$10002)+SUMIF(Einnahmen!I$7:I$10002,A2826,Einnahmen!H$7:H$10002)+SUMIF(Ausgaben!E$7:E$10002,A2826,Ausgaben!G$7:G$10002)+SUMIF(Ausgaben!I$7:I$10002,A2826,Ausgaben!H$7:H$10002),2)</f>
        <v>0</v>
      </c>
    </row>
    <row r="2827" spans="1:2" x14ac:dyDescent="0.25">
      <c r="A2827">
        <v>2827</v>
      </c>
      <c r="B2827" s="24">
        <f>ROUND(SUMIF(Einnahmen!E$7:E$10002,A2827,Einnahmen!G$7:G$10002)+SUMIF(Einnahmen!I$7:I$10002,A2827,Einnahmen!H$7:H$10002)+SUMIF(Ausgaben!E$7:E$10002,A2827,Ausgaben!G$7:G$10002)+SUMIF(Ausgaben!I$7:I$10002,A2827,Ausgaben!H$7:H$10002),2)</f>
        <v>0</v>
      </c>
    </row>
    <row r="2828" spans="1:2" x14ac:dyDescent="0.25">
      <c r="A2828">
        <v>2828</v>
      </c>
      <c r="B2828" s="24">
        <f>ROUND(SUMIF(Einnahmen!E$7:E$10002,A2828,Einnahmen!G$7:G$10002)+SUMIF(Einnahmen!I$7:I$10002,A2828,Einnahmen!H$7:H$10002)+SUMIF(Ausgaben!E$7:E$10002,A2828,Ausgaben!G$7:G$10002)+SUMIF(Ausgaben!I$7:I$10002,A2828,Ausgaben!H$7:H$10002),2)</f>
        <v>0</v>
      </c>
    </row>
    <row r="2829" spans="1:2" x14ac:dyDescent="0.25">
      <c r="A2829">
        <v>2829</v>
      </c>
      <c r="B2829" s="24">
        <f>ROUND(SUMIF(Einnahmen!E$7:E$10002,A2829,Einnahmen!G$7:G$10002)+SUMIF(Einnahmen!I$7:I$10002,A2829,Einnahmen!H$7:H$10002)+SUMIF(Ausgaben!E$7:E$10002,A2829,Ausgaben!G$7:G$10002)+SUMIF(Ausgaben!I$7:I$10002,A2829,Ausgaben!H$7:H$10002),2)</f>
        <v>0</v>
      </c>
    </row>
    <row r="2830" spans="1:2" x14ac:dyDescent="0.25">
      <c r="A2830">
        <v>2830</v>
      </c>
      <c r="B2830" s="24">
        <f>ROUND(SUMIF(Einnahmen!E$7:E$10002,A2830,Einnahmen!G$7:G$10002)+SUMIF(Einnahmen!I$7:I$10002,A2830,Einnahmen!H$7:H$10002)+SUMIF(Ausgaben!E$7:E$10002,A2830,Ausgaben!G$7:G$10002)+SUMIF(Ausgaben!I$7:I$10002,A2830,Ausgaben!H$7:H$10002),2)</f>
        <v>0</v>
      </c>
    </row>
    <row r="2831" spans="1:2" x14ac:dyDescent="0.25">
      <c r="A2831">
        <v>2831</v>
      </c>
      <c r="B2831" s="24">
        <f>ROUND(SUMIF(Einnahmen!E$7:E$10002,A2831,Einnahmen!G$7:G$10002)+SUMIF(Einnahmen!I$7:I$10002,A2831,Einnahmen!H$7:H$10002)+SUMIF(Ausgaben!E$7:E$10002,A2831,Ausgaben!G$7:G$10002)+SUMIF(Ausgaben!I$7:I$10002,A2831,Ausgaben!H$7:H$10002),2)</f>
        <v>0</v>
      </c>
    </row>
    <row r="2832" spans="1:2" x14ac:dyDescent="0.25">
      <c r="A2832">
        <v>2832</v>
      </c>
      <c r="B2832" s="24">
        <f>ROUND(SUMIF(Einnahmen!E$7:E$10002,A2832,Einnahmen!G$7:G$10002)+SUMIF(Einnahmen!I$7:I$10002,A2832,Einnahmen!H$7:H$10002)+SUMIF(Ausgaben!E$7:E$10002,A2832,Ausgaben!G$7:G$10002)+SUMIF(Ausgaben!I$7:I$10002,A2832,Ausgaben!H$7:H$10002),2)</f>
        <v>0</v>
      </c>
    </row>
    <row r="2833" spans="1:2" x14ac:dyDescent="0.25">
      <c r="A2833">
        <v>2833</v>
      </c>
      <c r="B2833" s="24">
        <f>ROUND(SUMIF(Einnahmen!E$7:E$10002,A2833,Einnahmen!G$7:G$10002)+SUMIF(Einnahmen!I$7:I$10002,A2833,Einnahmen!H$7:H$10002)+SUMIF(Ausgaben!E$7:E$10002,A2833,Ausgaben!G$7:G$10002)+SUMIF(Ausgaben!I$7:I$10002,A2833,Ausgaben!H$7:H$10002),2)</f>
        <v>0</v>
      </c>
    </row>
    <row r="2834" spans="1:2" x14ac:dyDescent="0.25">
      <c r="A2834">
        <v>2834</v>
      </c>
      <c r="B2834" s="24">
        <f>ROUND(SUMIF(Einnahmen!E$7:E$10002,A2834,Einnahmen!G$7:G$10002)+SUMIF(Einnahmen!I$7:I$10002,A2834,Einnahmen!H$7:H$10002)+SUMIF(Ausgaben!E$7:E$10002,A2834,Ausgaben!G$7:G$10002)+SUMIF(Ausgaben!I$7:I$10002,A2834,Ausgaben!H$7:H$10002),2)</f>
        <v>0</v>
      </c>
    </row>
    <row r="2835" spans="1:2" x14ac:dyDescent="0.25">
      <c r="A2835">
        <v>2835</v>
      </c>
      <c r="B2835" s="24">
        <f>ROUND(SUMIF(Einnahmen!E$7:E$10002,A2835,Einnahmen!G$7:G$10002)+SUMIF(Einnahmen!I$7:I$10002,A2835,Einnahmen!H$7:H$10002)+SUMIF(Ausgaben!E$7:E$10002,A2835,Ausgaben!G$7:G$10002)+SUMIF(Ausgaben!I$7:I$10002,A2835,Ausgaben!H$7:H$10002),2)</f>
        <v>0</v>
      </c>
    </row>
    <row r="2836" spans="1:2" x14ac:dyDescent="0.25">
      <c r="A2836">
        <v>2836</v>
      </c>
      <c r="B2836" s="24">
        <f>ROUND(SUMIF(Einnahmen!E$7:E$10002,A2836,Einnahmen!G$7:G$10002)+SUMIF(Einnahmen!I$7:I$10002,A2836,Einnahmen!H$7:H$10002)+SUMIF(Ausgaben!E$7:E$10002,A2836,Ausgaben!G$7:G$10002)+SUMIF(Ausgaben!I$7:I$10002,A2836,Ausgaben!H$7:H$10002),2)</f>
        <v>0</v>
      </c>
    </row>
    <row r="2837" spans="1:2" x14ac:dyDescent="0.25">
      <c r="A2837">
        <v>2837</v>
      </c>
      <c r="B2837" s="24">
        <f>ROUND(SUMIF(Einnahmen!E$7:E$10002,A2837,Einnahmen!G$7:G$10002)+SUMIF(Einnahmen!I$7:I$10002,A2837,Einnahmen!H$7:H$10002)+SUMIF(Ausgaben!E$7:E$10002,A2837,Ausgaben!G$7:G$10002)+SUMIF(Ausgaben!I$7:I$10002,A2837,Ausgaben!H$7:H$10002),2)</f>
        <v>0</v>
      </c>
    </row>
    <row r="2838" spans="1:2" x14ac:dyDescent="0.25">
      <c r="A2838">
        <v>2838</v>
      </c>
      <c r="B2838" s="24">
        <f>ROUND(SUMIF(Einnahmen!E$7:E$10002,A2838,Einnahmen!G$7:G$10002)+SUMIF(Einnahmen!I$7:I$10002,A2838,Einnahmen!H$7:H$10002)+SUMIF(Ausgaben!E$7:E$10002,A2838,Ausgaben!G$7:G$10002)+SUMIF(Ausgaben!I$7:I$10002,A2838,Ausgaben!H$7:H$10002),2)</f>
        <v>0</v>
      </c>
    </row>
    <row r="2839" spans="1:2" x14ac:dyDescent="0.25">
      <c r="A2839">
        <v>2839</v>
      </c>
      <c r="B2839" s="24">
        <f>ROUND(SUMIF(Einnahmen!E$7:E$10002,A2839,Einnahmen!G$7:G$10002)+SUMIF(Einnahmen!I$7:I$10002,A2839,Einnahmen!H$7:H$10002)+SUMIF(Ausgaben!E$7:E$10002,A2839,Ausgaben!G$7:G$10002)+SUMIF(Ausgaben!I$7:I$10002,A2839,Ausgaben!H$7:H$10002),2)</f>
        <v>0</v>
      </c>
    </row>
    <row r="2840" spans="1:2" x14ac:dyDescent="0.25">
      <c r="A2840">
        <v>2840</v>
      </c>
      <c r="B2840" s="24">
        <f>ROUND(SUMIF(Einnahmen!E$7:E$10002,A2840,Einnahmen!G$7:G$10002)+SUMIF(Einnahmen!I$7:I$10002,A2840,Einnahmen!H$7:H$10002)+SUMIF(Ausgaben!E$7:E$10002,A2840,Ausgaben!G$7:G$10002)+SUMIF(Ausgaben!I$7:I$10002,A2840,Ausgaben!H$7:H$10002),2)</f>
        <v>0</v>
      </c>
    </row>
    <row r="2841" spans="1:2" x14ac:dyDescent="0.25">
      <c r="A2841">
        <v>2841</v>
      </c>
      <c r="B2841" s="24">
        <f>ROUND(SUMIF(Einnahmen!E$7:E$10002,A2841,Einnahmen!G$7:G$10002)+SUMIF(Einnahmen!I$7:I$10002,A2841,Einnahmen!H$7:H$10002)+SUMIF(Ausgaben!E$7:E$10002,A2841,Ausgaben!G$7:G$10002)+SUMIF(Ausgaben!I$7:I$10002,A2841,Ausgaben!H$7:H$10002),2)</f>
        <v>0</v>
      </c>
    </row>
    <row r="2842" spans="1:2" x14ac:dyDescent="0.25">
      <c r="A2842">
        <v>2842</v>
      </c>
      <c r="B2842" s="24">
        <f>ROUND(SUMIF(Einnahmen!E$7:E$10002,A2842,Einnahmen!G$7:G$10002)+SUMIF(Einnahmen!I$7:I$10002,A2842,Einnahmen!H$7:H$10002)+SUMIF(Ausgaben!E$7:E$10002,A2842,Ausgaben!G$7:G$10002)+SUMIF(Ausgaben!I$7:I$10002,A2842,Ausgaben!H$7:H$10002),2)</f>
        <v>0</v>
      </c>
    </row>
    <row r="2843" spans="1:2" x14ac:dyDescent="0.25">
      <c r="A2843">
        <v>2843</v>
      </c>
      <c r="B2843" s="24">
        <f>ROUND(SUMIF(Einnahmen!E$7:E$10002,A2843,Einnahmen!G$7:G$10002)+SUMIF(Einnahmen!I$7:I$10002,A2843,Einnahmen!H$7:H$10002)+SUMIF(Ausgaben!E$7:E$10002,A2843,Ausgaben!G$7:G$10002)+SUMIF(Ausgaben!I$7:I$10002,A2843,Ausgaben!H$7:H$10002),2)</f>
        <v>0</v>
      </c>
    </row>
    <row r="2844" spans="1:2" x14ac:dyDescent="0.25">
      <c r="A2844">
        <v>2844</v>
      </c>
      <c r="B2844" s="24">
        <f>ROUND(SUMIF(Einnahmen!E$7:E$10002,A2844,Einnahmen!G$7:G$10002)+SUMIF(Einnahmen!I$7:I$10002,A2844,Einnahmen!H$7:H$10002)+SUMIF(Ausgaben!E$7:E$10002,A2844,Ausgaben!G$7:G$10002)+SUMIF(Ausgaben!I$7:I$10002,A2844,Ausgaben!H$7:H$10002),2)</f>
        <v>0</v>
      </c>
    </row>
    <row r="2845" spans="1:2" x14ac:dyDescent="0.25">
      <c r="A2845">
        <v>2845</v>
      </c>
      <c r="B2845" s="24">
        <f>ROUND(SUMIF(Einnahmen!E$7:E$10002,A2845,Einnahmen!G$7:G$10002)+SUMIF(Einnahmen!I$7:I$10002,A2845,Einnahmen!H$7:H$10002)+SUMIF(Ausgaben!E$7:E$10002,A2845,Ausgaben!G$7:G$10002)+SUMIF(Ausgaben!I$7:I$10002,A2845,Ausgaben!H$7:H$10002),2)</f>
        <v>0</v>
      </c>
    </row>
    <row r="2846" spans="1:2" x14ac:dyDescent="0.25">
      <c r="A2846">
        <v>2846</v>
      </c>
      <c r="B2846" s="24">
        <f>ROUND(SUMIF(Einnahmen!E$7:E$10002,A2846,Einnahmen!G$7:G$10002)+SUMIF(Einnahmen!I$7:I$10002,A2846,Einnahmen!H$7:H$10002)+SUMIF(Ausgaben!E$7:E$10002,A2846,Ausgaben!G$7:G$10002)+SUMIF(Ausgaben!I$7:I$10002,A2846,Ausgaben!H$7:H$10002),2)</f>
        <v>0</v>
      </c>
    </row>
    <row r="2847" spans="1:2" x14ac:dyDescent="0.25">
      <c r="A2847">
        <v>2847</v>
      </c>
      <c r="B2847" s="24">
        <f>ROUND(SUMIF(Einnahmen!E$7:E$10002,A2847,Einnahmen!G$7:G$10002)+SUMIF(Einnahmen!I$7:I$10002,A2847,Einnahmen!H$7:H$10002)+SUMIF(Ausgaben!E$7:E$10002,A2847,Ausgaben!G$7:G$10002)+SUMIF(Ausgaben!I$7:I$10002,A2847,Ausgaben!H$7:H$10002),2)</f>
        <v>0</v>
      </c>
    </row>
    <row r="2848" spans="1:2" x14ac:dyDescent="0.25">
      <c r="A2848">
        <v>2848</v>
      </c>
      <c r="B2848" s="24">
        <f>ROUND(SUMIF(Einnahmen!E$7:E$10002,A2848,Einnahmen!G$7:G$10002)+SUMIF(Einnahmen!I$7:I$10002,A2848,Einnahmen!H$7:H$10002)+SUMIF(Ausgaben!E$7:E$10002,A2848,Ausgaben!G$7:G$10002)+SUMIF(Ausgaben!I$7:I$10002,A2848,Ausgaben!H$7:H$10002),2)</f>
        <v>0</v>
      </c>
    </row>
    <row r="2849" spans="1:2" x14ac:dyDescent="0.25">
      <c r="A2849">
        <v>2849</v>
      </c>
      <c r="B2849" s="24">
        <f>ROUND(SUMIF(Einnahmen!E$7:E$10002,A2849,Einnahmen!G$7:G$10002)+SUMIF(Einnahmen!I$7:I$10002,A2849,Einnahmen!H$7:H$10002)+SUMIF(Ausgaben!E$7:E$10002,A2849,Ausgaben!G$7:G$10002)+SUMIF(Ausgaben!I$7:I$10002,A2849,Ausgaben!H$7:H$10002),2)</f>
        <v>0</v>
      </c>
    </row>
    <row r="2850" spans="1:2" x14ac:dyDescent="0.25">
      <c r="A2850">
        <v>2850</v>
      </c>
      <c r="B2850" s="24">
        <f>ROUND(SUMIF(Einnahmen!E$7:E$10002,A2850,Einnahmen!G$7:G$10002)+SUMIF(Einnahmen!I$7:I$10002,A2850,Einnahmen!H$7:H$10002)+SUMIF(Ausgaben!E$7:E$10002,A2850,Ausgaben!G$7:G$10002)+SUMIF(Ausgaben!I$7:I$10002,A2850,Ausgaben!H$7:H$10002),2)</f>
        <v>0</v>
      </c>
    </row>
    <row r="2851" spans="1:2" x14ac:dyDescent="0.25">
      <c r="A2851">
        <v>2851</v>
      </c>
      <c r="B2851" s="24">
        <f>ROUND(SUMIF(Einnahmen!E$7:E$10002,A2851,Einnahmen!G$7:G$10002)+SUMIF(Einnahmen!I$7:I$10002,A2851,Einnahmen!H$7:H$10002)+SUMIF(Ausgaben!E$7:E$10002,A2851,Ausgaben!G$7:G$10002)+SUMIF(Ausgaben!I$7:I$10002,A2851,Ausgaben!H$7:H$10002),2)</f>
        <v>0</v>
      </c>
    </row>
    <row r="2852" spans="1:2" x14ac:dyDescent="0.25">
      <c r="A2852">
        <v>2852</v>
      </c>
      <c r="B2852" s="24">
        <f>ROUND(SUMIF(Einnahmen!E$7:E$10002,A2852,Einnahmen!G$7:G$10002)+SUMIF(Einnahmen!I$7:I$10002,A2852,Einnahmen!H$7:H$10002)+SUMIF(Ausgaben!E$7:E$10002,A2852,Ausgaben!G$7:G$10002)+SUMIF(Ausgaben!I$7:I$10002,A2852,Ausgaben!H$7:H$10002),2)</f>
        <v>0</v>
      </c>
    </row>
    <row r="2853" spans="1:2" x14ac:dyDescent="0.25">
      <c r="A2853">
        <v>2853</v>
      </c>
      <c r="B2853" s="24">
        <f>ROUND(SUMIF(Einnahmen!E$7:E$10002,A2853,Einnahmen!G$7:G$10002)+SUMIF(Einnahmen!I$7:I$10002,A2853,Einnahmen!H$7:H$10002)+SUMIF(Ausgaben!E$7:E$10002,A2853,Ausgaben!G$7:G$10002)+SUMIF(Ausgaben!I$7:I$10002,A2853,Ausgaben!H$7:H$10002),2)</f>
        <v>0</v>
      </c>
    </row>
    <row r="2854" spans="1:2" x14ac:dyDescent="0.25">
      <c r="A2854">
        <v>2854</v>
      </c>
      <c r="B2854" s="24">
        <f>ROUND(SUMIF(Einnahmen!E$7:E$10002,A2854,Einnahmen!G$7:G$10002)+SUMIF(Einnahmen!I$7:I$10002,A2854,Einnahmen!H$7:H$10002)+SUMIF(Ausgaben!E$7:E$10002,A2854,Ausgaben!G$7:G$10002)+SUMIF(Ausgaben!I$7:I$10002,A2854,Ausgaben!H$7:H$10002),2)</f>
        <v>0</v>
      </c>
    </row>
    <row r="2855" spans="1:2" x14ac:dyDescent="0.25">
      <c r="A2855">
        <v>2855</v>
      </c>
      <c r="B2855" s="24">
        <f>ROUND(SUMIF(Einnahmen!E$7:E$10002,A2855,Einnahmen!G$7:G$10002)+SUMIF(Einnahmen!I$7:I$10002,A2855,Einnahmen!H$7:H$10002)+SUMIF(Ausgaben!E$7:E$10002,A2855,Ausgaben!G$7:G$10002)+SUMIF(Ausgaben!I$7:I$10002,A2855,Ausgaben!H$7:H$10002),2)</f>
        <v>0</v>
      </c>
    </row>
    <row r="2856" spans="1:2" x14ac:dyDescent="0.25">
      <c r="A2856">
        <v>2856</v>
      </c>
      <c r="B2856" s="24">
        <f>ROUND(SUMIF(Einnahmen!E$7:E$10002,A2856,Einnahmen!G$7:G$10002)+SUMIF(Einnahmen!I$7:I$10002,A2856,Einnahmen!H$7:H$10002)+SUMIF(Ausgaben!E$7:E$10002,A2856,Ausgaben!G$7:G$10002)+SUMIF(Ausgaben!I$7:I$10002,A2856,Ausgaben!H$7:H$10002),2)</f>
        <v>0</v>
      </c>
    </row>
    <row r="2857" spans="1:2" x14ac:dyDescent="0.25">
      <c r="A2857">
        <v>2857</v>
      </c>
      <c r="B2857" s="24">
        <f>ROUND(SUMIF(Einnahmen!E$7:E$10002,A2857,Einnahmen!G$7:G$10002)+SUMIF(Einnahmen!I$7:I$10002,A2857,Einnahmen!H$7:H$10002)+SUMIF(Ausgaben!E$7:E$10002,A2857,Ausgaben!G$7:G$10002)+SUMIF(Ausgaben!I$7:I$10002,A2857,Ausgaben!H$7:H$10002),2)</f>
        <v>0</v>
      </c>
    </row>
    <row r="2858" spans="1:2" x14ac:dyDescent="0.25">
      <c r="A2858">
        <v>2858</v>
      </c>
      <c r="B2858" s="24">
        <f>ROUND(SUMIF(Einnahmen!E$7:E$10002,A2858,Einnahmen!G$7:G$10002)+SUMIF(Einnahmen!I$7:I$10002,A2858,Einnahmen!H$7:H$10002)+SUMIF(Ausgaben!E$7:E$10002,A2858,Ausgaben!G$7:G$10002)+SUMIF(Ausgaben!I$7:I$10002,A2858,Ausgaben!H$7:H$10002),2)</f>
        <v>0</v>
      </c>
    </row>
    <row r="2859" spans="1:2" x14ac:dyDescent="0.25">
      <c r="A2859">
        <v>2859</v>
      </c>
      <c r="B2859" s="24">
        <f>ROUND(SUMIF(Einnahmen!E$7:E$10002,A2859,Einnahmen!G$7:G$10002)+SUMIF(Einnahmen!I$7:I$10002,A2859,Einnahmen!H$7:H$10002)+SUMIF(Ausgaben!E$7:E$10002,A2859,Ausgaben!G$7:G$10002)+SUMIF(Ausgaben!I$7:I$10002,A2859,Ausgaben!H$7:H$10002),2)</f>
        <v>0</v>
      </c>
    </row>
    <row r="2860" spans="1:2" x14ac:dyDescent="0.25">
      <c r="A2860">
        <v>2860</v>
      </c>
      <c r="B2860" s="24">
        <f>ROUND(SUMIF(Einnahmen!E$7:E$10002,A2860,Einnahmen!G$7:G$10002)+SUMIF(Einnahmen!I$7:I$10002,A2860,Einnahmen!H$7:H$10002)+SUMIF(Ausgaben!E$7:E$10002,A2860,Ausgaben!G$7:G$10002)+SUMIF(Ausgaben!I$7:I$10002,A2860,Ausgaben!H$7:H$10002),2)</f>
        <v>0</v>
      </c>
    </row>
    <row r="2861" spans="1:2" x14ac:dyDescent="0.25">
      <c r="A2861">
        <v>2861</v>
      </c>
      <c r="B2861" s="24">
        <f>ROUND(SUMIF(Einnahmen!E$7:E$10002,A2861,Einnahmen!G$7:G$10002)+SUMIF(Einnahmen!I$7:I$10002,A2861,Einnahmen!H$7:H$10002)+SUMIF(Ausgaben!E$7:E$10002,A2861,Ausgaben!G$7:G$10002)+SUMIF(Ausgaben!I$7:I$10002,A2861,Ausgaben!H$7:H$10002),2)</f>
        <v>0</v>
      </c>
    </row>
    <row r="2862" spans="1:2" x14ac:dyDescent="0.25">
      <c r="A2862">
        <v>2862</v>
      </c>
      <c r="B2862" s="24">
        <f>ROUND(SUMIF(Einnahmen!E$7:E$10002,A2862,Einnahmen!G$7:G$10002)+SUMIF(Einnahmen!I$7:I$10002,A2862,Einnahmen!H$7:H$10002)+SUMIF(Ausgaben!E$7:E$10002,A2862,Ausgaben!G$7:G$10002)+SUMIF(Ausgaben!I$7:I$10002,A2862,Ausgaben!H$7:H$10002),2)</f>
        <v>0</v>
      </c>
    </row>
    <row r="2863" spans="1:2" x14ac:dyDescent="0.25">
      <c r="A2863">
        <v>2863</v>
      </c>
      <c r="B2863" s="24">
        <f>ROUND(SUMIF(Einnahmen!E$7:E$10002,A2863,Einnahmen!G$7:G$10002)+SUMIF(Einnahmen!I$7:I$10002,A2863,Einnahmen!H$7:H$10002)+SUMIF(Ausgaben!E$7:E$10002,A2863,Ausgaben!G$7:G$10002)+SUMIF(Ausgaben!I$7:I$10002,A2863,Ausgaben!H$7:H$10002),2)</f>
        <v>0</v>
      </c>
    </row>
    <row r="2864" spans="1:2" x14ac:dyDescent="0.25">
      <c r="A2864">
        <v>2864</v>
      </c>
      <c r="B2864" s="24">
        <f>ROUND(SUMIF(Einnahmen!E$7:E$10002,A2864,Einnahmen!G$7:G$10002)+SUMIF(Einnahmen!I$7:I$10002,A2864,Einnahmen!H$7:H$10002)+SUMIF(Ausgaben!E$7:E$10002,A2864,Ausgaben!G$7:G$10002)+SUMIF(Ausgaben!I$7:I$10002,A2864,Ausgaben!H$7:H$10002),2)</f>
        <v>0</v>
      </c>
    </row>
    <row r="2865" spans="1:2" x14ac:dyDescent="0.25">
      <c r="A2865">
        <v>2865</v>
      </c>
      <c r="B2865" s="24">
        <f>ROUND(SUMIF(Einnahmen!E$7:E$10002,A2865,Einnahmen!G$7:G$10002)+SUMIF(Einnahmen!I$7:I$10002,A2865,Einnahmen!H$7:H$10002)+SUMIF(Ausgaben!E$7:E$10002,A2865,Ausgaben!G$7:G$10002)+SUMIF(Ausgaben!I$7:I$10002,A2865,Ausgaben!H$7:H$10002),2)</f>
        <v>0</v>
      </c>
    </row>
    <row r="2866" spans="1:2" x14ac:dyDescent="0.25">
      <c r="A2866">
        <v>2866</v>
      </c>
      <c r="B2866" s="24">
        <f>ROUND(SUMIF(Einnahmen!E$7:E$10002,A2866,Einnahmen!G$7:G$10002)+SUMIF(Einnahmen!I$7:I$10002,A2866,Einnahmen!H$7:H$10002)+SUMIF(Ausgaben!E$7:E$10002,A2866,Ausgaben!G$7:G$10002)+SUMIF(Ausgaben!I$7:I$10002,A2866,Ausgaben!H$7:H$10002),2)</f>
        <v>0</v>
      </c>
    </row>
    <row r="2867" spans="1:2" x14ac:dyDescent="0.25">
      <c r="A2867">
        <v>2867</v>
      </c>
      <c r="B2867" s="24">
        <f>ROUND(SUMIF(Einnahmen!E$7:E$10002,A2867,Einnahmen!G$7:G$10002)+SUMIF(Einnahmen!I$7:I$10002,A2867,Einnahmen!H$7:H$10002)+SUMIF(Ausgaben!E$7:E$10002,A2867,Ausgaben!G$7:G$10002)+SUMIF(Ausgaben!I$7:I$10002,A2867,Ausgaben!H$7:H$10002),2)</f>
        <v>0</v>
      </c>
    </row>
    <row r="2868" spans="1:2" x14ac:dyDescent="0.25">
      <c r="A2868">
        <v>2868</v>
      </c>
      <c r="B2868" s="24">
        <f>ROUND(SUMIF(Einnahmen!E$7:E$10002,A2868,Einnahmen!G$7:G$10002)+SUMIF(Einnahmen!I$7:I$10002,A2868,Einnahmen!H$7:H$10002)+SUMIF(Ausgaben!E$7:E$10002,A2868,Ausgaben!G$7:G$10002)+SUMIF(Ausgaben!I$7:I$10002,A2868,Ausgaben!H$7:H$10002),2)</f>
        <v>0</v>
      </c>
    </row>
    <row r="2869" spans="1:2" x14ac:dyDescent="0.25">
      <c r="A2869">
        <v>2869</v>
      </c>
      <c r="B2869" s="24">
        <f>ROUND(SUMIF(Einnahmen!E$7:E$10002,A2869,Einnahmen!G$7:G$10002)+SUMIF(Einnahmen!I$7:I$10002,A2869,Einnahmen!H$7:H$10002)+SUMIF(Ausgaben!E$7:E$10002,A2869,Ausgaben!G$7:G$10002)+SUMIF(Ausgaben!I$7:I$10002,A2869,Ausgaben!H$7:H$10002),2)</f>
        <v>0</v>
      </c>
    </row>
    <row r="2870" spans="1:2" x14ac:dyDescent="0.25">
      <c r="A2870">
        <v>2870</v>
      </c>
      <c r="B2870" s="24">
        <f>ROUND(SUMIF(Einnahmen!E$7:E$10002,A2870,Einnahmen!G$7:G$10002)+SUMIF(Einnahmen!I$7:I$10002,A2870,Einnahmen!H$7:H$10002)+SUMIF(Ausgaben!E$7:E$10002,A2870,Ausgaben!G$7:G$10002)+SUMIF(Ausgaben!I$7:I$10002,A2870,Ausgaben!H$7:H$10002),2)</f>
        <v>0</v>
      </c>
    </row>
    <row r="2871" spans="1:2" x14ac:dyDescent="0.25">
      <c r="A2871">
        <v>2871</v>
      </c>
      <c r="B2871" s="24">
        <f>ROUND(SUMIF(Einnahmen!E$7:E$10002,A2871,Einnahmen!G$7:G$10002)+SUMIF(Einnahmen!I$7:I$10002,A2871,Einnahmen!H$7:H$10002)+SUMIF(Ausgaben!E$7:E$10002,A2871,Ausgaben!G$7:G$10002)+SUMIF(Ausgaben!I$7:I$10002,A2871,Ausgaben!H$7:H$10002),2)</f>
        <v>0</v>
      </c>
    </row>
    <row r="2872" spans="1:2" x14ac:dyDescent="0.25">
      <c r="A2872">
        <v>2872</v>
      </c>
      <c r="B2872" s="24">
        <f>ROUND(SUMIF(Einnahmen!E$7:E$10002,A2872,Einnahmen!G$7:G$10002)+SUMIF(Einnahmen!I$7:I$10002,A2872,Einnahmen!H$7:H$10002)+SUMIF(Ausgaben!E$7:E$10002,A2872,Ausgaben!G$7:G$10002)+SUMIF(Ausgaben!I$7:I$10002,A2872,Ausgaben!H$7:H$10002),2)</f>
        <v>0</v>
      </c>
    </row>
    <row r="2873" spans="1:2" x14ac:dyDescent="0.25">
      <c r="A2873">
        <v>2873</v>
      </c>
      <c r="B2873" s="24">
        <f>ROUND(SUMIF(Einnahmen!E$7:E$10002,A2873,Einnahmen!G$7:G$10002)+SUMIF(Einnahmen!I$7:I$10002,A2873,Einnahmen!H$7:H$10002)+SUMIF(Ausgaben!E$7:E$10002,A2873,Ausgaben!G$7:G$10002)+SUMIF(Ausgaben!I$7:I$10002,A2873,Ausgaben!H$7:H$10002),2)</f>
        <v>0</v>
      </c>
    </row>
    <row r="2874" spans="1:2" x14ac:dyDescent="0.25">
      <c r="A2874">
        <v>2874</v>
      </c>
      <c r="B2874" s="24">
        <f>ROUND(SUMIF(Einnahmen!E$7:E$10002,A2874,Einnahmen!G$7:G$10002)+SUMIF(Einnahmen!I$7:I$10002,A2874,Einnahmen!H$7:H$10002)+SUMIF(Ausgaben!E$7:E$10002,A2874,Ausgaben!G$7:G$10002)+SUMIF(Ausgaben!I$7:I$10002,A2874,Ausgaben!H$7:H$10002),2)</f>
        <v>0</v>
      </c>
    </row>
    <row r="2875" spans="1:2" x14ac:dyDescent="0.25">
      <c r="A2875">
        <v>2875</v>
      </c>
      <c r="B2875" s="24">
        <f>ROUND(SUMIF(Einnahmen!E$7:E$10002,A2875,Einnahmen!G$7:G$10002)+SUMIF(Einnahmen!I$7:I$10002,A2875,Einnahmen!H$7:H$10002)+SUMIF(Ausgaben!E$7:E$10002,A2875,Ausgaben!G$7:G$10002)+SUMIF(Ausgaben!I$7:I$10002,A2875,Ausgaben!H$7:H$10002),2)</f>
        <v>0</v>
      </c>
    </row>
    <row r="2876" spans="1:2" x14ac:dyDescent="0.25">
      <c r="A2876">
        <v>2876</v>
      </c>
      <c r="B2876" s="24">
        <f>ROUND(SUMIF(Einnahmen!E$7:E$10002,A2876,Einnahmen!G$7:G$10002)+SUMIF(Einnahmen!I$7:I$10002,A2876,Einnahmen!H$7:H$10002)+SUMIF(Ausgaben!E$7:E$10002,A2876,Ausgaben!G$7:G$10002)+SUMIF(Ausgaben!I$7:I$10002,A2876,Ausgaben!H$7:H$10002),2)</f>
        <v>0</v>
      </c>
    </row>
    <row r="2877" spans="1:2" x14ac:dyDescent="0.25">
      <c r="A2877">
        <v>2877</v>
      </c>
      <c r="B2877" s="24">
        <f>ROUND(SUMIF(Einnahmen!E$7:E$10002,A2877,Einnahmen!G$7:G$10002)+SUMIF(Einnahmen!I$7:I$10002,A2877,Einnahmen!H$7:H$10002)+SUMIF(Ausgaben!E$7:E$10002,A2877,Ausgaben!G$7:G$10002)+SUMIF(Ausgaben!I$7:I$10002,A2877,Ausgaben!H$7:H$10002),2)</f>
        <v>0</v>
      </c>
    </row>
    <row r="2878" spans="1:2" x14ac:dyDescent="0.25">
      <c r="A2878">
        <v>2878</v>
      </c>
      <c r="B2878" s="24">
        <f>ROUND(SUMIF(Einnahmen!E$7:E$10002,A2878,Einnahmen!G$7:G$10002)+SUMIF(Einnahmen!I$7:I$10002,A2878,Einnahmen!H$7:H$10002)+SUMIF(Ausgaben!E$7:E$10002,A2878,Ausgaben!G$7:G$10002)+SUMIF(Ausgaben!I$7:I$10002,A2878,Ausgaben!H$7:H$10002),2)</f>
        <v>0</v>
      </c>
    </row>
    <row r="2879" spans="1:2" x14ac:dyDescent="0.25">
      <c r="A2879">
        <v>2879</v>
      </c>
      <c r="B2879" s="24">
        <f>ROUND(SUMIF(Einnahmen!E$7:E$10002,A2879,Einnahmen!G$7:G$10002)+SUMIF(Einnahmen!I$7:I$10002,A2879,Einnahmen!H$7:H$10002)+SUMIF(Ausgaben!E$7:E$10002,A2879,Ausgaben!G$7:G$10002)+SUMIF(Ausgaben!I$7:I$10002,A2879,Ausgaben!H$7:H$10002),2)</f>
        <v>0</v>
      </c>
    </row>
    <row r="2880" spans="1:2" x14ac:dyDescent="0.25">
      <c r="A2880">
        <v>2880</v>
      </c>
      <c r="B2880" s="24">
        <f>ROUND(SUMIF(Einnahmen!E$7:E$10002,A2880,Einnahmen!G$7:G$10002)+SUMIF(Einnahmen!I$7:I$10002,A2880,Einnahmen!H$7:H$10002)+SUMIF(Ausgaben!E$7:E$10002,A2880,Ausgaben!G$7:G$10002)+SUMIF(Ausgaben!I$7:I$10002,A2880,Ausgaben!H$7:H$10002),2)</f>
        <v>0</v>
      </c>
    </row>
    <row r="2881" spans="1:2" x14ac:dyDescent="0.25">
      <c r="A2881">
        <v>2881</v>
      </c>
      <c r="B2881" s="24">
        <f>ROUND(SUMIF(Einnahmen!E$7:E$10002,A2881,Einnahmen!G$7:G$10002)+SUMIF(Einnahmen!I$7:I$10002,A2881,Einnahmen!H$7:H$10002)+SUMIF(Ausgaben!E$7:E$10002,A2881,Ausgaben!G$7:G$10002)+SUMIF(Ausgaben!I$7:I$10002,A2881,Ausgaben!H$7:H$10002),2)</f>
        <v>0</v>
      </c>
    </row>
    <row r="2882" spans="1:2" x14ac:dyDescent="0.25">
      <c r="A2882">
        <v>2882</v>
      </c>
      <c r="B2882" s="24">
        <f>ROUND(SUMIF(Einnahmen!E$7:E$10002,A2882,Einnahmen!G$7:G$10002)+SUMIF(Einnahmen!I$7:I$10002,A2882,Einnahmen!H$7:H$10002)+SUMIF(Ausgaben!E$7:E$10002,A2882,Ausgaben!G$7:G$10002)+SUMIF(Ausgaben!I$7:I$10002,A2882,Ausgaben!H$7:H$10002),2)</f>
        <v>0</v>
      </c>
    </row>
    <row r="2883" spans="1:2" x14ac:dyDescent="0.25">
      <c r="A2883">
        <v>2883</v>
      </c>
      <c r="B2883" s="24">
        <f>ROUND(SUMIF(Einnahmen!E$7:E$10002,A2883,Einnahmen!G$7:G$10002)+SUMIF(Einnahmen!I$7:I$10002,A2883,Einnahmen!H$7:H$10002)+SUMIF(Ausgaben!E$7:E$10002,A2883,Ausgaben!G$7:G$10002)+SUMIF(Ausgaben!I$7:I$10002,A2883,Ausgaben!H$7:H$10002),2)</f>
        <v>0</v>
      </c>
    </row>
    <row r="2884" spans="1:2" x14ac:dyDescent="0.25">
      <c r="A2884">
        <v>2884</v>
      </c>
      <c r="B2884" s="24">
        <f>ROUND(SUMIF(Einnahmen!E$7:E$10002,A2884,Einnahmen!G$7:G$10002)+SUMIF(Einnahmen!I$7:I$10002,A2884,Einnahmen!H$7:H$10002)+SUMIF(Ausgaben!E$7:E$10002,A2884,Ausgaben!G$7:G$10002)+SUMIF(Ausgaben!I$7:I$10002,A2884,Ausgaben!H$7:H$10002),2)</f>
        <v>0</v>
      </c>
    </row>
    <row r="2885" spans="1:2" x14ac:dyDescent="0.25">
      <c r="A2885">
        <v>2885</v>
      </c>
      <c r="B2885" s="24">
        <f>ROUND(SUMIF(Einnahmen!E$7:E$10002,A2885,Einnahmen!G$7:G$10002)+SUMIF(Einnahmen!I$7:I$10002,A2885,Einnahmen!H$7:H$10002)+SUMIF(Ausgaben!E$7:E$10002,A2885,Ausgaben!G$7:G$10002)+SUMIF(Ausgaben!I$7:I$10002,A2885,Ausgaben!H$7:H$10002),2)</f>
        <v>0</v>
      </c>
    </row>
    <row r="2886" spans="1:2" x14ac:dyDescent="0.25">
      <c r="A2886">
        <v>2886</v>
      </c>
      <c r="B2886" s="24">
        <f>ROUND(SUMIF(Einnahmen!E$7:E$10002,A2886,Einnahmen!G$7:G$10002)+SUMIF(Einnahmen!I$7:I$10002,A2886,Einnahmen!H$7:H$10002)+SUMIF(Ausgaben!E$7:E$10002,A2886,Ausgaben!G$7:G$10002)+SUMIF(Ausgaben!I$7:I$10002,A2886,Ausgaben!H$7:H$10002),2)</f>
        <v>0</v>
      </c>
    </row>
    <row r="2887" spans="1:2" x14ac:dyDescent="0.25">
      <c r="A2887">
        <v>2887</v>
      </c>
      <c r="B2887" s="24">
        <f>ROUND(SUMIF(Einnahmen!E$7:E$10002,A2887,Einnahmen!G$7:G$10002)+SUMIF(Einnahmen!I$7:I$10002,A2887,Einnahmen!H$7:H$10002)+SUMIF(Ausgaben!E$7:E$10002,A2887,Ausgaben!G$7:G$10002)+SUMIF(Ausgaben!I$7:I$10002,A2887,Ausgaben!H$7:H$10002),2)</f>
        <v>0</v>
      </c>
    </row>
    <row r="2888" spans="1:2" x14ac:dyDescent="0.25">
      <c r="A2888">
        <v>2888</v>
      </c>
      <c r="B2888" s="24">
        <f>ROUND(SUMIF(Einnahmen!E$7:E$10002,A2888,Einnahmen!G$7:G$10002)+SUMIF(Einnahmen!I$7:I$10002,A2888,Einnahmen!H$7:H$10002)+SUMIF(Ausgaben!E$7:E$10002,A2888,Ausgaben!G$7:G$10002)+SUMIF(Ausgaben!I$7:I$10002,A2888,Ausgaben!H$7:H$10002),2)</f>
        <v>0</v>
      </c>
    </row>
    <row r="2889" spans="1:2" x14ac:dyDescent="0.25">
      <c r="A2889">
        <v>2889</v>
      </c>
      <c r="B2889" s="24">
        <f>ROUND(SUMIF(Einnahmen!E$7:E$10002,A2889,Einnahmen!G$7:G$10002)+SUMIF(Einnahmen!I$7:I$10002,A2889,Einnahmen!H$7:H$10002)+SUMIF(Ausgaben!E$7:E$10002,A2889,Ausgaben!G$7:G$10002)+SUMIF(Ausgaben!I$7:I$10002,A2889,Ausgaben!H$7:H$10002),2)</f>
        <v>0</v>
      </c>
    </row>
    <row r="2890" spans="1:2" x14ac:dyDescent="0.25">
      <c r="A2890">
        <v>2890</v>
      </c>
      <c r="B2890" s="24">
        <f>ROUND(SUMIF(Einnahmen!E$7:E$10002,A2890,Einnahmen!G$7:G$10002)+SUMIF(Einnahmen!I$7:I$10002,A2890,Einnahmen!H$7:H$10002)+SUMIF(Ausgaben!E$7:E$10002,A2890,Ausgaben!G$7:G$10002)+SUMIF(Ausgaben!I$7:I$10002,A2890,Ausgaben!H$7:H$10002),2)</f>
        <v>0</v>
      </c>
    </row>
    <row r="2891" spans="1:2" x14ac:dyDescent="0.25">
      <c r="A2891">
        <v>2891</v>
      </c>
      <c r="B2891" s="24">
        <f>ROUND(SUMIF(Einnahmen!E$7:E$10002,A2891,Einnahmen!G$7:G$10002)+SUMIF(Einnahmen!I$7:I$10002,A2891,Einnahmen!H$7:H$10002)+SUMIF(Ausgaben!E$7:E$10002,A2891,Ausgaben!G$7:G$10002)+SUMIF(Ausgaben!I$7:I$10002,A2891,Ausgaben!H$7:H$10002),2)</f>
        <v>0</v>
      </c>
    </row>
    <row r="2892" spans="1:2" x14ac:dyDescent="0.25">
      <c r="A2892">
        <v>2892</v>
      </c>
      <c r="B2892" s="24">
        <f>ROUND(SUMIF(Einnahmen!E$7:E$10002,A2892,Einnahmen!G$7:G$10002)+SUMIF(Einnahmen!I$7:I$10002,A2892,Einnahmen!H$7:H$10002)+SUMIF(Ausgaben!E$7:E$10002,A2892,Ausgaben!G$7:G$10002)+SUMIF(Ausgaben!I$7:I$10002,A2892,Ausgaben!H$7:H$10002),2)</f>
        <v>0</v>
      </c>
    </row>
    <row r="2893" spans="1:2" x14ac:dyDescent="0.25">
      <c r="A2893">
        <v>2893</v>
      </c>
      <c r="B2893" s="24">
        <f>ROUND(SUMIF(Einnahmen!E$7:E$10002,A2893,Einnahmen!G$7:G$10002)+SUMIF(Einnahmen!I$7:I$10002,A2893,Einnahmen!H$7:H$10002)+SUMIF(Ausgaben!E$7:E$10002,A2893,Ausgaben!G$7:G$10002)+SUMIF(Ausgaben!I$7:I$10002,A2893,Ausgaben!H$7:H$10002),2)</f>
        <v>0</v>
      </c>
    </row>
    <row r="2894" spans="1:2" x14ac:dyDescent="0.25">
      <c r="A2894">
        <v>2894</v>
      </c>
      <c r="B2894" s="24">
        <f>ROUND(SUMIF(Einnahmen!E$7:E$10002,A2894,Einnahmen!G$7:G$10002)+SUMIF(Einnahmen!I$7:I$10002,A2894,Einnahmen!H$7:H$10002)+SUMIF(Ausgaben!E$7:E$10002,A2894,Ausgaben!G$7:G$10002)+SUMIF(Ausgaben!I$7:I$10002,A2894,Ausgaben!H$7:H$10002),2)</f>
        <v>0</v>
      </c>
    </row>
    <row r="2895" spans="1:2" x14ac:dyDescent="0.25">
      <c r="A2895">
        <v>2895</v>
      </c>
      <c r="B2895" s="24">
        <f>ROUND(SUMIF(Einnahmen!E$7:E$10002,A2895,Einnahmen!G$7:G$10002)+SUMIF(Einnahmen!I$7:I$10002,A2895,Einnahmen!H$7:H$10002)+SUMIF(Ausgaben!E$7:E$10002,A2895,Ausgaben!G$7:G$10002)+SUMIF(Ausgaben!I$7:I$10002,A2895,Ausgaben!H$7:H$10002),2)</f>
        <v>0</v>
      </c>
    </row>
    <row r="2896" spans="1:2" x14ac:dyDescent="0.25">
      <c r="A2896">
        <v>2896</v>
      </c>
      <c r="B2896" s="24">
        <f>ROUND(SUMIF(Einnahmen!E$7:E$10002,A2896,Einnahmen!G$7:G$10002)+SUMIF(Einnahmen!I$7:I$10002,A2896,Einnahmen!H$7:H$10002)+SUMIF(Ausgaben!E$7:E$10002,A2896,Ausgaben!G$7:G$10002)+SUMIF(Ausgaben!I$7:I$10002,A2896,Ausgaben!H$7:H$10002),2)</f>
        <v>0</v>
      </c>
    </row>
    <row r="2897" spans="1:2" x14ac:dyDescent="0.25">
      <c r="A2897">
        <v>2897</v>
      </c>
      <c r="B2897" s="24">
        <f>ROUND(SUMIF(Einnahmen!E$7:E$10002,A2897,Einnahmen!G$7:G$10002)+SUMIF(Einnahmen!I$7:I$10002,A2897,Einnahmen!H$7:H$10002)+SUMIF(Ausgaben!E$7:E$10002,A2897,Ausgaben!G$7:G$10002)+SUMIF(Ausgaben!I$7:I$10002,A2897,Ausgaben!H$7:H$10002),2)</f>
        <v>0</v>
      </c>
    </row>
    <row r="2898" spans="1:2" x14ac:dyDescent="0.25">
      <c r="A2898">
        <v>2898</v>
      </c>
      <c r="B2898" s="24">
        <f>ROUND(SUMIF(Einnahmen!E$7:E$10002,A2898,Einnahmen!G$7:G$10002)+SUMIF(Einnahmen!I$7:I$10002,A2898,Einnahmen!H$7:H$10002)+SUMIF(Ausgaben!E$7:E$10002,A2898,Ausgaben!G$7:G$10002)+SUMIF(Ausgaben!I$7:I$10002,A2898,Ausgaben!H$7:H$10002),2)</f>
        <v>0</v>
      </c>
    </row>
    <row r="2899" spans="1:2" x14ac:dyDescent="0.25">
      <c r="A2899">
        <v>2899</v>
      </c>
      <c r="B2899" s="24">
        <f>ROUND(SUMIF(Einnahmen!E$7:E$10002,A2899,Einnahmen!G$7:G$10002)+SUMIF(Einnahmen!I$7:I$10002,A2899,Einnahmen!H$7:H$10002)+SUMIF(Ausgaben!E$7:E$10002,A2899,Ausgaben!G$7:G$10002)+SUMIF(Ausgaben!I$7:I$10002,A2899,Ausgaben!H$7:H$10002),2)</f>
        <v>0</v>
      </c>
    </row>
    <row r="2900" spans="1:2" x14ac:dyDescent="0.25">
      <c r="A2900">
        <v>2900</v>
      </c>
      <c r="B2900" s="24">
        <f>ROUND(SUMIF(Einnahmen!E$7:E$10002,A2900,Einnahmen!G$7:G$10002)+SUMIF(Einnahmen!I$7:I$10002,A2900,Einnahmen!H$7:H$10002)+SUMIF(Ausgaben!E$7:E$10002,A2900,Ausgaben!G$7:G$10002)+SUMIF(Ausgaben!I$7:I$10002,A2900,Ausgaben!H$7:H$10002),2)</f>
        <v>0</v>
      </c>
    </row>
    <row r="2901" spans="1:2" x14ac:dyDescent="0.25">
      <c r="A2901">
        <v>2901</v>
      </c>
      <c r="B2901" s="24">
        <f>ROUND(SUMIF(Einnahmen!E$7:E$10002,A2901,Einnahmen!G$7:G$10002)+SUMIF(Einnahmen!I$7:I$10002,A2901,Einnahmen!H$7:H$10002)+SUMIF(Ausgaben!E$7:E$10002,A2901,Ausgaben!G$7:G$10002)+SUMIF(Ausgaben!I$7:I$10002,A2901,Ausgaben!H$7:H$10002),2)</f>
        <v>0</v>
      </c>
    </row>
    <row r="2902" spans="1:2" x14ac:dyDescent="0.25">
      <c r="A2902">
        <v>2902</v>
      </c>
      <c r="B2902" s="24">
        <f>ROUND(SUMIF(Einnahmen!E$7:E$10002,A2902,Einnahmen!G$7:G$10002)+SUMIF(Einnahmen!I$7:I$10002,A2902,Einnahmen!H$7:H$10002)+SUMIF(Ausgaben!E$7:E$10002,A2902,Ausgaben!G$7:G$10002)+SUMIF(Ausgaben!I$7:I$10002,A2902,Ausgaben!H$7:H$10002),2)</f>
        <v>0</v>
      </c>
    </row>
    <row r="2903" spans="1:2" x14ac:dyDescent="0.25">
      <c r="A2903">
        <v>2903</v>
      </c>
      <c r="B2903" s="24">
        <f>ROUND(SUMIF(Einnahmen!E$7:E$10002,A2903,Einnahmen!G$7:G$10002)+SUMIF(Einnahmen!I$7:I$10002,A2903,Einnahmen!H$7:H$10002)+SUMIF(Ausgaben!E$7:E$10002,A2903,Ausgaben!G$7:G$10002)+SUMIF(Ausgaben!I$7:I$10002,A2903,Ausgaben!H$7:H$10002),2)</f>
        <v>0</v>
      </c>
    </row>
    <row r="2904" spans="1:2" x14ac:dyDescent="0.25">
      <c r="A2904">
        <v>2904</v>
      </c>
      <c r="B2904" s="24">
        <f>ROUND(SUMIF(Einnahmen!E$7:E$10002,A2904,Einnahmen!G$7:G$10002)+SUMIF(Einnahmen!I$7:I$10002,A2904,Einnahmen!H$7:H$10002)+SUMIF(Ausgaben!E$7:E$10002,A2904,Ausgaben!G$7:G$10002)+SUMIF(Ausgaben!I$7:I$10002,A2904,Ausgaben!H$7:H$10002),2)</f>
        <v>0</v>
      </c>
    </row>
    <row r="2905" spans="1:2" x14ac:dyDescent="0.25">
      <c r="A2905">
        <v>2905</v>
      </c>
      <c r="B2905" s="24">
        <f>ROUND(SUMIF(Einnahmen!E$7:E$10002,A2905,Einnahmen!G$7:G$10002)+SUMIF(Einnahmen!I$7:I$10002,A2905,Einnahmen!H$7:H$10002)+SUMIF(Ausgaben!E$7:E$10002,A2905,Ausgaben!G$7:G$10002)+SUMIF(Ausgaben!I$7:I$10002,A2905,Ausgaben!H$7:H$10002),2)</f>
        <v>0</v>
      </c>
    </row>
    <row r="2906" spans="1:2" x14ac:dyDescent="0.25">
      <c r="A2906">
        <v>2906</v>
      </c>
      <c r="B2906" s="24">
        <f>ROUND(SUMIF(Einnahmen!E$7:E$10002,A2906,Einnahmen!G$7:G$10002)+SUMIF(Einnahmen!I$7:I$10002,A2906,Einnahmen!H$7:H$10002)+SUMIF(Ausgaben!E$7:E$10002,A2906,Ausgaben!G$7:G$10002)+SUMIF(Ausgaben!I$7:I$10002,A2906,Ausgaben!H$7:H$10002),2)</f>
        <v>0</v>
      </c>
    </row>
    <row r="2907" spans="1:2" x14ac:dyDescent="0.25">
      <c r="A2907">
        <v>2907</v>
      </c>
      <c r="B2907" s="24">
        <f>ROUND(SUMIF(Einnahmen!E$7:E$10002,A2907,Einnahmen!G$7:G$10002)+SUMIF(Einnahmen!I$7:I$10002,A2907,Einnahmen!H$7:H$10002)+SUMIF(Ausgaben!E$7:E$10002,A2907,Ausgaben!G$7:G$10002)+SUMIF(Ausgaben!I$7:I$10002,A2907,Ausgaben!H$7:H$10002),2)</f>
        <v>0</v>
      </c>
    </row>
    <row r="2908" spans="1:2" x14ac:dyDescent="0.25">
      <c r="A2908">
        <v>2908</v>
      </c>
      <c r="B2908" s="24">
        <f>ROUND(SUMIF(Einnahmen!E$7:E$10002,A2908,Einnahmen!G$7:G$10002)+SUMIF(Einnahmen!I$7:I$10002,A2908,Einnahmen!H$7:H$10002)+SUMIF(Ausgaben!E$7:E$10002,A2908,Ausgaben!G$7:G$10002)+SUMIF(Ausgaben!I$7:I$10002,A2908,Ausgaben!H$7:H$10002),2)</f>
        <v>0</v>
      </c>
    </row>
    <row r="2909" spans="1:2" x14ac:dyDescent="0.25">
      <c r="A2909">
        <v>2909</v>
      </c>
      <c r="B2909" s="24">
        <f>ROUND(SUMIF(Einnahmen!E$7:E$10002,A2909,Einnahmen!G$7:G$10002)+SUMIF(Einnahmen!I$7:I$10002,A2909,Einnahmen!H$7:H$10002)+SUMIF(Ausgaben!E$7:E$10002,A2909,Ausgaben!G$7:G$10002)+SUMIF(Ausgaben!I$7:I$10002,A2909,Ausgaben!H$7:H$10002),2)</f>
        <v>0</v>
      </c>
    </row>
    <row r="2910" spans="1:2" x14ac:dyDescent="0.25">
      <c r="A2910">
        <v>2910</v>
      </c>
      <c r="B2910" s="24">
        <f>ROUND(SUMIF(Einnahmen!E$7:E$10002,A2910,Einnahmen!G$7:G$10002)+SUMIF(Einnahmen!I$7:I$10002,A2910,Einnahmen!H$7:H$10002)+SUMIF(Ausgaben!E$7:E$10002,A2910,Ausgaben!G$7:G$10002)+SUMIF(Ausgaben!I$7:I$10002,A2910,Ausgaben!H$7:H$10002),2)</f>
        <v>0</v>
      </c>
    </row>
    <row r="2911" spans="1:2" x14ac:dyDescent="0.25">
      <c r="A2911">
        <v>2911</v>
      </c>
      <c r="B2911" s="24">
        <f>ROUND(SUMIF(Einnahmen!E$7:E$10002,A2911,Einnahmen!G$7:G$10002)+SUMIF(Einnahmen!I$7:I$10002,A2911,Einnahmen!H$7:H$10002)+SUMIF(Ausgaben!E$7:E$10002,A2911,Ausgaben!G$7:G$10002)+SUMIF(Ausgaben!I$7:I$10002,A2911,Ausgaben!H$7:H$10002),2)</f>
        <v>0</v>
      </c>
    </row>
    <row r="2912" spans="1:2" x14ac:dyDescent="0.25">
      <c r="A2912">
        <v>2912</v>
      </c>
      <c r="B2912" s="24">
        <f>ROUND(SUMIF(Einnahmen!E$7:E$10002,A2912,Einnahmen!G$7:G$10002)+SUMIF(Einnahmen!I$7:I$10002,A2912,Einnahmen!H$7:H$10002)+SUMIF(Ausgaben!E$7:E$10002,A2912,Ausgaben!G$7:G$10002)+SUMIF(Ausgaben!I$7:I$10002,A2912,Ausgaben!H$7:H$10002),2)</f>
        <v>0</v>
      </c>
    </row>
    <row r="2913" spans="1:2" x14ac:dyDescent="0.25">
      <c r="A2913">
        <v>2913</v>
      </c>
      <c r="B2913" s="24">
        <f>ROUND(SUMIF(Einnahmen!E$7:E$10002,A2913,Einnahmen!G$7:G$10002)+SUMIF(Einnahmen!I$7:I$10002,A2913,Einnahmen!H$7:H$10002)+SUMIF(Ausgaben!E$7:E$10002,A2913,Ausgaben!G$7:G$10002)+SUMIF(Ausgaben!I$7:I$10002,A2913,Ausgaben!H$7:H$10002),2)</f>
        <v>0</v>
      </c>
    </row>
    <row r="2914" spans="1:2" x14ac:dyDescent="0.25">
      <c r="A2914">
        <v>2914</v>
      </c>
      <c r="B2914" s="24">
        <f>ROUND(SUMIF(Einnahmen!E$7:E$10002,A2914,Einnahmen!G$7:G$10002)+SUMIF(Einnahmen!I$7:I$10002,A2914,Einnahmen!H$7:H$10002)+SUMIF(Ausgaben!E$7:E$10002,A2914,Ausgaben!G$7:G$10002)+SUMIF(Ausgaben!I$7:I$10002,A2914,Ausgaben!H$7:H$10002),2)</f>
        <v>0</v>
      </c>
    </row>
    <row r="2915" spans="1:2" x14ac:dyDescent="0.25">
      <c r="A2915">
        <v>2915</v>
      </c>
      <c r="B2915" s="24">
        <f>ROUND(SUMIF(Einnahmen!E$7:E$10002,A2915,Einnahmen!G$7:G$10002)+SUMIF(Einnahmen!I$7:I$10002,A2915,Einnahmen!H$7:H$10002)+SUMIF(Ausgaben!E$7:E$10002,A2915,Ausgaben!G$7:G$10002)+SUMIF(Ausgaben!I$7:I$10002,A2915,Ausgaben!H$7:H$10002),2)</f>
        <v>0</v>
      </c>
    </row>
    <row r="2916" spans="1:2" x14ac:dyDescent="0.25">
      <c r="A2916">
        <v>2916</v>
      </c>
      <c r="B2916" s="24">
        <f>ROUND(SUMIF(Einnahmen!E$7:E$10002,A2916,Einnahmen!G$7:G$10002)+SUMIF(Einnahmen!I$7:I$10002,A2916,Einnahmen!H$7:H$10002)+SUMIF(Ausgaben!E$7:E$10002,A2916,Ausgaben!G$7:G$10002)+SUMIF(Ausgaben!I$7:I$10002,A2916,Ausgaben!H$7:H$10002),2)</f>
        <v>0</v>
      </c>
    </row>
    <row r="2917" spans="1:2" x14ac:dyDescent="0.25">
      <c r="A2917">
        <v>2917</v>
      </c>
      <c r="B2917" s="24">
        <f>ROUND(SUMIF(Einnahmen!E$7:E$10002,A2917,Einnahmen!G$7:G$10002)+SUMIF(Einnahmen!I$7:I$10002,A2917,Einnahmen!H$7:H$10002)+SUMIF(Ausgaben!E$7:E$10002,A2917,Ausgaben!G$7:G$10002)+SUMIF(Ausgaben!I$7:I$10002,A2917,Ausgaben!H$7:H$10002),2)</f>
        <v>0</v>
      </c>
    </row>
    <row r="2918" spans="1:2" x14ac:dyDescent="0.25">
      <c r="A2918">
        <v>2918</v>
      </c>
      <c r="B2918" s="24">
        <f>ROUND(SUMIF(Einnahmen!E$7:E$10002,A2918,Einnahmen!G$7:G$10002)+SUMIF(Einnahmen!I$7:I$10002,A2918,Einnahmen!H$7:H$10002)+SUMIF(Ausgaben!E$7:E$10002,A2918,Ausgaben!G$7:G$10002)+SUMIF(Ausgaben!I$7:I$10002,A2918,Ausgaben!H$7:H$10002),2)</f>
        <v>0</v>
      </c>
    </row>
    <row r="2919" spans="1:2" x14ac:dyDescent="0.25">
      <c r="A2919">
        <v>2919</v>
      </c>
      <c r="B2919" s="24">
        <f>ROUND(SUMIF(Einnahmen!E$7:E$10002,A2919,Einnahmen!G$7:G$10002)+SUMIF(Einnahmen!I$7:I$10002,A2919,Einnahmen!H$7:H$10002)+SUMIF(Ausgaben!E$7:E$10002,A2919,Ausgaben!G$7:G$10002)+SUMIF(Ausgaben!I$7:I$10002,A2919,Ausgaben!H$7:H$10002),2)</f>
        <v>0</v>
      </c>
    </row>
    <row r="2920" spans="1:2" x14ac:dyDescent="0.25">
      <c r="A2920">
        <v>2920</v>
      </c>
      <c r="B2920" s="24">
        <f>ROUND(SUMIF(Einnahmen!E$7:E$10002,A2920,Einnahmen!G$7:G$10002)+SUMIF(Einnahmen!I$7:I$10002,A2920,Einnahmen!H$7:H$10002)+SUMIF(Ausgaben!E$7:E$10002,A2920,Ausgaben!G$7:G$10002)+SUMIF(Ausgaben!I$7:I$10002,A2920,Ausgaben!H$7:H$10002),2)</f>
        <v>0</v>
      </c>
    </row>
    <row r="2921" spans="1:2" x14ac:dyDescent="0.25">
      <c r="A2921">
        <v>2921</v>
      </c>
      <c r="B2921" s="24">
        <f>ROUND(SUMIF(Einnahmen!E$7:E$10002,A2921,Einnahmen!G$7:G$10002)+SUMIF(Einnahmen!I$7:I$10002,A2921,Einnahmen!H$7:H$10002)+SUMIF(Ausgaben!E$7:E$10002,A2921,Ausgaben!G$7:G$10002)+SUMIF(Ausgaben!I$7:I$10002,A2921,Ausgaben!H$7:H$10002),2)</f>
        <v>0</v>
      </c>
    </row>
    <row r="2922" spans="1:2" x14ac:dyDescent="0.25">
      <c r="A2922">
        <v>2922</v>
      </c>
      <c r="B2922" s="24">
        <f>ROUND(SUMIF(Einnahmen!E$7:E$10002,A2922,Einnahmen!G$7:G$10002)+SUMIF(Einnahmen!I$7:I$10002,A2922,Einnahmen!H$7:H$10002)+SUMIF(Ausgaben!E$7:E$10002,A2922,Ausgaben!G$7:G$10002)+SUMIF(Ausgaben!I$7:I$10002,A2922,Ausgaben!H$7:H$10002),2)</f>
        <v>0</v>
      </c>
    </row>
    <row r="2923" spans="1:2" x14ac:dyDescent="0.25">
      <c r="A2923">
        <v>2923</v>
      </c>
      <c r="B2923" s="24">
        <f>ROUND(SUMIF(Einnahmen!E$7:E$10002,A2923,Einnahmen!G$7:G$10002)+SUMIF(Einnahmen!I$7:I$10002,A2923,Einnahmen!H$7:H$10002)+SUMIF(Ausgaben!E$7:E$10002,A2923,Ausgaben!G$7:G$10002)+SUMIF(Ausgaben!I$7:I$10002,A2923,Ausgaben!H$7:H$10002),2)</f>
        <v>0</v>
      </c>
    </row>
    <row r="2924" spans="1:2" x14ac:dyDescent="0.25">
      <c r="A2924">
        <v>2924</v>
      </c>
      <c r="B2924" s="24">
        <f>ROUND(SUMIF(Einnahmen!E$7:E$10002,A2924,Einnahmen!G$7:G$10002)+SUMIF(Einnahmen!I$7:I$10002,A2924,Einnahmen!H$7:H$10002)+SUMIF(Ausgaben!E$7:E$10002,A2924,Ausgaben!G$7:G$10002)+SUMIF(Ausgaben!I$7:I$10002,A2924,Ausgaben!H$7:H$10002),2)</f>
        <v>0</v>
      </c>
    </row>
    <row r="2925" spans="1:2" x14ac:dyDescent="0.25">
      <c r="A2925">
        <v>2925</v>
      </c>
      <c r="B2925" s="24">
        <f>ROUND(SUMIF(Einnahmen!E$7:E$10002,A2925,Einnahmen!G$7:G$10002)+SUMIF(Einnahmen!I$7:I$10002,A2925,Einnahmen!H$7:H$10002)+SUMIF(Ausgaben!E$7:E$10002,A2925,Ausgaben!G$7:G$10002)+SUMIF(Ausgaben!I$7:I$10002,A2925,Ausgaben!H$7:H$10002),2)</f>
        <v>0</v>
      </c>
    </row>
    <row r="2926" spans="1:2" x14ac:dyDescent="0.25">
      <c r="A2926">
        <v>2926</v>
      </c>
      <c r="B2926" s="24">
        <f>ROUND(SUMIF(Einnahmen!E$7:E$10002,A2926,Einnahmen!G$7:G$10002)+SUMIF(Einnahmen!I$7:I$10002,A2926,Einnahmen!H$7:H$10002)+SUMIF(Ausgaben!E$7:E$10002,A2926,Ausgaben!G$7:G$10002)+SUMIF(Ausgaben!I$7:I$10002,A2926,Ausgaben!H$7:H$10002),2)</f>
        <v>0</v>
      </c>
    </row>
    <row r="2927" spans="1:2" x14ac:dyDescent="0.25">
      <c r="A2927">
        <v>2927</v>
      </c>
      <c r="B2927" s="24">
        <f>ROUND(SUMIF(Einnahmen!E$7:E$10002,A2927,Einnahmen!G$7:G$10002)+SUMIF(Einnahmen!I$7:I$10002,A2927,Einnahmen!H$7:H$10002)+SUMIF(Ausgaben!E$7:E$10002,A2927,Ausgaben!G$7:G$10002)+SUMIF(Ausgaben!I$7:I$10002,A2927,Ausgaben!H$7:H$10002),2)</f>
        <v>0</v>
      </c>
    </row>
    <row r="2928" spans="1:2" x14ac:dyDescent="0.25">
      <c r="A2928">
        <v>2928</v>
      </c>
      <c r="B2928" s="24">
        <f>ROUND(SUMIF(Einnahmen!E$7:E$10002,A2928,Einnahmen!G$7:G$10002)+SUMIF(Einnahmen!I$7:I$10002,A2928,Einnahmen!H$7:H$10002)+SUMIF(Ausgaben!E$7:E$10002,A2928,Ausgaben!G$7:G$10002)+SUMIF(Ausgaben!I$7:I$10002,A2928,Ausgaben!H$7:H$10002),2)</f>
        <v>0</v>
      </c>
    </row>
    <row r="2929" spans="1:2" x14ac:dyDescent="0.25">
      <c r="A2929">
        <v>2929</v>
      </c>
      <c r="B2929" s="24">
        <f>ROUND(SUMIF(Einnahmen!E$7:E$10002,A2929,Einnahmen!G$7:G$10002)+SUMIF(Einnahmen!I$7:I$10002,A2929,Einnahmen!H$7:H$10002)+SUMIF(Ausgaben!E$7:E$10002,A2929,Ausgaben!G$7:G$10002)+SUMIF(Ausgaben!I$7:I$10002,A2929,Ausgaben!H$7:H$10002),2)</f>
        <v>0</v>
      </c>
    </row>
    <row r="2930" spans="1:2" x14ac:dyDescent="0.25">
      <c r="A2930">
        <v>2930</v>
      </c>
      <c r="B2930" s="24">
        <f>ROUND(SUMIF(Einnahmen!E$7:E$10002,A2930,Einnahmen!G$7:G$10002)+SUMIF(Einnahmen!I$7:I$10002,A2930,Einnahmen!H$7:H$10002)+SUMIF(Ausgaben!E$7:E$10002,A2930,Ausgaben!G$7:G$10002)+SUMIF(Ausgaben!I$7:I$10002,A2930,Ausgaben!H$7:H$10002),2)</f>
        <v>0</v>
      </c>
    </row>
    <row r="2931" spans="1:2" x14ac:dyDescent="0.25">
      <c r="A2931">
        <v>2931</v>
      </c>
      <c r="B2931" s="24">
        <f>ROUND(SUMIF(Einnahmen!E$7:E$10002,A2931,Einnahmen!G$7:G$10002)+SUMIF(Einnahmen!I$7:I$10002,A2931,Einnahmen!H$7:H$10002)+SUMIF(Ausgaben!E$7:E$10002,A2931,Ausgaben!G$7:G$10002)+SUMIF(Ausgaben!I$7:I$10002,A2931,Ausgaben!H$7:H$10002),2)</f>
        <v>0</v>
      </c>
    </row>
    <row r="2932" spans="1:2" x14ac:dyDescent="0.25">
      <c r="A2932">
        <v>2932</v>
      </c>
      <c r="B2932" s="24">
        <f>ROUND(SUMIF(Einnahmen!E$7:E$10002,A2932,Einnahmen!G$7:G$10002)+SUMIF(Einnahmen!I$7:I$10002,A2932,Einnahmen!H$7:H$10002)+SUMIF(Ausgaben!E$7:E$10002,A2932,Ausgaben!G$7:G$10002)+SUMIF(Ausgaben!I$7:I$10002,A2932,Ausgaben!H$7:H$10002),2)</f>
        <v>0</v>
      </c>
    </row>
    <row r="2933" spans="1:2" x14ac:dyDescent="0.25">
      <c r="A2933">
        <v>2933</v>
      </c>
      <c r="B2933" s="24">
        <f>ROUND(SUMIF(Einnahmen!E$7:E$10002,A2933,Einnahmen!G$7:G$10002)+SUMIF(Einnahmen!I$7:I$10002,A2933,Einnahmen!H$7:H$10002)+SUMIF(Ausgaben!E$7:E$10002,A2933,Ausgaben!G$7:G$10002)+SUMIF(Ausgaben!I$7:I$10002,A2933,Ausgaben!H$7:H$10002),2)</f>
        <v>0</v>
      </c>
    </row>
    <row r="2934" spans="1:2" x14ac:dyDescent="0.25">
      <c r="A2934">
        <v>2934</v>
      </c>
      <c r="B2934" s="24">
        <f>ROUND(SUMIF(Einnahmen!E$7:E$10002,A2934,Einnahmen!G$7:G$10002)+SUMIF(Einnahmen!I$7:I$10002,A2934,Einnahmen!H$7:H$10002)+SUMIF(Ausgaben!E$7:E$10002,A2934,Ausgaben!G$7:G$10002)+SUMIF(Ausgaben!I$7:I$10002,A2934,Ausgaben!H$7:H$10002),2)</f>
        <v>0</v>
      </c>
    </row>
    <row r="2935" spans="1:2" x14ac:dyDescent="0.25">
      <c r="A2935">
        <v>2935</v>
      </c>
      <c r="B2935" s="24">
        <f>ROUND(SUMIF(Einnahmen!E$7:E$10002,A2935,Einnahmen!G$7:G$10002)+SUMIF(Einnahmen!I$7:I$10002,A2935,Einnahmen!H$7:H$10002)+SUMIF(Ausgaben!E$7:E$10002,A2935,Ausgaben!G$7:G$10002)+SUMIF(Ausgaben!I$7:I$10002,A2935,Ausgaben!H$7:H$10002),2)</f>
        <v>0</v>
      </c>
    </row>
    <row r="2936" spans="1:2" x14ac:dyDescent="0.25">
      <c r="A2936">
        <v>2936</v>
      </c>
      <c r="B2936" s="24">
        <f>ROUND(SUMIF(Einnahmen!E$7:E$10002,A2936,Einnahmen!G$7:G$10002)+SUMIF(Einnahmen!I$7:I$10002,A2936,Einnahmen!H$7:H$10002)+SUMIF(Ausgaben!E$7:E$10002,A2936,Ausgaben!G$7:G$10002)+SUMIF(Ausgaben!I$7:I$10002,A2936,Ausgaben!H$7:H$10002),2)</f>
        <v>0</v>
      </c>
    </row>
    <row r="2937" spans="1:2" x14ac:dyDescent="0.25">
      <c r="A2937">
        <v>2937</v>
      </c>
      <c r="B2937" s="24">
        <f>ROUND(SUMIF(Einnahmen!E$7:E$10002,A2937,Einnahmen!G$7:G$10002)+SUMIF(Einnahmen!I$7:I$10002,A2937,Einnahmen!H$7:H$10002)+SUMIF(Ausgaben!E$7:E$10002,A2937,Ausgaben!G$7:G$10002)+SUMIF(Ausgaben!I$7:I$10002,A2937,Ausgaben!H$7:H$10002),2)</f>
        <v>0</v>
      </c>
    </row>
    <row r="2938" spans="1:2" x14ac:dyDescent="0.25">
      <c r="A2938">
        <v>2938</v>
      </c>
      <c r="B2938" s="24">
        <f>ROUND(SUMIF(Einnahmen!E$7:E$10002,A2938,Einnahmen!G$7:G$10002)+SUMIF(Einnahmen!I$7:I$10002,A2938,Einnahmen!H$7:H$10002)+SUMIF(Ausgaben!E$7:E$10002,A2938,Ausgaben!G$7:G$10002)+SUMIF(Ausgaben!I$7:I$10002,A2938,Ausgaben!H$7:H$10002),2)</f>
        <v>0</v>
      </c>
    </row>
    <row r="2939" spans="1:2" x14ac:dyDescent="0.25">
      <c r="A2939">
        <v>2939</v>
      </c>
      <c r="B2939" s="24">
        <f>ROUND(SUMIF(Einnahmen!E$7:E$10002,A2939,Einnahmen!G$7:G$10002)+SUMIF(Einnahmen!I$7:I$10002,A2939,Einnahmen!H$7:H$10002)+SUMIF(Ausgaben!E$7:E$10002,A2939,Ausgaben!G$7:G$10002)+SUMIF(Ausgaben!I$7:I$10002,A2939,Ausgaben!H$7:H$10002),2)</f>
        <v>0</v>
      </c>
    </row>
    <row r="2940" spans="1:2" x14ac:dyDescent="0.25">
      <c r="A2940">
        <v>2940</v>
      </c>
      <c r="B2940" s="24">
        <f>ROUND(SUMIF(Einnahmen!E$7:E$10002,A2940,Einnahmen!G$7:G$10002)+SUMIF(Einnahmen!I$7:I$10002,A2940,Einnahmen!H$7:H$10002)+SUMIF(Ausgaben!E$7:E$10002,A2940,Ausgaben!G$7:G$10002)+SUMIF(Ausgaben!I$7:I$10002,A2940,Ausgaben!H$7:H$10002),2)</f>
        <v>0</v>
      </c>
    </row>
    <row r="2941" spans="1:2" x14ac:dyDescent="0.25">
      <c r="A2941">
        <v>2941</v>
      </c>
      <c r="B2941" s="24">
        <f>ROUND(SUMIF(Einnahmen!E$7:E$10002,A2941,Einnahmen!G$7:G$10002)+SUMIF(Einnahmen!I$7:I$10002,A2941,Einnahmen!H$7:H$10002)+SUMIF(Ausgaben!E$7:E$10002,A2941,Ausgaben!G$7:G$10002)+SUMIF(Ausgaben!I$7:I$10002,A2941,Ausgaben!H$7:H$10002),2)</f>
        <v>0</v>
      </c>
    </row>
    <row r="2942" spans="1:2" x14ac:dyDescent="0.25">
      <c r="A2942">
        <v>2942</v>
      </c>
      <c r="B2942" s="24">
        <f>ROUND(SUMIF(Einnahmen!E$7:E$10002,A2942,Einnahmen!G$7:G$10002)+SUMIF(Einnahmen!I$7:I$10002,A2942,Einnahmen!H$7:H$10002)+SUMIF(Ausgaben!E$7:E$10002,A2942,Ausgaben!G$7:G$10002)+SUMIF(Ausgaben!I$7:I$10002,A2942,Ausgaben!H$7:H$10002),2)</f>
        <v>0</v>
      </c>
    </row>
    <row r="2943" spans="1:2" x14ac:dyDescent="0.25">
      <c r="A2943">
        <v>2943</v>
      </c>
      <c r="B2943" s="24">
        <f>ROUND(SUMIF(Einnahmen!E$7:E$10002,A2943,Einnahmen!G$7:G$10002)+SUMIF(Einnahmen!I$7:I$10002,A2943,Einnahmen!H$7:H$10002)+SUMIF(Ausgaben!E$7:E$10002,A2943,Ausgaben!G$7:G$10002)+SUMIF(Ausgaben!I$7:I$10002,A2943,Ausgaben!H$7:H$10002),2)</f>
        <v>0</v>
      </c>
    </row>
    <row r="2944" spans="1:2" x14ac:dyDescent="0.25">
      <c r="A2944">
        <v>2944</v>
      </c>
      <c r="B2944" s="24">
        <f>ROUND(SUMIF(Einnahmen!E$7:E$10002,A2944,Einnahmen!G$7:G$10002)+SUMIF(Einnahmen!I$7:I$10002,A2944,Einnahmen!H$7:H$10002)+SUMIF(Ausgaben!E$7:E$10002,A2944,Ausgaben!G$7:G$10002)+SUMIF(Ausgaben!I$7:I$10002,A2944,Ausgaben!H$7:H$10002),2)</f>
        <v>0</v>
      </c>
    </row>
    <row r="2945" spans="1:2" x14ac:dyDescent="0.25">
      <c r="A2945">
        <v>2945</v>
      </c>
      <c r="B2945" s="24">
        <f>ROUND(SUMIF(Einnahmen!E$7:E$10002,A2945,Einnahmen!G$7:G$10002)+SUMIF(Einnahmen!I$7:I$10002,A2945,Einnahmen!H$7:H$10002)+SUMIF(Ausgaben!E$7:E$10002,A2945,Ausgaben!G$7:G$10002)+SUMIF(Ausgaben!I$7:I$10002,A2945,Ausgaben!H$7:H$10002),2)</f>
        <v>0</v>
      </c>
    </row>
    <row r="2946" spans="1:2" x14ac:dyDescent="0.25">
      <c r="A2946">
        <v>2946</v>
      </c>
      <c r="B2946" s="24">
        <f>ROUND(SUMIF(Einnahmen!E$7:E$10002,A2946,Einnahmen!G$7:G$10002)+SUMIF(Einnahmen!I$7:I$10002,A2946,Einnahmen!H$7:H$10002)+SUMIF(Ausgaben!E$7:E$10002,A2946,Ausgaben!G$7:G$10002)+SUMIF(Ausgaben!I$7:I$10002,A2946,Ausgaben!H$7:H$10002),2)</f>
        <v>0</v>
      </c>
    </row>
    <row r="2947" spans="1:2" x14ac:dyDescent="0.25">
      <c r="A2947">
        <v>2947</v>
      </c>
      <c r="B2947" s="24">
        <f>ROUND(SUMIF(Einnahmen!E$7:E$10002,A2947,Einnahmen!G$7:G$10002)+SUMIF(Einnahmen!I$7:I$10002,A2947,Einnahmen!H$7:H$10002)+SUMIF(Ausgaben!E$7:E$10002,A2947,Ausgaben!G$7:G$10002)+SUMIF(Ausgaben!I$7:I$10002,A2947,Ausgaben!H$7:H$10002),2)</f>
        <v>0</v>
      </c>
    </row>
    <row r="2948" spans="1:2" x14ac:dyDescent="0.25">
      <c r="A2948">
        <v>2948</v>
      </c>
      <c r="B2948" s="24">
        <f>ROUND(SUMIF(Einnahmen!E$7:E$10002,A2948,Einnahmen!G$7:G$10002)+SUMIF(Einnahmen!I$7:I$10002,A2948,Einnahmen!H$7:H$10002)+SUMIF(Ausgaben!E$7:E$10002,A2948,Ausgaben!G$7:G$10002)+SUMIF(Ausgaben!I$7:I$10002,A2948,Ausgaben!H$7:H$10002),2)</f>
        <v>0</v>
      </c>
    </row>
    <row r="2949" spans="1:2" x14ac:dyDescent="0.25">
      <c r="A2949">
        <v>2949</v>
      </c>
      <c r="B2949" s="24">
        <f>ROUND(SUMIF(Einnahmen!E$7:E$10002,A2949,Einnahmen!G$7:G$10002)+SUMIF(Einnahmen!I$7:I$10002,A2949,Einnahmen!H$7:H$10002)+SUMIF(Ausgaben!E$7:E$10002,A2949,Ausgaben!G$7:G$10002)+SUMIF(Ausgaben!I$7:I$10002,A2949,Ausgaben!H$7:H$10002),2)</f>
        <v>0</v>
      </c>
    </row>
    <row r="2950" spans="1:2" x14ac:dyDescent="0.25">
      <c r="A2950">
        <v>2950</v>
      </c>
      <c r="B2950" s="24">
        <f>ROUND(SUMIF(Einnahmen!E$7:E$10002,A2950,Einnahmen!G$7:G$10002)+SUMIF(Einnahmen!I$7:I$10002,A2950,Einnahmen!H$7:H$10002)+SUMIF(Ausgaben!E$7:E$10002,A2950,Ausgaben!G$7:G$10002)+SUMIF(Ausgaben!I$7:I$10002,A2950,Ausgaben!H$7:H$10002),2)</f>
        <v>0</v>
      </c>
    </row>
    <row r="2951" spans="1:2" x14ac:dyDescent="0.25">
      <c r="A2951">
        <v>2951</v>
      </c>
      <c r="B2951" s="24">
        <f>ROUND(SUMIF(Einnahmen!E$7:E$10002,A2951,Einnahmen!G$7:G$10002)+SUMIF(Einnahmen!I$7:I$10002,A2951,Einnahmen!H$7:H$10002)+SUMIF(Ausgaben!E$7:E$10002,A2951,Ausgaben!G$7:G$10002)+SUMIF(Ausgaben!I$7:I$10002,A2951,Ausgaben!H$7:H$10002),2)</f>
        <v>0</v>
      </c>
    </row>
    <row r="2952" spans="1:2" x14ac:dyDescent="0.25">
      <c r="A2952">
        <v>2952</v>
      </c>
      <c r="B2952" s="24">
        <f>ROUND(SUMIF(Einnahmen!E$7:E$10002,A2952,Einnahmen!G$7:G$10002)+SUMIF(Einnahmen!I$7:I$10002,A2952,Einnahmen!H$7:H$10002)+SUMIF(Ausgaben!E$7:E$10002,A2952,Ausgaben!G$7:G$10002)+SUMIF(Ausgaben!I$7:I$10002,A2952,Ausgaben!H$7:H$10002),2)</f>
        <v>0</v>
      </c>
    </row>
    <row r="2953" spans="1:2" x14ac:dyDescent="0.25">
      <c r="A2953">
        <v>2953</v>
      </c>
      <c r="B2953" s="24">
        <f>ROUND(SUMIF(Einnahmen!E$7:E$10002,A2953,Einnahmen!G$7:G$10002)+SUMIF(Einnahmen!I$7:I$10002,A2953,Einnahmen!H$7:H$10002)+SUMIF(Ausgaben!E$7:E$10002,A2953,Ausgaben!G$7:G$10002)+SUMIF(Ausgaben!I$7:I$10002,A2953,Ausgaben!H$7:H$10002),2)</f>
        <v>0</v>
      </c>
    </row>
    <row r="2954" spans="1:2" x14ac:dyDescent="0.25">
      <c r="A2954">
        <v>2954</v>
      </c>
      <c r="B2954" s="24">
        <f>ROUND(SUMIF(Einnahmen!E$7:E$10002,A2954,Einnahmen!G$7:G$10002)+SUMIF(Einnahmen!I$7:I$10002,A2954,Einnahmen!H$7:H$10002)+SUMIF(Ausgaben!E$7:E$10002,A2954,Ausgaben!G$7:G$10002)+SUMIF(Ausgaben!I$7:I$10002,A2954,Ausgaben!H$7:H$10002),2)</f>
        <v>0</v>
      </c>
    </row>
    <row r="2955" spans="1:2" x14ac:dyDescent="0.25">
      <c r="A2955">
        <v>2955</v>
      </c>
      <c r="B2955" s="24">
        <f>ROUND(SUMIF(Einnahmen!E$7:E$10002,A2955,Einnahmen!G$7:G$10002)+SUMIF(Einnahmen!I$7:I$10002,A2955,Einnahmen!H$7:H$10002)+SUMIF(Ausgaben!E$7:E$10002,A2955,Ausgaben!G$7:G$10002)+SUMIF(Ausgaben!I$7:I$10002,A2955,Ausgaben!H$7:H$10002),2)</f>
        <v>0</v>
      </c>
    </row>
    <row r="2956" spans="1:2" x14ac:dyDescent="0.25">
      <c r="A2956">
        <v>2956</v>
      </c>
      <c r="B2956" s="24">
        <f>ROUND(SUMIF(Einnahmen!E$7:E$10002,A2956,Einnahmen!G$7:G$10002)+SUMIF(Einnahmen!I$7:I$10002,A2956,Einnahmen!H$7:H$10002)+SUMIF(Ausgaben!E$7:E$10002,A2956,Ausgaben!G$7:G$10002)+SUMIF(Ausgaben!I$7:I$10002,A2956,Ausgaben!H$7:H$10002),2)</f>
        <v>0</v>
      </c>
    </row>
    <row r="2957" spans="1:2" x14ac:dyDescent="0.25">
      <c r="A2957">
        <v>2957</v>
      </c>
      <c r="B2957" s="24">
        <f>ROUND(SUMIF(Einnahmen!E$7:E$10002,A2957,Einnahmen!G$7:G$10002)+SUMIF(Einnahmen!I$7:I$10002,A2957,Einnahmen!H$7:H$10002)+SUMIF(Ausgaben!E$7:E$10002,A2957,Ausgaben!G$7:G$10002)+SUMIF(Ausgaben!I$7:I$10002,A2957,Ausgaben!H$7:H$10002),2)</f>
        <v>0</v>
      </c>
    </row>
    <row r="2958" spans="1:2" x14ac:dyDescent="0.25">
      <c r="A2958">
        <v>2958</v>
      </c>
      <c r="B2958" s="24">
        <f>ROUND(SUMIF(Einnahmen!E$7:E$10002,A2958,Einnahmen!G$7:G$10002)+SUMIF(Einnahmen!I$7:I$10002,A2958,Einnahmen!H$7:H$10002)+SUMIF(Ausgaben!E$7:E$10002,A2958,Ausgaben!G$7:G$10002)+SUMIF(Ausgaben!I$7:I$10002,A2958,Ausgaben!H$7:H$10002),2)</f>
        <v>0</v>
      </c>
    </row>
    <row r="2959" spans="1:2" x14ac:dyDescent="0.25">
      <c r="A2959">
        <v>2959</v>
      </c>
      <c r="B2959" s="24">
        <f>ROUND(SUMIF(Einnahmen!E$7:E$10002,A2959,Einnahmen!G$7:G$10002)+SUMIF(Einnahmen!I$7:I$10002,A2959,Einnahmen!H$7:H$10002)+SUMIF(Ausgaben!E$7:E$10002,A2959,Ausgaben!G$7:G$10002)+SUMIF(Ausgaben!I$7:I$10002,A2959,Ausgaben!H$7:H$10002),2)</f>
        <v>0</v>
      </c>
    </row>
    <row r="2960" spans="1:2" x14ac:dyDescent="0.25">
      <c r="A2960">
        <v>2960</v>
      </c>
      <c r="B2960" s="24">
        <f>ROUND(SUMIF(Einnahmen!E$7:E$10002,A2960,Einnahmen!G$7:G$10002)+SUMIF(Einnahmen!I$7:I$10002,A2960,Einnahmen!H$7:H$10002)+SUMIF(Ausgaben!E$7:E$10002,A2960,Ausgaben!G$7:G$10002)+SUMIF(Ausgaben!I$7:I$10002,A2960,Ausgaben!H$7:H$10002),2)</f>
        <v>0</v>
      </c>
    </row>
    <row r="2961" spans="1:2" x14ac:dyDescent="0.25">
      <c r="A2961">
        <v>2961</v>
      </c>
      <c r="B2961" s="24">
        <f>ROUND(SUMIF(Einnahmen!E$7:E$10002,A2961,Einnahmen!G$7:G$10002)+SUMIF(Einnahmen!I$7:I$10002,A2961,Einnahmen!H$7:H$10002)+SUMIF(Ausgaben!E$7:E$10002,A2961,Ausgaben!G$7:G$10002)+SUMIF(Ausgaben!I$7:I$10002,A2961,Ausgaben!H$7:H$10002),2)</f>
        <v>0</v>
      </c>
    </row>
    <row r="2962" spans="1:2" x14ac:dyDescent="0.25">
      <c r="A2962">
        <v>2962</v>
      </c>
      <c r="B2962" s="24">
        <f>ROUND(SUMIF(Einnahmen!E$7:E$10002,A2962,Einnahmen!G$7:G$10002)+SUMIF(Einnahmen!I$7:I$10002,A2962,Einnahmen!H$7:H$10002)+SUMIF(Ausgaben!E$7:E$10002,A2962,Ausgaben!G$7:G$10002)+SUMIF(Ausgaben!I$7:I$10002,A2962,Ausgaben!H$7:H$10002),2)</f>
        <v>0</v>
      </c>
    </row>
    <row r="2963" spans="1:2" x14ac:dyDescent="0.25">
      <c r="A2963">
        <v>2963</v>
      </c>
      <c r="B2963" s="24">
        <f>ROUND(SUMIF(Einnahmen!E$7:E$10002,A2963,Einnahmen!G$7:G$10002)+SUMIF(Einnahmen!I$7:I$10002,A2963,Einnahmen!H$7:H$10002)+SUMIF(Ausgaben!E$7:E$10002,A2963,Ausgaben!G$7:G$10002)+SUMIF(Ausgaben!I$7:I$10002,A2963,Ausgaben!H$7:H$10002),2)</f>
        <v>0</v>
      </c>
    </row>
    <row r="2964" spans="1:2" x14ac:dyDescent="0.25">
      <c r="A2964">
        <v>2964</v>
      </c>
      <c r="B2964" s="24">
        <f>ROUND(SUMIF(Einnahmen!E$7:E$10002,A2964,Einnahmen!G$7:G$10002)+SUMIF(Einnahmen!I$7:I$10002,A2964,Einnahmen!H$7:H$10002)+SUMIF(Ausgaben!E$7:E$10002,A2964,Ausgaben!G$7:G$10002)+SUMIF(Ausgaben!I$7:I$10002,A2964,Ausgaben!H$7:H$10002),2)</f>
        <v>0</v>
      </c>
    </row>
    <row r="2965" spans="1:2" x14ac:dyDescent="0.25">
      <c r="A2965">
        <v>2965</v>
      </c>
      <c r="B2965" s="24">
        <f>ROUND(SUMIF(Einnahmen!E$7:E$10002,A2965,Einnahmen!G$7:G$10002)+SUMIF(Einnahmen!I$7:I$10002,A2965,Einnahmen!H$7:H$10002)+SUMIF(Ausgaben!E$7:E$10002,A2965,Ausgaben!G$7:G$10002)+SUMIF(Ausgaben!I$7:I$10002,A2965,Ausgaben!H$7:H$10002),2)</f>
        <v>0</v>
      </c>
    </row>
    <row r="2966" spans="1:2" x14ac:dyDescent="0.25">
      <c r="A2966">
        <v>2966</v>
      </c>
      <c r="B2966" s="24">
        <f>ROUND(SUMIF(Einnahmen!E$7:E$10002,A2966,Einnahmen!G$7:G$10002)+SUMIF(Einnahmen!I$7:I$10002,A2966,Einnahmen!H$7:H$10002)+SUMIF(Ausgaben!E$7:E$10002,A2966,Ausgaben!G$7:G$10002)+SUMIF(Ausgaben!I$7:I$10002,A2966,Ausgaben!H$7:H$10002),2)</f>
        <v>0</v>
      </c>
    </row>
    <row r="2967" spans="1:2" x14ac:dyDescent="0.25">
      <c r="A2967">
        <v>2967</v>
      </c>
      <c r="B2967" s="24">
        <f>ROUND(SUMIF(Einnahmen!E$7:E$10002,A2967,Einnahmen!G$7:G$10002)+SUMIF(Einnahmen!I$7:I$10002,A2967,Einnahmen!H$7:H$10002)+SUMIF(Ausgaben!E$7:E$10002,A2967,Ausgaben!G$7:G$10002)+SUMIF(Ausgaben!I$7:I$10002,A2967,Ausgaben!H$7:H$10002),2)</f>
        <v>0</v>
      </c>
    </row>
    <row r="2968" spans="1:2" x14ac:dyDescent="0.25">
      <c r="A2968">
        <v>2968</v>
      </c>
      <c r="B2968" s="24">
        <f>ROUND(SUMIF(Einnahmen!E$7:E$10002,A2968,Einnahmen!G$7:G$10002)+SUMIF(Einnahmen!I$7:I$10002,A2968,Einnahmen!H$7:H$10002)+SUMIF(Ausgaben!E$7:E$10002,A2968,Ausgaben!G$7:G$10002)+SUMIF(Ausgaben!I$7:I$10002,A2968,Ausgaben!H$7:H$10002),2)</f>
        <v>0</v>
      </c>
    </row>
    <row r="2969" spans="1:2" x14ac:dyDescent="0.25">
      <c r="A2969">
        <v>2969</v>
      </c>
      <c r="B2969" s="24">
        <f>ROUND(SUMIF(Einnahmen!E$7:E$10002,A2969,Einnahmen!G$7:G$10002)+SUMIF(Einnahmen!I$7:I$10002,A2969,Einnahmen!H$7:H$10002)+SUMIF(Ausgaben!E$7:E$10002,A2969,Ausgaben!G$7:G$10002)+SUMIF(Ausgaben!I$7:I$10002,A2969,Ausgaben!H$7:H$10002),2)</f>
        <v>0</v>
      </c>
    </row>
    <row r="2970" spans="1:2" x14ac:dyDescent="0.25">
      <c r="A2970">
        <v>2970</v>
      </c>
      <c r="B2970" s="24">
        <f>ROUND(SUMIF(Einnahmen!E$7:E$10002,A2970,Einnahmen!G$7:G$10002)+SUMIF(Einnahmen!I$7:I$10002,A2970,Einnahmen!H$7:H$10002)+SUMIF(Ausgaben!E$7:E$10002,A2970,Ausgaben!G$7:G$10002)+SUMIF(Ausgaben!I$7:I$10002,A2970,Ausgaben!H$7:H$10002),2)</f>
        <v>0</v>
      </c>
    </row>
    <row r="2971" spans="1:2" x14ac:dyDescent="0.25">
      <c r="A2971">
        <v>2971</v>
      </c>
      <c r="B2971" s="24">
        <f>ROUND(SUMIF(Einnahmen!E$7:E$10002,A2971,Einnahmen!G$7:G$10002)+SUMIF(Einnahmen!I$7:I$10002,A2971,Einnahmen!H$7:H$10002)+SUMIF(Ausgaben!E$7:E$10002,A2971,Ausgaben!G$7:G$10002)+SUMIF(Ausgaben!I$7:I$10002,A2971,Ausgaben!H$7:H$10002),2)</f>
        <v>0</v>
      </c>
    </row>
    <row r="2972" spans="1:2" x14ac:dyDescent="0.25">
      <c r="A2972">
        <v>2972</v>
      </c>
      <c r="B2972" s="24">
        <f>ROUND(SUMIF(Einnahmen!E$7:E$10002,A2972,Einnahmen!G$7:G$10002)+SUMIF(Einnahmen!I$7:I$10002,A2972,Einnahmen!H$7:H$10002)+SUMIF(Ausgaben!E$7:E$10002,A2972,Ausgaben!G$7:G$10002)+SUMIF(Ausgaben!I$7:I$10002,A2972,Ausgaben!H$7:H$10002),2)</f>
        <v>0</v>
      </c>
    </row>
    <row r="2973" spans="1:2" x14ac:dyDescent="0.25">
      <c r="A2973">
        <v>2973</v>
      </c>
      <c r="B2973" s="24">
        <f>ROUND(SUMIF(Einnahmen!E$7:E$10002,A2973,Einnahmen!G$7:G$10002)+SUMIF(Einnahmen!I$7:I$10002,A2973,Einnahmen!H$7:H$10002)+SUMIF(Ausgaben!E$7:E$10002,A2973,Ausgaben!G$7:G$10002)+SUMIF(Ausgaben!I$7:I$10002,A2973,Ausgaben!H$7:H$10002),2)</f>
        <v>0</v>
      </c>
    </row>
    <row r="2974" spans="1:2" x14ac:dyDescent="0.25">
      <c r="A2974">
        <v>2974</v>
      </c>
      <c r="B2974" s="24">
        <f>ROUND(SUMIF(Einnahmen!E$7:E$10002,A2974,Einnahmen!G$7:G$10002)+SUMIF(Einnahmen!I$7:I$10002,A2974,Einnahmen!H$7:H$10002)+SUMIF(Ausgaben!E$7:E$10002,A2974,Ausgaben!G$7:G$10002)+SUMIF(Ausgaben!I$7:I$10002,A2974,Ausgaben!H$7:H$10002),2)</f>
        <v>0</v>
      </c>
    </row>
    <row r="2975" spans="1:2" x14ac:dyDescent="0.25">
      <c r="A2975">
        <v>2975</v>
      </c>
      <c r="B2975" s="24">
        <f>ROUND(SUMIF(Einnahmen!E$7:E$10002,A2975,Einnahmen!G$7:G$10002)+SUMIF(Einnahmen!I$7:I$10002,A2975,Einnahmen!H$7:H$10002)+SUMIF(Ausgaben!E$7:E$10002,A2975,Ausgaben!G$7:G$10002)+SUMIF(Ausgaben!I$7:I$10002,A2975,Ausgaben!H$7:H$10002),2)</f>
        <v>0</v>
      </c>
    </row>
    <row r="2976" spans="1:2" x14ac:dyDescent="0.25">
      <c r="A2976">
        <v>2976</v>
      </c>
      <c r="B2976" s="24">
        <f>ROUND(SUMIF(Einnahmen!E$7:E$10002,A2976,Einnahmen!G$7:G$10002)+SUMIF(Einnahmen!I$7:I$10002,A2976,Einnahmen!H$7:H$10002)+SUMIF(Ausgaben!E$7:E$10002,A2976,Ausgaben!G$7:G$10002)+SUMIF(Ausgaben!I$7:I$10002,A2976,Ausgaben!H$7:H$10002),2)</f>
        <v>0</v>
      </c>
    </row>
    <row r="2977" spans="1:2" x14ac:dyDescent="0.25">
      <c r="A2977">
        <v>2977</v>
      </c>
      <c r="B2977" s="24">
        <f>ROUND(SUMIF(Einnahmen!E$7:E$10002,A2977,Einnahmen!G$7:G$10002)+SUMIF(Einnahmen!I$7:I$10002,A2977,Einnahmen!H$7:H$10002)+SUMIF(Ausgaben!E$7:E$10002,A2977,Ausgaben!G$7:G$10002)+SUMIF(Ausgaben!I$7:I$10002,A2977,Ausgaben!H$7:H$10002),2)</f>
        <v>0</v>
      </c>
    </row>
    <row r="2978" spans="1:2" x14ac:dyDescent="0.25">
      <c r="A2978">
        <v>2978</v>
      </c>
      <c r="B2978" s="24">
        <f>ROUND(SUMIF(Einnahmen!E$7:E$10002,A2978,Einnahmen!G$7:G$10002)+SUMIF(Einnahmen!I$7:I$10002,A2978,Einnahmen!H$7:H$10002)+SUMIF(Ausgaben!E$7:E$10002,A2978,Ausgaben!G$7:G$10002)+SUMIF(Ausgaben!I$7:I$10002,A2978,Ausgaben!H$7:H$10002),2)</f>
        <v>0</v>
      </c>
    </row>
    <row r="2979" spans="1:2" x14ac:dyDescent="0.25">
      <c r="A2979">
        <v>2979</v>
      </c>
      <c r="B2979" s="24">
        <f>ROUND(SUMIF(Einnahmen!E$7:E$10002,A2979,Einnahmen!G$7:G$10002)+SUMIF(Einnahmen!I$7:I$10002,A2979,Einnahmen!H$7:H$10002)+SUMIF(Ausgaben!E$7:E$10002,A2979,Ausgaben!G$7:G$10002)+SUMIF(Ausgaben!I$7:I$10002,A2979,Ausgaben!H$7:H$10002),2)</f>
        <v>0</v>
      </c>
    </row>
    <row r="2980" spans="1:2" x14ac:dyDescent="0.25">
      <c r="A2980">
        <v>2980</v>
      </c>
      <c r="B2980" s="24">
        <f>ROUND(SUMIF(Einnahmen!E$7:E$10002,A2980,Einnahmen!G$7:G$10002)+SUMIF(Einnahmen!I$7:I$10002,A2980,Einnahmen!H$7:H$10002)+SUMIF(Ausgaben!E$7:E$10002,A2980,Ausgaben!G$7:G$10002)+SUMIF(Ausgaben!I$7:I$10002,A2980,Ausgaben!H$7:H$10002),2)</f>
        <v>0</v>
      </c>
    </row>
    <row r="2981" spans="1:2" x14ac:dyDescent="0.25">
      <c r="A2981">
        <v>2981</v>
      </c>
      <c r="B2981" s="24">
        <f>ROUND(SUMIF(Einnahmen!E$7:E$10002,A2981,Einnahmen!G$7:G$10002)+SUMIF(Einnahmen!I$7:I$10002,A2981,Einnahmen!H$7:H$10002)+SUMIF(Ausgaben!E$7:E$10002,A2981,Ausgaben!G$7:G$10002)+SUMIF(Ausgaben!I$7:I$10002,A2981,Ausgaben!H$7:H$10002),2)</f>
        <v>0</v>
      </c>
    </row>
    <row r="2982" spans="1:2" x14ac:dyDescent="0.25">
      <c r="A2982">
        <v>2982</v>
      </c>
      <c r="B2982" s="24">
        <f>ROUND(SUMIF(Einnahmen!E$7:E$10002,A2982,Einnahmen!G$7:G$10002)+SUMIF(Einnahmen!I$7:I$10002,A2982,Einnahmen!H$7:H$10002)+SUMIF(Ausgaben!E$7:E$10002,A2982,Ausgaben!G$7:G$10002)+SUMIF(Ausgaben!I$7:I$10002,A2982,Ausgaben!H$7:H$10002),2)</f>
        <v>0</v>
      </c>
    </row>
    <row r="2983" spans="1:2" x14ac:dyDescent="0.25">
      <c r="A2983">
        <v>2983</v>
      </c>
      <c r="B2983" s="24">
        <f>ROUND(SUMIF(Einnahmen!E$7:E$10002,A2983,Einnahmen!G$7:G$10002)+SUMIF(Einnahmen!I$7:I$10002,A2983,Einnahmen!H$7:H$10002)+SUMIF(Ausgaben!E$7:E$10002,A2983,Ausgaben!G$7:G$10002)+SUMIF(Ausgaben!I$7:I$10002,A2983,Ausgaben!H$7:H$10002),2)</f>
        <v>0</v>
      </c>
    </row>
    <row r="2984" spans="1:2" x14ac:dyDescent="0.25">
      <c r="A2984">
        <v>2984</v>
      </c>
      <c r="B2984" s="24">
        <f>ROUND(SUMIF(Einnahmen!E$7:E$10002,A2984,Einnahmen!G$7:G$10002)+SUMIF(Einnahmen!I$7:I$10002,A2984,Einnahmen!H$7:H$10002)+SUMIF(Ausgaben!E$7:E$10002,A2984,Ausgaben!G$7:G$10002)+SUMIF(Ausgaben!I$7:I$10002,A2984,Ausgaben!H$7:H$10002),2)</f>
        <v>0</v>
      </c>
    </row>
    <row r="2985" spans="1:2" x14ac:dyDescent="0.25">
      <c r="A2985">
        <v>2985</v>
      </c>
      <c r="B2985" s="24">
        <f>ROUND(SUMIF(Einnahmen!E$7:E$10002,A2985,Einnahmen!G$7:G$10002)+SUMIF(Einnahmen!I$7:I$10002,A2985,Einnahmen!H$7:H$10002)+SUMIF(Ausgaben!E$7:E$10002,A2985,Ausgaben!G$7:G$10002)+SUMIF(Ausgaben!I$7:I$10002,A2985,Ausgaben!H$7:H$10002),2)</f>
        <v>0</v>
      </c>
    </row>
    <row r="2986" spans="1:2" x14ac:dyDescent="0.25">
      <c r="A2986">
        <v>2986</v>
      </c>
      <c r="B2986" s="24">
        <f>ROUND(SUMIF(Einnahmen!E$7:E$10002,A2986,Einnahmen!G$7:G$10002)+SUMIF(Einnahmen!I$7:I$10002,A2986,Einnahmen!H$7:H$10002)+SUMIF(Ausgaben!E$7:E$10002,A2986,Ausgaben!G$7:G$10002)+SUMIF(Ausgaben!I$7:I$10002,A2986,Ausgaben!H$7:H$10002),2)</f>
        <v>0</v>
      </c>
    </row>
    <row r="2987" spans="1:2" x14ac:dyDescent="0.25">
      <c r="A2987">
        <v>2987</v>
      </c>
      <c r="B2987" s="24">
        <f>ROUND(SUMIF(Einnahmen!E$7:E$10002,A2987,Einnahmen!G$7:G$10002)+SUMIF(Einnahmen!I$7:I$10002,A2987,Einnahmen!H$7:H$10002)+SUMIF(Ausgaben!E$7:E$10002,A2987,Ausgaben!G$7:G$10002)+SUMIF(Ausgaben!I$7:I$10002,A2987,Ausgaben!H$7:H$10002),2)</f>
        <v>0</v>
      </c>
    </row>
    <row r="2988" spans="1:2" x14ac:dyDescent="0.25">
      <c r="A2988">
        <v>2988</v>
      </c>
      <c r="B2988" s="24">
        <f>ROUND(SUMIF(Einnahmen!E$7:E$10002,A2988,Einnahmen!G$7:G$10002)+SUMIF(Einnahmen!I$7:I$10002,A2988,Einnahmen!H$7:H$10002)+SUMIF(Ausgaben!E$7:E$10002,A2988,Ausgaben!G$7:G$10002)+SUMIF(Ausgaben!I$7:I$10002,A2988,Ausgaben!H$7:H$10002),2)</f>
        <v>0</v>
      </c>
    </row>
    <row r="2989" spans="1:2" x14ac:dyDescent="0.25">
      <c r="A2989">
        <v>2989</v>
      </c>
      <c r="B2989" s="24">
        <f>ROUND(SUMIF(Einnahmen!E$7:E$10002,A2989,Einnahmen!G$7:G$10002)+SUMIF(Einnahmen!I$7:I$10002,A2989,Einnahmen!H$7:H$10002)+SUMIF(Ausgaben!E$7:E$10002,A2989,Ausgaben!G$7:G$10002)+SUMIF(Ausgaben!I$7:I$10002,A2989,Ausgaben!H$7:H$10002),2)</f>
        <v>0</v>
      </c>
    </row>
    <row r="2990" spans="1:2" x14ac:dyDescent="0.25">
      <c r="A2990">
        <v>2990</v>
      </c>
      <c r="B2990" s="24">
        <f>ROUND(SUMIF(Einnahmen!E$7:E$10002,A2990,Einnahmen!G$7:G$10002)+SUMIF(Einnahmen!I$7:I$10002,A2990,Einnahmen!H$7:H$10002)+SUMIF(Ausgaben!E$7:E$10002,A2990,Ausgaben!G$7:G$10002)+SUMIF(Ausgaben!I$7:I$10002,A2990,Ausgaben!H$7:H$10002),2)</f>
        <v>0</v>
      </c>
    </row>
    <row r="2991" spans="1:2" x14ac:dyDescent="0.25">
      <c r="A2991">
        <v>2991</v>
      </c>
      <c r="B2991" s="24">
        <f>ROUND(SUMIF(Einnahmen!E$7:E$10002,A2991,Einnahmen!G$7:G$10002)+SUMIF(Einnahmen!I$7:I$10002,A2991,Einnahmen!H$7:H$10002)+SUMIF(Ausgaben!E$7:E$10002,A2991,Ausgaben!G$7:G$10002)+SUMIF(Ausgaben!I$7:I$10002,A2991,Ausgaben!H$7:H$10002),2)</f>
        <v>0</v>
      </c>
    </row>
    <row r="2992" spans="1:2" x14ac:dyDescent="0.25">
      <c r="A2992">
        <v>2992</v>
      </c>
      <c r="B2992" s="24">
        <f>ROUND(SUMIF(Einnahmen!E$7:E$10002,A2992,Einnahmen!G$7:G$10002)+SUMIF(Einnahmen!I$7:I$10002,A2992,Einnahmen!H$7:H$10002)+SUMIF(Ausgaben!E$7:E$10002,A2992,Ausgaben!G$7:G$10002)+SUMIF(Ausgaben!I$7:I$10002,A2992,Ausgaben!H$7:H$10002),2)</f>
        <v>0</v>
      </c>
    </row>
    <row r="2993" spans="1:2" x14ac:dyDescent="0.25">
      <c r="A2993">
        <v>2993</v>
      </c>
      <c r="B2993" s="24">
        <f>ROUND(SUMIF(Einnahmen!E$7:E$10002,A2993,Einnahmen!G$7:G$10002)+SUMIF(Einnahmen!I$7:I$10002,A2993,Einnahmen!H$7:H$10002)+SUMIF(Ausgaben!E$7:E$10002,A2993,Ausgaben!G$7:G$10002)+SUMIF(Ausgaben!I$7:I$10002,A2993,Ausgaben!H$7:H$10002),2)</f>
        <v>0</v>
      </c>
    </row>
    <row r="2994" spans="1:2" x14ac:dyDescent="0.25">
      <c r="A2994">
        <v>2994</v>
      </c>
      <c r="B2994" s="24">
        <f>ROUND(SUMIF(Einnahmen!E$7:E$10002,A2994,Einnahmen!G$7:G$10002)+SUMIF(Einnahmen!I$7:I$10002,A2994,Einnahmen!H$7:H$10002)+SUMIF(Ausgaben!E$7:E$10002,A2994,Ausgaben!G$7:G$10002)+SUMIF(Ausgaben!I$7:I$10002,A2994,Ausgaben!H$7:H$10002),2)</f>
        <v>0</v>
      </c>
    </row>
    <row r="2995" spans="1:2" x14ac:dyDescent="0.25">
      <c r="A2995">
        <v>2995</v>
      </c>
      <c r="B2995" s="24">
        <f>ROUND(SUMIF(Einnahmen!E$7:E$10002,A2995,Einnahmen!G$7:G$10002)+SUMIF(Einnahmen!I$7:I$10002,A2995,Einnahmen!H$7:H$10002)+SUMIF(Ausgaben!E$7:E$10002,A2995,Ausgaben!G$7:G$10002)+SUMIF(Ausgaben!I$7:I$10002,A2995,Ausgaben!H$7:H$10002),2)</f>
        <v>0</v>
      </c>
    </row>
    <row r="2996" spans="1:2" x14ac:dyDescent="0.25">
      <c r="A2996">
        <v>2996</v>
      </c>
      <c r="B2996" s="24">
        <f>ROUND(SUMIF(Einnahmen!E$7:E$10002,A2996,Einnahmen!G$7:G$10002)+SUMIF(Einnahmen!I$7:I$10002,A2996,Einnahmen!H$7:H$10002)+SUMIF(Ausgaben!E$7:E$10002,A2996,Ausgaben!G$7:G$10002)+SUMIF(Ausgaben!I$7:I$10002,A2996,Ausgaben!H$7:H$10002),2)</f>
        <v>0</v>
      </c>
    </row>
    <row r="2997" spans="1:2" x14ac:dyDescent="0.25">
      <c r="A2997">
        <v>2997</v>
      </c>
      <c r="B2997" s="24">
        <f>ROUND(SUMIF(Einnahmen!E$7:E$10002,A2997,Einnahmen!G$7:G$10002)+SUMIF(Einnahmen!I$7:I$10002,A2997,Einnahmen!H$7:H$10002)+SUMIF(Ausgaben!E$7:E$10002,A2997,Ausgaben!G$7:G$10002)+SUMIF(Ausgaben!I$7:I$10002,A2997,Ausgaben!H$7:H$10002),2)</f>
        <v>0</v>
      </c>
    </row>
    <row r="2998" spans="1:2" x14ac:dyDescent="0.25">
      <c r="A2998">
        <v>2998</v>
      </c>
      <c r="B2998" s="24">
        <f>ROUND(SUMIF(Einnahmen!E$7:E$10002,A2998,Einnahmen!G$7:G$10002)+SUMIF(Einnahmen!I$7:I$10002,A2998,Einnahmen!H$7:H$10002)+SUMIF(Ausgaben!E$7:E$10002,A2998,Ausgaben!G$7:G$10002)+SUMIF(Ausgaben!I$7:I$10002,A2998,Ausgaben!H$7:H$10002),2)</f>
        <v>0</v>
      </c>
    </row>
    <row r="2999" spans="1:2" x14ac:dyDescent="0.25">
      <c r="A2999">
        <v>2999</v>
      </c>
      <c r="B2999" s="24">
        <f>ROUND(SUMIF(Einnahmen!E$7:E$10002,A2999,Einnahmen!G$7:G$10002)+SUMIF(Einnahmen!I$7:I$10002,A2999,Einnahmen!H$7:H$10002)+SUMIF(Ausgaben!E$7:E$10002,A2999,Ausgaben!G$7:G$10002)+SUMIF(Ausgaben!I$7:I$10002,A2999,Ausgaben!H$7:H$10002),2)</f>
        <v>0</v>
      </c>
    </row>
    <row r="3000" spans="1:2" x14ac:dyDescent="0.25">
      <c r="A3000">
        <v>3000</v>
      </c>
      <c r="B3000" s="24">
        <f>ROUND(SUMIF(Einnahmen!E$7:E$10002,A3000,Einnahmen!G$7:G$10002)+SUMIF(Einnahmen!I$7:I$10002,A3000,Einnahmen!H$7:H$10002)+SUMIF(Ausgaben!E$7:E$10002,A3000,Ausgaben!G$7:G$10002)+SUMIF(Ausgaben!I$7:I$10002,A3000,Ausgaben!H$7:H$10002),2)</f>
        <v>0</v>
      </c>
    </row>
    <row r="3001" spans="1:2" x14ac:dyDescent="0.25">
      <c r="A3001">
        <v>3001</v>
      </c>
      <c r="B3001" s="24">
        <f>ROUND(SUMIF(Einnahmen!E$7:E$10002,A3001,Einnahmen!G$7:G$10002)+SUMIF(Einnahmen!I$7:I$10002,A3001,Einnahmen!H$7:H$10002)+SUMIF(Ausgaben!E$7:E$10002,A3001,Ausgaben!G$7:G$10002)+SUMIF(Ausgaben!I$7:I$10002,A3001,Ausgaben!H$7:H$10002),2)</f>
        <v>0</v>
      </c>
    </row>
    <row r="3002" spans="1:2" x14ac:dyDescent="0.25">
      <c r="A3002">
        <v>3002</v>
      </c>
      <c r="B3002" s="24">
        <f>ROUND(SUMIF(Einnahmen!E$7:E$10002,A3002,Einnahmen!G$7:G$10002)+SUMIF(Einnahmen!I$7:I$10002,A3002,Einnahmen!H$7:H$10002)+SUMIF(Ausgaben!E$7:E$10002,A3002,Ausgaben!G$7:G$10002)+SUMIF(Ausgaben!I$7:I$10002,A3002,Ausgaben!H$7:H$10002),2)</f>
        <v>0</v>
      </c>
    </row>
    <row r="3003" spans="1:2" x14ac:dyDescent="0.25">
      <c r="A3003">
        <v>3003</v>
      </c>
      <c r="B3003" s="24">
        <f>ROUND(SUMIF(Einnahmen!E$7:E$10002,A3003,Einnahmen!G$7:G$10002)+SUMIF(Einnahmen!I$7:I$10002,A3003,Einnahmen!H$7:H$10002)+SUMIF(Ausgaben!E$7:E$10002,A3003,Ausgaben!G$7:G$10002)+SUMIF(Ausgaben!I$7:I$10002,A3003,Ausgaben!H$7:H$10002),2)</f>
        <v>0</v>
      </c>
    </row>
    <row r="3004" spans="1:2" x14ac:dyDescent="0.25">
      <c r="A3004">
        <v>3004</v>
      </c>
      <c r="B3004" s="24">
        <f>ROUND(SUMIF(Einnahmen!E$7:E$10002,A3004,Einnahmen!G$7:G$10002)+SUMIF(Einnahmen!I$7:I$10002,A3004,Einnahmen!H$7:H$10002)+SUMIF(Ausgaben!E$7:E$10002,A3004,Ausgaben!G$7:G$10002)+SUMIF(Ausgaben!I$7:I$10002,A3004,Ausgaben!H$7:H$10002),2)</f>
        <v>0</v>
      </c>
    </row>
    <row r="3005" spans="1:2" x14ac:dyDescent="0.25">
      <c r="A3005">
        <v>3005</v>
      </c>
      <c r="B3005" s="24">
        <f>ROUND(SUMIF(Einnahmen!E$7:E$10002,A3005,Einnahmen!G$7:G$10002)+SUMIF(Einnahmen!I$7:I$10002,A3005,Einnahmen!H$7:H$10002)+SUMIF(Ausgaben!E$7:E$10002,A3005,Ausgaben!G$7:G$10002)+SUMIF(Ausgaben!I$7:I$10002,A3005,Ausgaben!H$7:H$10002),2)</f>
        <v>0</v>
      </c>
    </row>
    <row r="3006" spans="1:2" x14ac:dyDescent="0.25">
      <c r="A3006">
        <v>3006</v>
      </c>
      <c r="B3006" s="24">
        <f>ROUND(SUMIF(Einnahmen!E$7:E$10002,A3006,Einnahmen!G$7:G$10002)+SUMIF(Einnahmen!I$7:I$10002,A3006,Einnahmen!H$7:H$10002)+SUMIF(Ausgaben!E$7:E$10002,A3006,Ausgaben!G$7:G$10002)+SUMIF(Ausgaben!I$7:I$10002,A3006,Ausgaben!H$7:H$10002),2)</f>
        <v>0</v>
      </c>
    </row>
    <row r="3007" spans="1:2" x14ac:dyDescent="0.25">
      <c r="A3007">
        <v>3007</v>
      </c>
      <c r="B3007" s="24">
        <f>ROUND(SUMIF(Einnahmen!E$7:E$10002,A3007,Einnahmen!G$7:G$10002)+SUMIF(Einnahmen!I$7:I$10002,A3007,Einnahmen!H$7:H$10002)+SUMIF(Ausgaben!E$7:E$10002,A3007,Ausgaben!G$7:G$10002)+SUMIF(Ausgaben!I$7:I$10002,A3007,Ausgaben!H$7:H$10002),2)</f>
        <v>0</v>
      </c>
    </row>
    <row r="3008" spans="1:2" x14ac:dyDescent="0.25">
      <c r="A3008">
        <v>3008</v>
      </c>
      <c r="B3008" s="24">
        <f>ROUND(SUMIF(Einnahmen!E$7:E$10002,A3008,Einnahmen!G$7:G$10002)+SUMIF(Einnahmen!I$7:I$10002,A3008,Einnahmen!H$7:H$10002)+SUMIF(Ausgaben!E$7:E$10002,A3008,Ausgaben!G$7:G$10002)+SUMIF(Ausgaben!I$7:I$10002,A3008,Ausgaben!H$7:H$10002),2)</f>
        <v>0</v>
      </c>
    </row>
    <row r="3009" spans="1:2" x14ac:dyDescent="0.25">
      <c r="A3009">
        <v>3009</v>
      </c>
      <c r="B3009" s="24">
        <f>ROUND(SUMIF(Einnahmen!E$7:E$10002,A3009,Einnahmen!G$7:G$10002)+SUMIF(Einnahmen!I$7:I$10002,A3009,Einnahmen!H$7:H$10002)+SUMIF(Ausgaben!E$7:E$10002,A3009,Ausgaben!G$7:G$10002)+SUMIF(Ausgaben!I$7:I$10002,A3009,Ausgaben!H$7:H$10002),2)</f>
        <v>0</v>
      </c>
    </row>
    <row r="3010" spans="1:2" x14ac:dyDescent="0.25">
      <c r="A3010">
        <v>3010</v>
      </c>
      <c r="B3010" s="24">
        <f>ROUND(SUMIF(Einnahmen!E$7:E$10002,A3010,Einnahmen!G$7:G$10002)+SUMIF(Einnahmen!I$7:I$10002,A3010,Einnahmen!H$7:H$10002)+SUMIF(Ausgaben!E$7:E$10002,A3010,Ausgaben!G$7:G$10002)+SUMIF(Ausgaben!I$7:I$10002,A3010,Ausgaben!H$7:H$10002),2)</f>
        <v>0</v>
      </c>
    </row>
    <row r="3011" spans="1:2" x14ac:dyDescent="0.25">
      <c r="A3011">
        <v>3011</v>
      </c>
      <c r="B3011" s="24">
        <f>ROUND(SUMIF(Einnahmen!E$7:E$10002,A3011,Einnahmen!G$7:G$10002)+SUMIF(Einnahmen!I$7:I$10002,A3011,Einnahmen!H$7:H$10002)+SUMIF(Ausgaben!E$7:E$10002,A3011,Ausgaben!G$7:G$10002)+SUMIF(Ausgaben!I$7:I$10002,A3011,Ausgaben!H$7:H$10002),2)</f>
        <v>0</v>
      </c>
    </row>
    <row r="3012" spans="1:2" x14ac:dyDescent="0.25">
      <c r="A3012">
        <v>3012</v>
      </c>
      <c r="B3012" s="24">
        <f>ROUND(SUMIF(Einnahmen!E$7:E$10002,A3012,Einnahmen!G$7:G$10002)+SUMIF(Einnahmen!I$7:I$10002,A3012,Einnahmen!H$7:H$10002)+SUMIF(Ausgaben!E$7:E$10002,A3012,Ausgaben!G$7:G$10002)+SUMIF(Ausgaben!I$7:I$10002,A3012,Ausgaben!H$7:H$10002),2)</f>
        <v>0</v>
      </c>
    </row>
    <row r="3013" spans="1:2" x14ac:dyDescent="0.25">
      <c r="A3013">
        <v>3013</v>
      </c>
      <c r="B3013" s="24">
        <f>ROUND(SUMIF(Einnahmen!E$7:E$10002,A3013,Einnahmen!G$7:G$10002)+SUMIF(Einnahmen!I$7:I$10002,A3013,Einnahmen!H$7:H$10002)+SUMIF(Ausgaben!E$7:E$10002,A3013,Ausgaben!G$7:G$10002)+SUMIF(Ausgaben!I$7:I$10002,A3013,Ausgaben!H$7:H$10002),2)</f>
        <v>0</v>
      </c>
    </row>
    <row r="3014" spans="1:2" x14ac:dyDescent="0.25">
      <c r="A3014">
        <v>3014</v>
      </c>
      <c r="B3014" s="24">
        <f>ROUND(SUMIF(Einnahmen!E$7:E$10002,A3014,Einnahmen!G$7:G$10002)+SUMIF(Einnahmen!I$7:I$10002,A3014,Einnahmen!H$7:H$10002)+SUMIF(Ausgaben!E$7:E$10002,A3014,Ausgaben!G$7:G$10002)+SUMIF(Ausgaben!I$7:I$10002,A3014,Ausgaben!H$7:H$10002),2)</f>
        <v>0</v>
      </c>
    </row>
    <row r="3015" spans="1:2" x14ac:dyDescent="0.25">
      <c r="A3015">
        <v>3015</v>
      </c>
      <c r="B3015" s="24">
        <f>ROUND(SUMIF(Einnahmen!E$7:E$10002,A3015,Einnahmen!G$7:G$10002)+SUMIF(Einnahmen!I$7:I$10002,A3015,Einnahmen!H$7:H$10002)+SUMIF(Ausgaben!E$7:E$10002,A3015,Ausgaben!G$7:G$10002)+SUMIF(Ausgaben!I$7:I$10002,A3015,Ausgaben!H$7:H$10002),2)</f>
        <v>0</v>
      </c>
    </row>
    <row r="3016" spans="1:2" x14ac:dyDescent="0.25">
      <c r="A3016">
        <v>3016</v>
      </c>
      <c r="B3016" s="24">
        <f>ROUND(SUMIF(Einnahmen!E$7:E$10002,A3016,Einnahmen!G$7:G$10002)+SUMIF(Einnahmen!I$7:I$10002,A3016,Einnahmen!H$7:H$10002)+SUMIF(Ausgaben!E$7:E$10002,A3016,Ausgaben!G$7:G$10002)+SUMIF(Ausgaben!I$7:I$10002,A3016,Ausgaben!H$7:H$10002),2)</f>
        <v>0</v>
      </c>
    </row>
    <row r="3017" spans="1:2" x14ac:dyDescent="0.25">
      <c r="A3017">
        <v>3017</v>
      </c>
      <c r="B3017" s="24">
        <f>ROUND(SUMIF(Einnahmen!E$7:E$10002,A3017,Einnahmen!G$7:G$10002)+SUMIF(Einnahmen!I$7:I$10002,A3017,Einnahmen!H$7:H$10002)+SUMIF(Ausgaben!E$7:E$10002,A3017,Ausgaben!G$7:G$10002)+SUMIF(Ausgaben!I$7:I$10002,A3017,Ausgaben!H$7:H$10002),2)</f>
        <v>0</v>
      </c>
    </row>
    <row r="3018" spans="1:2" x14ac:dyDescent="0.25">
      <c r="A3018">
        <v>3018</v>
      </c>
      <c r="B3018" s="24">
        <f>ROUND(SUMIF(Einnahmen!E$7:E$10002,A3018,Einnahmen!G$7:G$10002)+SUMIF(Einnahmen!I$7:I$10002,A3018,Einnahmen!H$7:H$10002)+SUMIF(Ausgaben!E$7:E$10002,A3018,Ausgaben!G$7:G$10002)+SUMIF(Ausgaben!I$7:I$10002,A3018,Ausgaben!H$7:H$10002),2)</f>
        <v>0</v>
      </c>
    </row>
    <row r="3019" spans="1:2" x14ac:dyDescent="0.25">
      <c r="A3019">
        <v>3019</v>
      </c>
      <c r="B3019" s="24">
        <f>ROUND(SUMIF(Einnahmen!E$7:E$10002,A3019,Einnahmen!G$7:G$10002)+SUMIF(Einnahmen!I$7:I$10002,A3019,Einnahmen!H$7:H$10002)+SUMIF(Ausgaben!E$7:E$10002,A3019,Ausgaben!G$7:G$10002)+SUMIF(Ausgaben!I$7:I$10002,A3019,Ausgaben!H$7:H$10002),2)</f>
        <v>0</v>
      </c>
    </row>
    <row r="3020" spans="1:2" x14ac:dyDescent="0.25">
      <c r="A3020">
        <v>3020</v>
      </c>
      <c r="B3020" s="24">
        <f>ROUND(SUMIF(Einnahmen!E$7:E$10002,A3020,Einnahmen!G$7:G$10002)+SUMIF(Einnahmen!I$7:I$10002,A3020,Einnahmen!H$7:H$10002)+SUMIF(Ausgaben!E$7:E$10002,A3020,Ausgaben!G$7:G$10002)+SUMIF(Ausgaben!I$7:I$10002,A3020,Ausgaben!H$7:H$10002),2)</f>
        <v>0</v>
      </c>
    </row>
    <row r="3021" spans="1:2" x14ac:dyDescent="0.25">
      <c r="A3021">
        <v>3021</v>
      </c>
      <c r="B3021" s="24">
        <f>ROUND(SUMIF(Einnahmen!E$7:E$10002,A3021,Einnahmen!G$7:G$10002)+SUMIF(Einnahmen!I$7:I$10002,A3021,Einnahmen!H$7:H$10002)+SUMIF(Ausgaben!E$7:E$10002,A3021,Ausgaben!G$7:G$10002)+SUMIF(Ausgaben!I$7:I$10002,A3021,Ausgaben!H$7:H$10002),2)</f>
        <v>0</v>
      </c>
    </row>
    <row r="3022" spans="1:2" x14ac:dyDescent="0.25">
      <c r="A3022">
        <v>3022</v>
      </c>
      <c r="B3022" s="24">
        <f>ROUND(SUMIF(Einnahmen!E$7:E$10002,A3022,Einnahmen!G$7:G$10002)+SUMIF(Einnahmen!I$7:I$10002,A3022,Einnahmen!H$7:H$10002)+SUMIF(Ausgaben!E$7:E$10002,A3022,Ausgaben!G$7:G$10002)+SUMIF(Ausgaben!I$7:I$10002,A3022,Ausgaben!H$7:H$10002),2)</f>
        <v>0</v>
      </c>
    </row>
    <row r="3023" spans="1:2" x14ac:dyDescent="0.25">
      <c r="A3023">
        <v>3023</v>
      </c>
      <c r="B3023" s="24">
        <f>ROUND(SUMIF(Einnahmen!E$7:E$10002,A3023,Einnahmen!G$7:G$10002)+SUMIF(Einnahmen!I$7:I$10002,A3023,Einnahmen!H$7:H$10002)+SUMIF(Ausgaben!E$7:E$10002,A3023,Ausgaben!G$7:G$10002)+SUMIF(Ausgaben!I$7:I$10002,A3023,Ausgaben!H$7:H$10002),2)</f>
        <v>0</v>
      </c>
    </row>
    <row r="3024" spans="1:2" x14ac:dyDescent="0.25">
      <c r="A3024">
        <v>3024</v>
      </c>
      <c r="B3024" s="24">
        <f>ROUND(SUMIF(Einnahmen!E$7:E$10002,A3024,Einnahmen!G$7:G$10002)+SUMIF(Einnahmen!I$7:I$10002,A3024,Einnahmen!H$7:H$10002)+SUMIF(Ausgaben!E$7:E$10002,A3024,Ausgaben!G$7:G$10002)+SUMIF(Ausgaben!I$7:I$10002,A3024,Ausgaben!H$7:H$10002),2)</f>
        <v>0</v>
      </c>
    </row>
    <row r="3025" spans="1:2" x14ac:dyDescent="0.25">
      <c r="A3025">
        <v>3025</v>
      </c>
      <c r="B3025" s="24">
        <f>ROUND(SUMIF(Einnahmen!E$7:E$10002,A3025,Einnahmen!G$7:G$10002)+SUMIF(Einnahmen!I$7:I$10002,A3025,Einnahmen!H$7:H$10002)+SUMIF(Ausgaben!E$7:E$10002,A3025,Ausgaben!G$7:G$10002)+SUMIF(Ausgaben!I$7:I$10002,A3025,Ausgaben!H$7:H$10002),2)</f>
        <v>0</v>
      </c>
    </row>
    <row r="3026" spans="1:2" x14ac:dyDescent="0.25">
      <c r="A3026">
        <v>3026</v>
      </c>
      <c r="B3026" s="24">
        <f>ROUND(SUMIF(Einnahmen!E$7:E$10002,A3026,Einnahmen!G$7:G$10002)+SUMIF(Einnahmen!I$7:I$10002,A3026,Einnahmen!H$7:H$10002)+SUMIF(Ausgaben!E$7:E$10002,A3026,Ausgaben!G$7:G$10002)+SUMIF(Ausgaben!I$7:I$10002,A3026,Ausgaben!H$7:H$10002),2)</f>
        <v>0</v>
      </c>
    </row>
    <row r="3027" spans="1:2" x14ac:dyDescent="0.25">
      <c r="A3027">
        <v>3027</v>
      </c>
      <c r="B3027" s="24">
        <f>ROUND(SUMIF(Einnahmen!E$7:E$10002,A3027,Einnahmen!G$7:G$10002)+SUMIF(Einnahmen!I$7:I$10002,A3027,Einnahmen!H$7:H$10002)+SUMIF(Ausgaben!E$7:E$10002,A3027,Ausgaben!G$7:G$10002)+SUMIF(Ausgaben!I$7:I$10002,A3027,Ausgaben!H$7:H$10002),2)</f>
        <v>0</v>
      </c>
    </row>
    <row r="3028" spans="1:2" x14ac:dyDescent="0.25">
      <c r="A3028">
        <v>3028</v>
      </c>
      <c r="B3028" s="24">
        <f>ROUND(SUMIF(Einnahmen!E$7:E$10002,A3028,Einnahmen!G$7:G$10002)+SUMIF(Einnahmen!I$7:I$10002,A3028,Einnahmen!H$7:H$10002)+SUMIF(Ausgaben!E$7:E$10002,A3028,Ausgaben!G$7:G$10002)+SUMIF(Ausgaben!I$7:I$10002,A3028,Ausgaben!H$7:H$10002),2)</f>
        <v>0</v>
      </c>
    </row>
    <row r="3029" spans="1:2" x14ac:dyDescent="0.25">
      <c r="A3029">
        <v>3029</v>
      </c>
      <c r="B3029" s="24">
        <f>ROUND(SUMIF(Einnahmen!E$7:E$10002,A3029,Einnahmen!G$7:G$10002)+SUMIF(Einnahmen!I$7:I$10002,A3029,Einnahmen!H$7:H$10002)+SUMIF(Ausgaben!E$7:E$10002,A3029,Ausgaben!G$7:G$10002)+SUMIF(Ausgaben!I$7:I$10002,A3029,Ausgaben!H$7:H$10002),2)</f>
        <v>0</v>
      </c>
    </row>
    <row r="3030" spans="1:2" x14ac:dyDescent="0.25">
      <c r="A3030">
        <v>3030</v>
      </c>
      <c r="B3030" s="24">
        <f>ROUND(SUMIF(Einnahmen!E$7:E$10002,A3030,Einnahmen!G$7:G$10002)+SUMIF(Einnahmen!I$7:I$10002,A3030,Einnahmen!H$7:H$10002)+SUMIF(Ausgaben!E$7:E$10002,A3030,Ausgaben!G$7:G$10002)+SUMIF(Ausgaben!I$7:I$10002,A3030,Ausgaben!H$7:H$10002),2)</f>
        <v>0</v>
      </c>
    </row>
    <row r="3031" spans="1:2" x14ac:dyDescent="0.25">
      <c r="A3031">
        <v>3031</v>
      </c>
      <c r="B3031" s="24">
        <f>ROUND(SUMIF(Einnahmen!E$7:E$10002,A3031,Einnahmen!G$7:G$10002)+SUMIF(Einnahmen!I$7:I$10002,A3031,Einnahmen!H$7:H$10002)+SUMIF(Ausgaben!E$7:E$10002,A3031,Ausgaben!G$7:G$10002)+SUMIF(Ausgaben!I$7:I$10002,A3031,Ausgaben!H$7:H$10002),2)</f>
        <v>0</v>
      </c>
    </row>
    <row r="3032" spans="1:2" x14ac:dyDescent="0.25">
      <c r="A3032">
        <v>3032</v>
      </c>
      <c r="B3032" s="24">
        <f>ROUND(SUMIF(Einnahmen!E$7:E$10002,A3032,Einnahmen!G$7:G$10002)+SUMIF(Einnahmen!I$7:I$10002,A3032,Einnahmen!H$7:H$10002)+SUMIF(Ausgaben!E$7:E$10002,A3032,Ausgaben!G$7:G$10002)+SUMIF(Ausgaben!I$7:I$10002,A3032,Ausgaben!H$7:H$10002),2)</f>
        <v>0</v>
      </c>
    </row>
    <row r="3033" spans="1:2" x14ac:dyDescent="0.25">
      <c r="A3033">
        <v>3033</v>
      </c>
      <c r="B3033" s="24">
        <f>ROUND(SUMIF(Einnahmen!E$7:E$10002,A3033,Einnahmen!G$7:G$10002)+SUMIF(Einnahmen!I$7:I$10002,A3033,Einnahmen!H$7:H$10002)+SUMIF(Ausgaben!E$7:E$10002,A3033,Ausgaben!G$7:G$10002)+SUMIF(Ausgaben!I$7:I$10002,A3033,Ausgaben!H$7:H$10002),2)</f>
        <v>0</v>
      </c>
    </row>
    <row r="3034" spans="1:2" x14ac:dyDescent="0.25">
      <c r="A3034">
        <v>3034</v>
      </c>
      <c r="B3034" s="24">
        <f>ROUND(SUMIF(Einnahmen!E$7:E$10002,A3034,Einnahmen!G$7:G$10002)+SUMIF(Einnahmen!I$7:I$10002,A3034,Einnahmen!H$7:H$10002)+SUMIF(Ausgaben!E$7:E$10002,A3034,Ausgaben!G$7:G$10002)+SUMIF(Ausgaben!I$7:I$10002,A3034,Ausgaben!H$7:H$10002),2)</f>
        <v>0</v>
      </c>
    </row>
    <row r="3035" spans="1:2" x14ac:dyDescent="0.25">
      <c r="A3035">
        <v>3035</v>
      </c>
      <c r="B3035" s="24">
        <f>ROUND(SUMIF(Einnahmen!E$7:E$10002,A3035,Einnahmen!G$7:G$10002)+SUMIF(Einnahmen!I$7:I$10002,A3035,Einnahmen!H$7:H$10002)+SUMIF(Ausgaben!E$7:E$10002,A3035,Ausgaben!G$7:G$10002)+SUMIF(Ausgaben!I$7:I$10002,A3035,Ausgaben!H$7:H$10002),2)</f>
        <v>0</v>
      </c>
    </row>
    <row r="3036" spans="1:2" x14ac:dyDescent="0.25">
      <c r="A3036">
        <v>3036</v>
      </c>
      <c r="B3036" s="24">
        <f>ROUND(SUMIF(Einnahmen!E$7:E$10002,A3036,Einnahmen!G$7:G$10002)+SUMIF(Einnahmen!I$7:I$10002,A3036,Einnahmen!H$7:H$10002)+SUMIF(Ausgaben!E$7:E$10002,A3036,Ausgaben!G$7:G$10002)+SUMIF(Ausgaben!I$7:I$10002,A3036,Ausgaben!H$7:H$10002),2)</f>
        <v>0</v>
      </c>
    </row>
    <row r="3037" spans="1:2" x14ac:dyDescent="0.25">
      <c r="A3037">
        <v>3037</v>
      </c>
      <c r="B3037" s="24">
        <f>ROUND(SUMIF(Einnahmen!E$7:E$10002,A3037,Einnahmen!G$7:G$10002)+SUMIF(Einnahmen!I$7:I$10002,A3037,Einnahmen!H$7:H$10002)+SUMIF(Ausgaben!E$7:E$10002,A3037,Ausgaben!G$7:G$10002)+SUMIF(Ausgaben!I$7:I$10002,A3037,Ausgaben!H$7:H$10002),2)</f>
        <v>0</v>
      </c>
    </row>
    <row r="3038" spans="1:2" x14ac:dyDescent="0.25">
      <c r="A3038">
        <v>3038</v>
      </c>
      <c r="B3038" s="24">
        <f>ROUND(SUMIF(Einnahmen!E$7:E$10002,A3038,Einnahmen!G$7:G$10002)+SUMIF(Einnahmen!I$7:I$10002,A3038,Einnahmen!H$7:H$10002)+SUMIF(Ausgaben!E$7:E$10002,A3038,Ausgaben!G$7:G$10002)+SUMIF(Ausgaben!I$7:I$10002,A3038,Ausgaben!H$7:H$10002),2)</f>
        <v>0</v>
      </c>
    </row>
    <row r="3039" spans="1:2" x14ac:dyDescent="0.25">
      <c r="A3039">
        <v>3039</v>
      </c>
      <c r="B3039" s="24">
        <f>ROUND(SUMIF(Einnahmen!E$7:E$10002,A3039,Einnahmen!G$7:G$10002)+SUMIF(Einnahmen!I$7:I$10002,A3039,Einnahmen!H$7:H$10002)+SUMIF(Ausgaben!E$7:E$10002,A3039,Ausgaben!G$7:G$10002)+SUMIF(Ausgaben!I$7:I$10002,A3039,Ausgaben!H$7:H$10002),2)</f>
        <v>0</v>
      </c>
    </row>
    <row r="3040" spans="1:2" x14ac:dyDescent="0.25">
      <c r="A3040">
        <v>3040</v>
      </c>
      <c r="B3040" s="24">
        <f>ROUND(SUMIF(Einnahmen!E$7:E$10002,A3040,Einnahmen!G$7:G$10002)+SUMIF(Einnahmen!I$7:I$10002,A3040,Einnahmen!H$7:H$10002)+SUMIF(Ausgaben!E$7:E$10002,A3040,Ausgaben!G$7:G$10002)+SUMIF(Ausgaben!I$7:I$10002,A3040,Ausgaben!H$7:H$10002),2)</f>
        <v>0</v>
      </c>
    </row>
    <row r="3041" spans="1:2" x14ac:dyDescent="0.25">
      <c r="A3041">
        <v>3041</v>
      </c>
      <c r="B3041" s="24">
        <f>ROUND(SUMIF(Einnahmen!E$7:E$10002,A3041,Einnahmen!G$7:G$10002)+SUMIF(Einnahmen!I$7:I$10002,A3041,Einnahmen!H$7:H$10002)+SUMIF(Ausgaben!E$7:E$10002,A3041,Ausgaben!G$7:G$10002)+SUMIF(Ausgaben!I$7:I$10002,A3041,Ausgaben!H$7:H$10002),2)</f>
        <v>0</v>
      </c>
    </row>
    <row r="3042" spans="1:2" x14ac:dyDescent="0.25">
      <c r="A3042">
        <v>3042</v>
      </c>
      <c r="B3042" s="24">
        <f>ROUND(SUMIF(Einnahmen!E$7:E$10002,A3042,Einnahmen!G$7:G$10002)+SUMIF(Einnahmen!I$7:I$10002,A3042,Einnahmen!H$7:H$10002)+SUMIF(Ausgaben!E$7:E$10002,A3042,Ausgaben!G$7:G$10002)+SUMIF(Ausgaben!I$7:I$10002,A3042,Ausgaben!H$7:H$10002),2)</f>
        <v>0</v>
      </c>
    </row>
    <row r="3043" spans="1:2" x14ac:dyDescent="0.25">
      <c r="A3043">
        <v>3043</v>
      </c>
      <c r="B3043" s="24">
        <f>ROUND(SUMIF(Einnahmen!E$7:E$10002,A3043,Einnahmen!G$7:G$10002)+SUMIF(Einnahmen!I$7:I$10002,A3043,Einnahmen!H$7:H$10002)+SUMIF(Ausgaben!E$7:E$10002,A3043,Ausgaben!G$7:G$10002)+SUMIF(Ausgaben!I$7:I$10002,A3043,Ausgaben!H$7:H$10002),2)</f>
        <v>0</v>
      </c>
    </row>
    <row r="3044" spans="1:2" x14ac:dyDescent="0.25">
      <c r="A3044">
        <v>3044</v>
      </c>
      <c r="B3044" s="24">
        <f>ROUND(SUMIF(Einnahmen!E$7:E$10002,A3044,Einnahmen!G$7:G$10002)+SUMIF(Einnahmen!I$7:I$10002,A3044,Einnahmen!H$7:H$10002)+SUMIF(Ausgaben!E$7:E$10002,A3044,Ausgaben!G$7:G$10002)+SUMIF(Ausgaben!I$7:I$10002,A3044,Ausgaben!H$7:H$10002),2)</f>
        <v>0</v>
      </c>
    </row>
    <row r="3045" spans="1:2" x14ac:dyDescent="0.25">
      <c r="A3045">
        <v>3045</v>
      </c>
      <c r="B3045" s="24">
        <f>ROUND(SUMIF(Einnahmen!E$7:E$10002,A3045,Einnahmen!G$7:G$10002)+SUMIF(Einnahmen!I$7:I$10002,A3045,Einnahmen!H$7:H$10002)+SUMIF(Ausgaben!E$7:E$10002,A3045,Ausgaben!G$7:G$10002)+SUMIF(Ausgaben!I$7:I$10002,A3045,Ausgaben!H$7:H$10002),2)</f>
        <v>0</v>
      </c>
    </row>
    <row r="3046" spans="1:2" x14ac:dyDescent="0.25">
      <c r="A3046">
        <v>3046</v>
      </c>
      <c r="B3046" s="24">
        <f>ROUND(SUMIF(Einnahmen!E$7:E$10002,A3046,Einnahmen!G$7:G$10002)+SUMIF(Einnahmen!I$7:I$10002,A3046,Einnahmen!H$7:H$10002)+SUMIF(Ausgaben!E$7:E$10002,A3046,Ausgaben!G$7:G$10002)+SUMIF(Ausgaben!I$7:I$10002,A3046,Ausgaben!H$7:H$10002),2)</f>
        <v>0</v>
      </c>
    </row>
    <row r="3047" spans="1:2" x14ac:dyDescent="0.25">
      <c r="A3047">
        <v>3047</v>
      </c>
      <c r="B3047" s="24">
        <f>ROUND(SUMIF(Einnahmen!E$7:E$10002,A3047,Einnahmen!G$7:G$10002)+SUMIF(Einnahmen!I$7:I$10002,A3047,Einnahmen!H$7:H$10002)+SUMIF(Ausgaben!E$7:E$10002,A3047,Ausgaben!G$7:G$10002)+SUMIF(Ausgaben!I$7:I$10002,A3047,Ausgaben!H$7:H$10002),2)</f>
        <v>0</v>
      </c>
    </row>
    <row r="3048" spans="1:2" x14ac:dyDescent="0.25">
      <c r="A3048">
        <v>3048</v>
      </c>
      <c r="B3048" s="24">
        <f>ROUND(SUMIF(Einnahmen!E$7:E$10002,A3048,Einnahmen!G$7:G$10002)+SUMIF(Einnahmen!I$7:I$10002,A3048,Einnahmen!H$7:H$10002)+SUMIF(Ausgaben!E$7:E$10002,A3048,Ausgaben!G$7:G$10002)+SUMIF(Ausgaben!I$7:I$10002,A3048,Ausgaben!H$7:H$10002),2)</f>
        <v>0</v>
      </c>
    </row>
    <row r="3049" spans="1:2" x14ac:dyDescent="0.25">
      <c r="A3049">
        <v>3049</v>
      </c>
      <c r="B3049" s="24">
        <f>ROUND(SUMIF(Einnahmen!E$7:E$10002,A3049,Einnahmen!G$7:G$10002)+SUMIF(Einnahmen!I$7:I$10002,A3049,Einnahmen!H$7:H$10002)+SUMIF(Ausgaben!E$7:E$10002,A3049,Ausgaben!G$7:G$10002)+SUMIF(Ausgaben!I$7:I$10002,A3049,Ausgaben!H$7:H$10002),2)</f>
        <v>0</v>
      </c>
    </row>
    <row r="3050" spans="1:2" x14ac:dyDescent="0.25">
      <c r="A3050">
        <v>3050</v>
      </c>
      <c r="B3050" s="24">
        <f>ROUND(SUMIF(Einnahmen!E$7:E$10002,A3050,Einnahmen!G$7:G$10002)+SUMIF(Einnahmen!I$7:I$10002,A3050,Einnahmen!H$7:H$10002)+SUMIF(Ausgaben!E$7:E$10002,A3050,Ausgaben!G$7:G$10002)+SUMIF(Ausgaben!I$7:I$10002,A3050,Ausgaben!H$7:H$10002),2)</f>
        <v>0</v>
      </c>
    </row>
    <row r="3051" spans="1:2" x14ac:dyDescent="0.25">
      <c r="A3051">
        <v>3051</v>
      </c>
      <c r="B3051" s="24">
        <f>ROUND(SUMIF(Einnahmen!E$7:E$10002,A3051,Einnahmen!G$7:G$10002)+SUMIF(Einnahmen!I$7:I$10002,A3051,Einnahmen!H$7:H$10002)+SUMIF(Ausgaben!E$7:E$10002,A3051,Ausgaben!G$7:G$10002)+SUMIF(Ausgaben!I$7:I$10002,A3051,Ausgaben!H$7:H$10002),2)</f>
        <v>0</v>
      </c>
    </row>
    <row r="3052" spans="1:2" x14ac:dyDescent="0.25">
      <c r="A3052">
        <v>3052</v>
      </c>
      <c r="B3052" s="24">
        <f>ROUND(SUMIF(Einnahmen!E$7:E$10002,A3052,Einnahmen!G$7:G$10002)+SUMIF(Einnahmen!I$7:I$10002,A3052,Einnahmen!H$7:H$10002)+SUMIF(Ausgaben!E$7:E$10002,A3052,Ausgaben!G$7:G$10002)+SUMIF(Ausgaben!I$7:I$10002,A3052,Ausgaben!H$7:H$10002),2)</f>
        <v>0</v>
      </c>
    </row>
    <row r="3053" spans="1:2" x14ac:dyDescent="0.25">
      <c r="A3053">
        <v>3053</v>
      </c>
      <c r="B3053" s="24">
        <f>ROUND(SUMIF(Einnahmen!E$7:E$10002,A3053,Einnahmen!G$7:G$10002)+SUMIF(Einnahmen!I$7:I$10002,A3053,Einnahmen!H$7:H$10002)+SUMIF(Ausgaben!E$7:E$10002,A3053,Ausgaben!G$7:G$10002)+SUMIF(Ausgaben!I$7:I$10002,A3053,Ausgaben!H$7:H$10002),2)</f>
        <v>0</v>
      </c>
    </row>
    <row r="3054" spans="1:2" x14ac:dyDescent="0.25">
      <c r="A3054">
        <v>3054</v>
      </c>
      <c r="B3054" s="24">
        <f>ROUND(SUMIF(Einnahmen!E$7:E$10002,A3054,Einnahmen!G$7:G$10002)+SUMIF(Einnahmen!I$7:I$10002,A3054,Einnahmen!H$7:H$10002)+SUMIF(Ausgaben!E$7:E$10002,A3054,Ausgaben!G$7:G$10002)+SUMIF(Ausgaben!I$7:I$10002,A3054,Ausgaben!H$7:H$10002),2)</f>
        <v>0</v>
      </c>
    </row>
    <row r="3055" spans="1:2" x14ac:dyDescent="0.25">
      <c r="A3055">
        <v>3055</v>
      </c>
      <c r="B3055" s="24">
        <f>ROUND(SUMIF(Einnahmen!E$7:E$10002,A3055,Einnahmen!G$7:G$10002)+SUMIF(Einnahmen!I$7:I$10002,A3055,Einnahmen!H$7:H$10002)+SUMIF(Ausgaben!E$7:E$10002,A3055,Ausgaben!G$7:G$10002)+SUMIF(Ausgaben!I$7:I$10002,A3055,Ausgaben!H$7:H$10002),2)</f>
        <v>0</v>
      </c>
    </row>
    <row r="3056" spans="1:2" x14ac:dyDescent="0.25">
      <c r="A3056">
        <v>3056</v>
      </c>
      <c r="B3056" s="24">
        <f>ROUND(SUMIF(Einnahmen!E$7:E$10002,A3056,Einnahmen!G$7:G$10002)+SUMIF(Einnahmen!I$7:I$10002,A3056,Einnahmen!H$7:H$10002)+SUMIF(Ausgaben!E$7:E$10002,A3056,Ausgaben!G$7:G$10002)+SUMIF(Ausgaben!I$7:I$10002,A3056,Ausgaben!H$7:H$10002),2)</f>
        <v>0</v>
      </c>
    </row>
    <row r="3057" spans="1:2" x14ac:dyDescent="0.25">
      <c r="A3057">
        <v>3057</v>
      </c>
      <c r="B3057" s="24">
        <f>ROUND(SUMIF(Einnahmen!E$7:E$10002,A3057,Einnahmen!G$7:G$10002)+SUMIF(Einnahmen!I$7:I$10002,A3057,Einnahmen!H$7:H$10002)+SUMIF(Ausgaben!E$7:E$10002,A3057,Ausgaben!G$7:G$10002)+SUMIF(Ausgaben!I$7:I$10002,A3057,Ausgaben!H$7:H$10002),2)</f>
        <v>0</v>
      </c>
    </row>
    <row r="3058" spans="1:2" x14ac:dyDescent="0.25">
      <c r="A3058">
        <v>3058</v>
      </c>
      <c r="B3058" s="24">
        <f>ROUND(SUMIF(Einnahmen!E$7:E$10002,A3058,Einnahmen!G$7:G$10002)+SUMIF(Einnahmen!I$7:I$10002,A3058,Einnahmen!H$7:H$10002)+SUMIF(Ausgaben!E$7:E$10002,A3058,Ausgaben!G$7:G$10002)+SUMIF(Ausgaben!I$7:I$10002,A3058,Ausgaben!H$7:H$10002),2)</f>
        <v>0</v>
      </c>
    </row>
    <row r="3059" spans="1:2" x14ac:dyDescent="0.25">
      <c r="A3059">
        <v>3059</v>
      </c>
      <c r="B3059" s="24">
        <f>ROUND(SUMIF(Einnahmen!E$7:E$10002,A3059,Einnahmen!G$7:G$10002)+SUMIF(Einnahmen!I$7:I$10002,A3059,Einnahmen!H$7:H$10002)+SUMIF(Ausgaben!E$7:E$10002,A3059,Ausgaben!G$7:G$10002)+SUMIF(Ausgaben!I$7:I$10002,A3059,Ausgaben!H$7:H$10002),2)</f>
        <v>0</v>
      </c>
    </row>
    <row r="3060" spans="1:2" x14ac:dyDescent="0.25">
      <c r="A3060">
        <v>3060</v>
      </c>
      <c r="B3060" s="24">
        <f>ROUND(SUMIF(Einnahmen!E$7:E$10002,A3060,Einnahmen!G$7:G$10002)+SUMIF(Einnahmen!I$7:I$10002,A3060,Einnahmen!H$7:H$10002)+SUMIF(Ausgaben!E$7:E$10002,A3060,Ausgaben!G$7:G$10002)+SUMIF(Ausgaben!I$7:I$10002,A3060,Ausgaben!H$7:H$10002),2)</f>
        <v>0</v>
      </c>
    </row>
    <row r="3061" spans="1:2" x14ac:dyDescent="0.25">
      <c r="A3061">
        <v>3061</v>
      </c>
      <c r="B3061" s="24">
        <f>ROUND(SUMIF(Einnahmen!E$7:E$10002,A3061,Einnahmen!G$7:G$10002)+SUMIF(Einnahmen!I$7:I$10002,A3061,Einnahmen!H$7:H$10002)+SUMIF(Ausgaben!E$7:E$10002,A3061,Ausgaben!G$7:G$10002)+SUMIF(Ausgaben!I$7:I$10002,A3061,Ausgaben!H$7:H$10002),2)</f>
        <v>0</v>
      </c>
    </row>
    <row r="3062" spans="1:2" x14ac:dyDescent="0.25">
      <c r="A3062">
        <v>3062</v>
      </c>
      <c r="B3062" s="24">
        <f>ROUND(SUMIF(Einnahmen!E$7:E$10002,A3062,Einnahmen!G$7:G$10002)+SUMIF(Einnahmen!I$7:I$10002,A3062,Einnahmen!H$7:H$10002)+SUMIF(Ausgaben!E$7:E$10002,A3062,Ausgaben!G$7:G$10002)+SUMIF(Ausgaben!I$7:I$10002,A3062,Ausgaben!H$7:H$10002),2)</f>
        <v>0</v>
      </c>
    </row>
    <row r="3063" spans="1:2" x14ac:dyDescent="0.25">
      <c r="A3063">
        <v>3063</v>
      </c>
      <c r="B3063" s="24">
        <f>ROUND(SUMIF(Einnahmen!E$7:E$10002,A3063,Einnahmen!G$7:G$10002)+SUMIF(Einnahmen!I$7:I$10002,A3063,Einnahmen!H$7:H$10002)+SUMIF(Ausgaben!E$7:E$10002,A3063,Ausgaben!G$7:G$10002)+SUMIF(Ausgaben!I$7:I$10002,A3063,Ausgaben!H$7:H$10002),2)</f>
        <v>0</v>
      </c>
    </row>
    <row r="3064" spans="1:2" x14ac:dyDescent="0.25">
      <c r="A3064">
        <v>3064</v>
      </c>
      <c r="B3064" s="24">
        <f>ROUND(SUMIF(Einnahmen!E$7:E$10002,A3064,Einnahmen!G$7:G$10002)+SUMIF(Einnahmen!I$7:I$10002,A3064,Einnahmen!H$7:H$10002)+SUMIF(Ausgaben!E$7:E$10002,A3064,Ausgaben!G$7:G$10002)+SUMIF(Ausgaben!I$7:I$10002,A3064,Ausgaben!H$7:H$10002),2)</f>
        <v>0</v>
      </c>
    </row>
    <row r="3065" spans="1:2" x14ac:dyDescent="0.25">
      <c r="A3065">
        <v>3065</v>
      </c>
      <c r="B3065" s="24">
        <f>ROUND(SUMIF(Einnahmen!E$7:E$10002,A3065,Einnahmen!G$7:G$10002)+SUMIF(Einnahmen!I$7:I$10002,A3065,Einnahmen!H$7:H$10002)+SUMIF(Ausgaben!E$7:E$10002,A3065,Ausgaben!G$7:G$10002)+SUMIF(Ausgaben!I$7:I$10002,A3065,Ausgaben!H$7:H$10002),2)</f>
        <v>0</v>
      </c>
    </row>
    <row r="3066" spans="1:2" x14ac:dyDescent="0.25">
      <c r="A3066">
        <v>3066</v>
      </c>
      <c r="B3066" s="24">
        <f>ROUND(SUMIF(Einnahmen!E$7:E$10002,A3066,Einnahmen!G$7:G$10002)+SUMIF(Einnahmen!I$7:I$10002,A3066,Einnahmen!H$7:H$10002)+SUMIF(Ausgaben!E$7:E$10002,A3066,Ausgaben!G$7:G$10002)+SUMIF(Ausgaben!I$7:I$10002,A3066,Ausgaben!H$7:H$10002),2)</f>
        <v>0</v>
      </c>
    </row>
    <row r="3067" spans="1:2" x14ac:dyDescent="0.25">
      <c r="A3067">
        <v>3067</v>
      </c>
      <c r="B3067" s="24">
        <f>ROUND(SUMIF(Einnahmen!E$7:E$10002,A3067,Einnahmen!G$7:G$10002)+SUMIF(Einnahmen!I$7:I$10002,A3067,Einnahmen!H$7:H$10002)+SUMIF(Ausgaben!E$7:E$10002,A3067,Ausgaben!G$7:G$10002)+SUMIF(Ausgaben!I$7:I$10002,A3067,Ausgaben!H$7:H$10002),2)</f>
        <v>0</v>
      </c>
    </row>
    <row r="3068" spans="1:2" x14ac:dyDescent="0.25">
      <c r="A3068">
        <v>3068</v>
      </c>
      <c r="B3068" s="24">
        <f>ROUND(SUMIF(Einnahmen!E$7:E$10002,A3068,Einnahmen!G$7:G$10002)+SUMIF(Einnahmen!I$7:I$10002,A3068,Einnahmen!H$7:H$10002)+SUMIF(Ausgaben!E$7:E$10002,A3068,Ausgaben!G$7:G$10002)+SUMIF(Ausgaben!I$7:I$10002,A3068,Ausgaben!H$7:H$10002),2)</f>
        <v>0</v>
      </c>
    </row>
    <row r="3069" spans="1:2" x14ac:dyDescent="0.25">
      <c r="A3069">
        <v>3069</v>
      </c>
      <c r="B3069" s="24">
        <f>ROUND(SUMIF(Einnahmen!E$7:E$10002,A3069,Einnahmen!G$7:G$10002)+SUMIF(Einnahmen!I$7:I$10002,A3069,Einnahmen!H$7:H$10002)+SUMIF(Ausgaben!E$7:E$10002,A3069,Ausgaben!G$7:G$10002)+SUMIF(Ausgaben!I$7:I$10002,A3069,Ausgaben!H$7:H$10002),2)</f>
        <v>0</v>
      </c>
    </row>
    <row r="3070" spans="1:2" x14ac:dyDescent="0.25">
      <c r="A3070">
        <v>3070</v>
      </c>
      <c r="B3070" s="24">
        <f>ROUND(SUMIF(Einnahmen!E$7:E$10002,A3070,Einnahmen!G$7:G$10002)+SUMIF(Einnahmen!I$7:I$10002,A3070,Einnahmen!H$7:H$10002)+SUMIF(Ausgaben!E$7:E$10002,A3070,Ausgaben!G$7:G$10002)+SUMIF(Ausgaben!I$7:I$10002,A3070,Ausgaben!H$7:H$10002),2)</f>
        <v>0</v>
      </c>
    </row>
    <row r="3071" spans="1:2" x14ac:dyDescent="0.25">
      <c r="A3071">
        <v>3071</v>
      </c>
      <c r="B3071" s="24">
        <f>ROUND(SUMIF(Einnahmen!E$7:E$10002,A3071,Einnahmen!G$7:G$10002)+SUMIF(Einnahmen!I$7:I$10002,A3071,Einnahmen!H$7:H$10002)+SUMIF(Ausgaben!E$7:E$10002,A3071,Ausgaben!G$7:G$10002)+SUMIF(Ausgaben!I$7:I$10002,A3071,Ausgaben!H$7:H$10002),2)</f>
        <v>0</v>
      </c>
    </row>
    <row r="3072" spans="1:2" x14ac:dyDescent="0.25">
      <c r="A3072">
        <v>3072</v>
      </c>
      <c r="B3072" s="24">
        <f>ROUND(SUMIF(Einnahmen!E$7:E$10002,A3072,Einnahmen!G$7:G$10002)+SUMIF(Einnahmen!I$7:I$10002,A3072,Einnahmen!H$7:H$10002)+SUMIF(Ausgaben!E$7:E$10002,A3072,Ausgaben!G$7:G$10002)+SUMIF(Ausgaben!I$7:I$10002,A3072,Ausgaben!H$7:H$10002),2)</f>
        <v>0</v>
      </c>
    </row>
    <row r="3073" spans="1:2" x14ac:dyDescent="0.25">
      <c r="A3073">
        <v>3073</v>
      </c>
      <c r="B3073" s="24">
        <f>ROUND(SUMIF(Einnahmen!E$7:E$10002,A3073,Einnahmen!G$7:G$10002)+SUMIF(Einnahmen!I$7:I$10002,A3073,Einnahmen!H$7:H$10002)+SUMIF(Ausgaben!E$7:E$10002,A3073,Ausgaben!G$7:G$10002)+SUMIF(Ausgaben!I$7:I$10002,A3073,Ausgaben!H$7:H$10002),2)</f>
        <v>0</v>
      </c>
    </row>
    <row r="3074" spans="1:2" x14ac:dyDescent="0.25">
      <c r="A3074">
        <v>3074</v>
      </c>
      <c r="B3074" s="24">
        <f>ROUND(SUMIF(Einnahmen!E$7:E$10002,A3074,Einnahmen!G$7:G$10002)+SUMIF(Einnahmen!I$7:I$10002,A3074,Einnahmen!H$7:H$10002)+SUMIF(Ausgaben!E$7:E$10002,A3074,Ausgaben!G$7:G$10002)+SUMIF(Ausgaben!I$7:I$10002,A3074,Ausgaben!H$7:H$10002),2)</f>
        <v>0</v>
      </c>
    </row>
    <row r="3075" spans="1:2" x14ac:dyDescent="0.25">
      <c r="A3075">
        <v>3075</v>
      </c>
      <c r="B3075" s="24">
        <f>ROUND(SUMIF(Einnahmen!E$7:E$10002,A3075,Einnahmen!G$7:G$10002)+SUMIF(Einnahmen!I$7:I$10002,A3075,Einnahmen!H$7:H$10002)+SUMIF(Ausgaben!E$7:E$10002,A3075,Ausgaben!G$7:G$10002)+SUMIF(Ausgaben!I$7:I$10002,A3075,Ausgaben!H$7:H$10002),2)</f>
        <v>0</v>
      </c>
    </row>
    <row r="3076" spans="1:2" x14ac:dyDescent="0.25">
      <c r="A3076">
        <v>3076</v>
      </c>
      <c r="B3076" s="24">
        <f>ROUND(SUMIF(Einnahmen!E$7:E$10002,A3076,Einnahmen!G$7:G$10002)+SUMIF(Einnahmen!I$7:I$10002,A3076,Einnahmen!H$7:H$10002)+SUMIF(Ausgaben!E$7:E$10002,A3076,Ausgaben!G$7:G$10002)+SUMIF(Ausgaben!I$7:I$10002,A3076,Ausgaben!H$7:H$10002),2)</f>
        <v>0</v>
      </c>
    </row>
    <row r="3077" spans="1:2" x14ac:dyDescent="0.25">
      <c r="A3077">
        <v>3077</v>
      </c>
      <c r="B3077" s="24">
        <f>ROUND(SUMIF(Einnahmen!E$7:E$10002,A3077,Einnahmen!G$7:G$10002)+SUMIF(Einnahmen!I$7:I$10002,A3077,Einnahmen!H$7:H$10002)+SUMIF(Ausgaben!E$7:E$10002,A3077,Ausgaben!G$7:G$10002)+SUMIF(Ausgaben!I$7:I$10002,A3077,Ausgaben!H$7:H$10002),2)</f>
        <v>0</v>
      </c>
    </row>
    <row r="3078" spans="1:2" x14ac:dyDescent="0.25">
      <c r="A3078">
        <v>3078</v>
      </c>
      <c r="B3078" s="24">
        <f>ROUND(SUMIF(Einnahmen!E$7:E$10002,A3078,Einnahmen!G$7:G$10002)+SUMIF(Einnahmen!I$7:I$10002,A3078,Einnahmen!H$7:H$10002)+SUMIF(Ausgaben!E$7:E$10002,A3078,Ausgaben!G$7:G$10002)+SUMIF(Ausgaben!I$7:I$10002,A3078,Ausgaben!H$7:H$10002),2)</f>
        <v>0</v>
      </c>
    </row>
    <row r="3079" spans="1:2" x14ac:dyDescent="0.25">
      <c r="A3079">
        <v>3079</v>
      </c>
      <c r="B3079" s="24">
        <f>ROUND(SUMIF(Einnahmen!E$7:E$10002,A3079,Einnahmen!G$7:G$10002)+SUMIF(Einnahmen!I$7:I$10002,A3079,Einnahmen!H$7:H$10002)+SUMIF(Ausgaben!E$7:E$10002,A3079,Ausgaben!G$7:G$10002)+SUMIF(Ausgaben!I$7:I$10002,A3079,Ausgaben!H$7:H$10002),2)</f>
        <v>0</v>
      </c>
    </row>
    <row r="3080" spans="1:2" x14ac:dyDescent="0.25">
      <c r="A3080">
        <v>3080</v>
      </c>
      <c r="B3080" s="24">
        <f>ROUND(SUMIF(Einnahmen!E$7:E$10002,A3080,Einnahmen!G$7:G$10002)+SUMIF(Einnahmen!I$7:I$10002,A3080,Einnahmen!H$7:H$10002)+SUMIF(Ausgaben!E$7:E$10002,A3080,Ausgaben!G$7:G$10002)+SUMIF(Ausgaben!I$7:I$10002,A3080,Ausgaben!H$7:H$10002),2)</f>
        <v>0</v>
      </c>
    </row>
    <row r="3081" spans="1:2" x14ac:dyDescent="0.25">
      <c r="A3081">
        <v>3081</v>
      </c>
      <c r="B3081" s="24">
        <f>ROUND(SUMIF(Einnahmen!E$7:E$10002,A3081,Einnahmen!G$7:G$10002)+SUMIF(Einnahmen!I$7:I$10002,A3081,Einnahmen!H$7:H$10002)+SUMIF(Ausgaben!E$7:E$10002,A3081,Ausgaben!G$7:G$10002)+SUMIF(Ausgaben!I$7:I$10002,A3081,Ausgaben!H$7:H$10002),2)</f>
        <v>0</v>
      </c>
    </row>
    <row r="3082" spans="1:2" x14ac:dyDescent="0.25">
      <c r="A3082">
        <v>3082</v>
      </c>
      <c r="B3082" s="24">
        <f>ROUND(SUMIF(Einnahmen!E$7:E$10002,A3082,Einnahmen!G$7:G$10002)+SUMIF(Einnahmen!I$7:I$10002,A3082,Einnahmen!H$7:H$10002)+SUMIF(Ausgaben!E$7:E$10002,A3082,Ausgaben!G$7:G$10002)+SUMIF(Ausgaben!I$7:I$10002,A3082,Ausgaben!H$7:H$10002),2)</f>
        <v>0</v>
      </c>
    </row>
    <row r="3083" spans="1:2" x14ac:dyDescent="0.25">
      <c r="A3083">
        <v>3083</v>
      </c>
      <c r="B3083" s="24">
        <f>ROUND(SUMIF(Einnahmen!E$7:E$10002,A3083,Einnahmen!G$7:G$10002)+SUMIF(Einnahmen!I$7:I$10002,A3083,Einnahmen!H$7:H$10002)+SUMIF(Ausgaben!E$7:E$10002,A3083,Ausgaben!G$7:G$10002)+SUMIF(Ausgaben!I$7:I$10002,A3083,Ausgaben!H$7:H$10002),2)</f>
        <v>0</v>
      </c>
    </row>
    <row r="3084" spans="1:2" x14ac:dyDescent="0.25">
      <c r="A3084">
        <v>3084</v>
      </c>
      <c r="B3084" s="24">
        <f>ROUND(SUMIF(Einnahmen!E$7:E$10002,A3084,Einnahmen!G$7:G$10002)+SUMIF(Einnahmen!I$7:I$10002,A3084,Einnahmen!H$7:H$10002)+SUMIF(Ausgaben!E$7:E$10002,A3084,Ausgaben!G$7:G$10002)+SUMIF(Ausgaben!I$7:I$10002,A3084,Ausgaben!H$7:H$10002),2)</f>
        <v>0</v>
      </c>
    </row>
    <row r="3085" spans="1:2" x14ac:dyDescent="0.25">
      <c r="A3085">
        <v>3085</v>
      </c>
      <c r="B3085" s="24">
        <f>ROUND(SUMIF(Einnahmen!E$7:E$10002,A3085,Einnahmen!G$7:G$10002)+SUMIF(Einnahmen!I$7:I$10002,A3085,Einnahmen!H$7:H$10002)+SUMIF(Ausgaben!E$7:E$10002,A3085,Ausgaben!G$7:G$10002)+SUMIF(Ausgaben!I$7:I$10002,A3085,Ausgaben!H$7:H$10002),2)</f>
        <v>0</v>
      </c>
    </row>
    <row r="3086" spans="1:2" x14ac:dyDescent="0.25">
      <c r="A3086">
        <v>3086</v>
      </c>
      <c r="B3086" s="24">
        <f>ROUND(SUMIF(Einnahmen!E$7:E$10002,A3086,Einnahmen!G$7:G$10002)+SUMIF(Einnahmen!I$7:I$10002,A3086,Einnahmen!H$7:H$10002)+SUMIF(Ausgaben!E$7:E$10002,A3086,Ausgaben!G$7:G$10002)+SUMIF(Ausgaben!I$7:I$10002,A3086,Ausgaben!H$7:H$10002),2)</f>
        <v>0</v>
      </c>
    </row>
    <row r="3087" spans="1:2" x14ac:dyDescent="0.25">
      <c r="A3087">
        <v>3087</v>
      </c>
      <c r="B3087" s="24">
        <f>ROUND(SUMIF(Einnahmen!E$7:E$10002,A3087,Einnahmen!G$7:G$10002)+SUMIF(Einnahmen!I$7:I$10002,A3087,Einnahmen!H$7:H$10002)+SUMIF(Ausgaben!E$7:E$10002,A3087,Ausgaben!G$7:G$10002)+SUMIF(Ausgaben!I$7:I$10002,A3087,Ausgaben!H$7:H$10002),2)</f>
        <v>0</v>
      </c>
    </row>
    <row r="3088" spans="1:2" x14ac:dyDescent="0.25">
      <c r="A3088">
        <v>3088</v>
      </c>
      <c r="B3088" s="24">
        <f>ROUND(SUMIF(Einnahmen!E$7:E$10002,A3088,Einnahmen!G$7:G$10002)+SUMIF(Einnahmen!I$7:I$10002,A3088,Einnahmen!H$7:H$10002)+SUMIF(Ausgaben!E$7:E$10002,A3088,Ausgaben!G$7:G$10002)+SUMIF(Ausgaben!I$7:I$10002,A3088,Ausgaben!H$7:H$10002),2)</f>
        <v>0</v>
      </c>
    </row>
    <row r="3089" spans="1:2" x14ac:dyDescent="0.25">
      <c r="A3089">
        <v>3089</v>
      </c>
      <c r="B3089" s="24">
        <f>ROUND(SUMIF(Einnahmen!E$7:E$10002,A3089,Einnahmen!G$7:G$10002)+SUMIF(Einnahmen!I$7:I$10002,A3089,Einnahmen!H$7:H$10002)+SUMIF(Ausgaben!E$7:E$10002,A3089,Ausgaben!G$7:G$10002)+SUMIF(Ausgaben!I$7:I$10002,A3089,Ausgaben!H$7:H$10002),2)</f>
        <v>0</v>
      </c>
    </row>
    <row r="3090" spans="1:2" x14ac:dyDescent="0.25">
      <c r="A3090">
        <v>3090</v>
      </c>
      <c r="B3090" s="24">
        <f>ROUND(SUMIF(Einnahmen!E$7:E$10002,A3090,Einnahmen!G$7:G$10002)+SUMIF(Einnahmen!I$7:I$10002,A3090,Einnahmen!H$7:H$10002)+SUMIF(Ausgaben!E$7:E$10002,A3090,Ausgaben!G$7:G$10002)+SUMIF(Ausgaben!I$7:I$10002,A3090,Ausgaben!H$7:H$10002),2)</f>
        <v>0</v>
      </c>
    </row>
    <row r="3091" spans="1:2" x14ac:dyDescent="0.25">
      <c r="A3091">
        <v>3091</v>
      </c>
      <c r="B3091" s="24">
        <f>ROUND(SUMIF(Einnahmen!E$7:E$10002,A3091,Einnahmen!G$7:G$10002)+SUMIF(Einnahmen!I$7:I$10002,A3091,Einnahmen!H$7:H$10002)+SUMIF(Ausgaben!E$7:E$10002,A3091,Ausgaben!G$7:G$10002)+SUMIF(Ausgaben!I$7:I$10002,A3091,Ausgaben!H$7:H$10002),2)</f>
        <v>0</v>
      </c>
    </row>
    <row r="3092" spans="1:2" x14ac:dyDescent="0.25">
      <c r="A3092">
        <v>3092</v>
      </c>
      <c r="B3092" s="24">
        <f>ROUND(SUMIF(Einnahmen!E$7:E$10002,A3092,Einnahmen!G$7:G$10002)+SUMIF(Einnahmen!I$7:I$10002,A3092,Einnahmen!H$7:H$10002)+SUMIF(Ausgaben!E$7:E$10002,A3092,Ausgaben!G$7:G$10002)+SUMIF(Ausgaben!I$7:I$10002,A3092,Ausgaben!H$7:H$10002),2)</f>
        <v>0</v>
      </c>
    </row>
    <row r="3093" spans="1:2" x14ac:dyDescent="0.25">
      <c r="A3093">
        <v>3093</v>
      </c>
      <c r="B3093" s="24">
        <f>ROUND(SUMIF(Einnahmen!E$7:E$10002,A3093,Einnahmen!G$7:G$10002)+SUMIF(Einnahmen!I$7:I$10002,A3093,Einnahmen!H$7:H$10002)+SUMIF(Ausgaben!E$7:E$10002,A3093,Ausgaben!G$7:G$10002)+SUMIF(Ausgaben!I$7:I$10002,A3093,Ausgaben!H$7:H$10002),2)</f>
        <v>0</v>
      </c>
    </row>
    <row r="3094" spans="1:2" x14ac:dyDescent="0.25">
      <c r="A3094">
        <v>3094</v>
      </c>
      <c r="B3094" s="24">
        <f>ROUND(SUMIF(Einnahmen!E$7:E$10002,A3094,Einnahmen!G$7:G$10002)+SUMIF(Einnahmen!I$7:I$10002,A3094,Einnahmen!H$7:H$10002)+SUMIF(Ausgaben!E$7:E$10002,A3094,Ausgaben!G$7:G$10002)+SUMIF(Ausgaben!I$7:I$10002,A3094,Ausgaben!H$7:H$10002),2)</f>
        <v>0</v>
      </c>
    </row>
    <row r="3095" spans="1:2" x14ac:dyDescent="0.25">
      <c r="A3095">
        <v>3095</v>
      </c>
      <c r="B3095" s="24">
        <f>ROUND(SUMIF(Einnahmen!E$7:E$10002,A3095,Einnahmen!G$7:G$10002)+SUMIF(Einnahmen!I$7:I$10002,A3095,Einnahmen!H$7:H$10002)+SUMIF(Ausgaben!E$7:E$10002,A3095,Ausgaben!G$7:G$10002)+SUMIF(Ausgaben!I$7:I$10002,A3095,Ausgaben!H$7:H$10002),2)</f>
        <v>0</v>
      </c>
    </row>
    <row r="3096" spans="1:2" x14ac:dyDescent="0.25">
      <c r="A3096">
        <v>3096</v>
      </c>
      <c r="B3096" s="24">
        <f>ROUND(SUMIF(Einnahmen!E$7:E$10002,A3096,Einnahmen!G$7:G$10002)+SUMIF(Einnahmen!I$7:I$10002,A3096,Einnahmen!H$7:H$10002)+SUMIF(Ausgaben!E$7:E$10002,A3096,Ausgaben!G$7:G$10002)+SUMIF(Ausgaben!I$7:I$10002,A3096,Ausgaben!H$7:H$10002),2)</f>
        <v>0</v>
      </c>
    </row>
    <row r="3097" spans="1:2" x14ac:dyDescent="0.25">
      <c r="A3097">
        <v>3097</v>
      </c>
      <c r="B3097" s="24">
        <f>ROUND(SUMIF(Einnahmen!E$7:E$10002,A3097,Einnahmen!G$7:G$10002)+SUMIF(Einnahmen!I$7:I$10002,A3097,Einnahmen!H$7:H$10002)+SUMIF(Ausgaben!E$7:E$10002,A3097,Ausgaben!G$7:G$10002)+SUMIF(Ausgaben!I$7:I$10002,A3097,Ausgaben!H$7:H$10002),2)</f>
        <v>0</v>
      </c>
    </row>
    <row r="3098" spans="1:2" x14ac:dyDescent="0.25">
      <c r="A3098">
        <v>3098</v>
      </c>
      <c r="B3098" s="24">
        <f>ROUND(SUMIF(Einnahmen!E$7:E$10002,A3098,Einnahmen!G$7:G$10002)+SUMIF(Einnahmen!I$7:I$10002,A3098,Einnahmen!H$7:H$10002)+SUMIF(Ausgaben!E$7:E$10002,A3098,Ausgaben!G$7:G$10002)+SUMIF(Ausgaben!I$7:I$10002,A3098,Ausgaben!H$7:H$10002),2)</f>
        <v>0</v>
      </c>
    </row>
    <row r="3099" spans="1:2" x14ac:dyDescent="0.25">
      <c r="A3099">
        <v>3099</v>
      </c>
      <c r="B3099" s="24">
        <f>ROUND(SUMIF(Einnahmen!E$7:E$10002,A3099,Einnahmen!G$7:G$10002)+SUMIF(Einnahmen!I$7:I$10002,A3099,Einnahmen!H$7:H$10002)+SUMIF(Ausgaben!E$7:E$10002,A3099,Ausgaben!G$7:G$10002)+SUMIF(Ausgaben!I$7:I$10002,A3099,Ausgaben!H$7:H$10002),2)</f>
        <v>0</v>
      </c>
    </row>
    <row r="3100" spans="1:2" x14ac:dyDescent="0.25">
      <c r="A3100">
        <v>3100</v>
      </c>
      <c r="B3100" s="24">
        <f>ROUND(SUMIF(Einnahmen!E$7:E$10002,A3100,Einnahmen!G$7:G$10002)+SUMIF(Einnahmen!I$7:I$10002,A3100,Einnahmen!H$7:H$10002)+SUMIF(Ausgaben!E$7:E$10002,A3100,Ausgaben!G$7:G$10002)+SUMIF(Ausgaben!I$7:I$10002,A3100,Ausgaben!H$7:H$10002),2)</f>
        <v>466.39</v>
      </c>
    </row>
    <row r="3101" spans="1:2" x14ac:dyDescent="0.25">
      <c r="A3101">
        <v>3101</v>
      </c>
      <c r="B3101" s="24">
        <f>ROUND(SUMIF(Einnahmen!E$7:E$10002,A3101,Einnahmen!G$7:G$10002)+SUMIF(Einnahmen!I$7:I$10002,A3101,Einnahmen!H$7:H$10002)+SUMIF(Ausgaben!E$7:E$10002,A3101,Ausgaben!G$7:G$10002)+SUMIF(Ausgaben!I$7:I$10002,A3101,Ausgaben!H$7:H$10002),2)</f>
        <v>0</v>
      </c>
    </row>
    <row r="3102" spans="1:2" x14ac:dyDescent="0.25">
      <c r="A3102">
        <v>3102</v>
      </c>
      <c r="B3102" s="24">
        <f>ROUND(SUMIF(Einnahmen!E$7:E$10002,A3102,Einnahmen!G$7:G$10002)+SUMIF(Einnahmen!I$7:I$10002,A3102,Einnahmen!H$7:H$10002)+SUMIF(Ausgaben!E$7:E$10002,A3102,Ausgaben!G$7:G$10002)+SUMIF(Ausgaben!I$7:I$10002,A3102,Ausgaben!H$7:H$10002),2)</f>
        <v>0</v>
      </c>
    </row>
    <row r="3103" spans="1:2" x14ac:dyDescent="0.25">
      <c r="A3103">
        <v>3103</v>
      </c>
      <c r="B3103" s="24">
        <f>ROUND(SUMIF(Einnahmen!E$7:E$10002,A3103,Einnahmen!G$7:G$10002)+SUMIF(Einnahmen!I$7:I$10002,A3103,Einnahmen!H$7:H$10002)+SUMIF(Ausgaben!E$7:E$10002,A3103,Ausgaben!G$7:G$10002)+SUMIF(Ausgaben!I$7:I$10002,A3103,Ausgaben!H$7:H$10002),2)</f>
        <v>0</v>
      </c>
    </row>
    <row r="3104" spans="1:2" x14ac:dyDescent="0.25">
      <c r="A3104">
        <v>3104</v>
      </c>
      <c r="B3104" s="24">
        <f>ROUND(SUMIF(Einnahmen!E$7:E$10002,A3104,Einnahmen!G$7:G$10002)+SUMIF(Einnahmen!I$7:I$10002,A3104,Einnahmen!H$7:H$10002)+SUMIF(Ausgaben!E$7:E$10002,A3104,Ausgaben!G$7:G$10002)+SUMIF(Ausgaben!I$7:I$10002,A3104,Ausgaben!H$7:H$10002),2)</f>
        <v>0</v>
      </c>
    </row>
    <row r="3105" spans="1:2" x14ac:dyDescent="0.25">
      <c r="A3105">
        <v>3105</v>
      </c>
      <c r="B3105" s="24">
        <f>ROUND(SUMIF(Einnahmen!E$7:E$10002,A3105,Einnahmen!G$7:G$10002)+SUMIF(Einnahmen!I$7:I$10002,A3105,Einnahmen!H$7:H$10002)+SUMIF(Ausgaben!E$7:E$10002,A3105,Ausgaben!G$7:G$10002)+SUMIF(Ausgaben!I$7:I$10002,A3105,Ausgaben!H$7:H$10002),2)</f>
        <v>0</v>
      </c>
    </row>
    <row r="3106" spans="1:2" x14ac:dyDescent="0.25">
      <c r="A3106">
        <v>3106</v>
      </c>
      <c r="B3106" s="24">
        <f>ROUND(SUMIF(Einnahmen!E$7:E$10002,A3106,Einnahmen!G$7:G$10002)+SUMIF(Einnahmen!I$7:I$10002,A3106,Einnahmen!H$7:H$10002)+SUMIF(Ausgaben!E$7:E$10002,A3106,Ausgaben!G$7:G$10002)+SUMIF(Ausgaben!I$7:I$10002,A3106,Ausgaben!H$7:H$10002),2)</f>
        <v>0</v>
      </c>
    </row>
    <row r="3107" spans="1:2" x14ac:dyDescent="0.25">
      <c r="A3107">
        <v>3107</v>
      </c>
      <c r="B3107" s="24">
        <f>ROUND(SUMIF(Einnahmen!E$7:E$10002,A3107,Einnahmen!G$7:G$10002)+SUMIF(Einnahmen!I$7:I$10002,A3107,Einnahmen!H$7:H$10002)+SUMIF(Ausgaben!E$7:E$10002,A3107,Ausgaben!G$7:G$10002)+SUMIF(Ausgaben!I$7:I$10002,A3107,Ausgaben!H$7:H$10002),2)</f>
        <v>0</v>
      </c>
    </row>
    <row r="3108" spans="1:2" x14ac:dyDescent="0.25">
      <c r="A3108">
        <v>3108</v>
      </c>
      <c r="B3108" s="24">
        <f>ROUND(SUMIF(Einnahmen!E$7:E$10002,A3108,Einnahmen!G$7:G$10002)+SUMIF(Einnahmen!I$7:I$10002,A3108,Einnahmen!H$7:H$10002)+SUMIF(Ausgaben!E$7:E$10002,A3108,Ausgaben!G$7:G$10002)+SUMIF(Ausgaben!I$7:I$10002,A3108,Ausgaben!H$7:H$10002),2)</f>
        <v>0</v>
      </c>
    </row>
    <row r="3109" spans="1:2" x14ac:dyDescent="0.25">
      <c r="A3109">
        <v>3109</v>
      </c>
      <c r="B3109" s="24">
        <f>ROUND(SUMIF(Einnahmen!E$7:E$10002,A3109,Einnahmen!G$7:G$10002)+SUMIF(Einnahmen!I$7:I$10002,A3109,Einnahmen!H$7:H$10002)+SUMIF(Ausgaben!E$7:E$10002,A3109,Ausgaben!G$7:G$10002)+SUMIF(Ausgaben!I$7:I$10002,A3109,Ausgaben!H$7:H$10002),2)</f>
        <v>0</v>
      </c>
    </row>
    <row r="3110" spans="1:2" x14ac:dyDescent="0.25">
      <c r="A3110">
        <v>3110</v>
      </c>
      <c r="B3110" s="24">
        <f>ROUND(SUMIF(Einnahmen!E$7:E$10002,A3110,Einnahmen!G$7:G$10002)+SUMIF(Einnahmen!I$7:I$10002,A3110,Einnahmen!H$7:H$10002)+SUMIF(Ausgaben!E$7:E$10002,A3110,Ausgaben!G$7:G$10002)+SUMIF(Ausgaben!I$7:I$10002,A3110,Ausgaben!H$7:H$10002),2)</f>
        <v>0</v>
      </c>
    </row>
    <row r="3111" spans="1:2" x14ac:dyDescent="0.25">
      <c r="A3111">
        <v>3111</v>
      </c>
      <c r="B3111" s="24">
        <f>ROUND(SUMIF(Einnahmen!E$7:E$10002,A3111,Einnahmen!G$7:G$10002)+SUMIF(Einnahmen!I$7:I$10002,A3111,Einnahmen!H$7:H$10002)+SUMIF(Ausgaben!E$7:E$10002,A3111,Ausgaben!G$7:G$10002)+SUMIF(Ausgaben!I$7:I$10002,A3111,Ausgaben!H$7:H$10002),2)</f>
        <v>0</v>
      </c>
    </row>
    <row r="3112" spans="1:2" x14ac:dyDescent="0.25">
      <c r="A3112">
        <v>3112</v>
      </c>
      <c r="B3112" s="24">
        <f>ROUND(SUMIF(Einnahmen!E$7:E$10002,A3112,Einnahmen!G$7:G$10002)+SUMIF(Einnahmen!I$7:I$10002,A3112,Einnahmen!H$7:H$10002)+SUMIF(Ausgaben!E$7:E$10002,A3112,Ausgaben!G$7:G$10002)+SUMIF(Ausgaben!I$7:I$10002,A3112,Ausgaben!H$7:H$10002),2)</f>
        <v>0</v>
      </c>
    </row>
    <row r="3113" spans="1:2" x14ac:dyDescent="0.25">
      <c r="A3113">
        <v>3113</v>
      </c>
      <c r="B3113" s="24">
        <f>ROUND(SUMIF(Einnahmen!E$7:E$10002,A3113,Einnahmen!G$7:G$10002)+SUMIF(Einnahmen!I$7:I$10002,A3113,Einnahmen!H$7:H$10002)+SUMIF(Ausgaben!E$7:E$10002,A3113,Ausgaben!G$7:G$10002)+SUMIF(Ausgaben!I$7:I$10002,A3113,Ausgaben!H$7:H$10002),2)</f>
        <v>0</v>
      </c>
    </row>
    <row r="3114" spans="1:2" x14ac:dyDescent="0.25">
      <c r="A3114">
        <v>3114</v>
      </c>
      <c r="B3114" s="24">
        <f>ROUND(SUMIF(Einnahmen!E$7:E$10002,A3114,Einnahmen!G$7:G$10002)+SUMIF(Einnahmen!I$7:I$10002,A3114,Einnahmen!H$7:H$10002)+SUMIF(Ausgaben!E$7:E$10002,A3114,Ausgaben!G$7:G$10002)+SUMIF(Ausgaben!I$7:I$10002,A3114,Ausgaben!H$7:H$10002),2)</f>
        <v>0</v>
      </c>
    </row>
    <row r="3115" spans="1:2" x14ac:dyDescent="0.25">
      <c r="A3115">
        <v>3115</v>
      </c>
      <c r="B3115" s="24">
        <f>ROUND(SUMIF(Einnahmen!E$7:E$10002,A3115,Einnahmen!G$7:G$10002)+SUMIF(Einnahmen!I$7:I$10002,A3115,Einnahmen!H$7:H$10002)+SUMIF(Ausgaben!E$7:E$10002,A3115,Ausgaben!G$7:G$10002)+SUMIF(Ausgaben!I$7:I$10002,A3115,Ausgaben!H$7:H$10002),2)</f>
        <v>0</v>
      </c>
    </row>
    <row r="3116" spans="1:2" x14ac:dyDescent="0.25">
      <c r="A3116">
        <v>3116</v>
      </c>
      <c r="B3116" s="24">
        <f>ROUND(SUMIF(Einnahmen!E$7:E$10002,A3116,Einnahmen!G$7:G$10002)+SUMIF(Einnahmen!I$7:I$10002,A3116,Einnahmen!H$7:H$10002)+SUMIF(Ausgaben!E$7:E$10002,A3116,Ausgaben!G$7:G$10002)+SUMIF(Ausgaben!I$7:I$10002,A3116,Ausgaben!H$7:H$10002),2)</f>
        <v>0</v>
      </c>
    </row>
    <row r="3117" spans="1:2" x14ac:dyDescent="0.25">
      <c r="A3117">
        <v>3117</v>
      </c>
      <c r="B3117" s="24">
        <f>ROUND(SUMIF(Einnahmen!E$7:E$10002,A3117,Einnahmen!G$7:G$10002)+SUMIF(Einnahmen!I$7:I$10002,A3117,Einnahmen!H$7:H$10002)+SUMIF(Ausgaben!E$7:E$10002,A3117,Ausgaben!G$7:G$10002)+SUMIF(Ausgaben!I$7:I$10002,A3117,Ausgaben!H$7:H$10002),2)</f>
        <v>0</v>
      </c>
    </row>
    <row r="3118" spans="1:2" x14ac:dyDescent="0.25">
      <c r="A3118">
        <v>3118</v>
      </c>
      <c r="B3118" s="24">
        <f>ROUND(SUMIF(Einnahmen!E$7:E$10002,A3118,Einnahmen!G$7:G$10002)+SUMIF(Einnahmen!I$7:I$10002,A3118,Einnahmen!H$7:H$10002)+SUMIF(Ausgaben!E$7:E$10002,A3118,Ausgaben!G$7:G$10002)+SUMIF(Ausgaben!I$7:I$10002,A3118,Ausgaben!H$7:H$10002),2)</f>
        <v>0</v>
      </c>
    </row>
    <row r="3119" spans="1:2" x14ac:dyDescent="0.25">
      <c r="A3119">
        <v>3119</v>
      </c>
      <c r="B3119" s="24">
        <f>ROUND(SUMIF(Einnahmen!E$7:E$10002,A3119,Einnahmen!G$7:G$10002)+SUMIF(Einnahmen!I$7:I$10002,A3119,Einnahmen!H$7:H$10002)+SUMIF(Ausgaben!E$7:E$10002,A3119,Ausgaben!G$7:G$10002)+SUMIF(Ausgaben!I$7:I$10002,A3119,Ausgaben!H$7:H$10002),2)</f>
        <v>0</v>
      </c>
    </row>
    <row r="3120" spans="1:2" x14ac:dyDescent="0.25">
      <c r="A3120">
        <v>3120</v>
      </c>
      <c r="B3120" s="24">
        <f>ROUND(SUMIF(Einnahmen!E$7:E$10002,A3120,Einnahmen!G$7:G$10002)+SUMIF(Einnahmen!I$7:I$10002,A3120,Einnahmen!H$7:H$10002)+SUMIF(Ausgaben!E$7:E$10002,A3120,Ausgaben!G$7:G$10002)+SUMIF(Ausgaben!I$7:I$10002,A3120,Ausgaben!H$7:H$10002),2)</f>
        <v>0</v>
      </c>
    </row>
    <row r="3121" spans="1:2" x14ac:dyDescent="0.25">
      <c r="A3121">
        <v>3121</v>
      </c>
      <c r="B3121" s="24">
        <f>ROUND(SUMIF(Einnahmen!E$7:E$10002,A3121,Einnahmen!G$7:G$10002)+SUMIF(Einnahmen!I$7:I$10002,A3121,Einnahmen!H$7:H$10002)+SUMIF(Ausgaben!E$7:E$10002,A3121,Ausgaben!G$7:G$10002)+SUMIF(Ausgaben!I$7:I$10002,A3121,Ausgaben!H$7:H$10002),2)</f>
        <v>0</v>
      </c>
    </row>
    <row r="3122" spans="1:2" x14ac:dyDescent="0.25">
      <c r="A3122">
        <v>3122</v>
      </c>
      <c r="B3122" s="24">
        <f>ROUND(SUMIF(Einnahmen!E$7:E$10002,A3122,Einnahmen!G$7:G$10002)+SUMIF(Einnahmen!I$7:I$10002,A3122,Einnahmen!H$7:H$10002)+SUMIF(Ausgaben!E$7:E$10002,A3122,Ausgaben!G$7:G$10002)+SUMIF(Ausgaben!I$7:I$10002,A3122,Ausgaben!H$7:H$10002),2)</f>
        <v>0</v>
      </c>
    </row>
    <row r="3123" spans="1:2" x14ac:dyDescent="0.25">
      <c r="A3123">
        <v>3123</v>
      </c>
      <c r="B3123" s="24">
        <f>ROUND(SUMIF(Einnahmen!E$7:E$10002,A3123,Einnahmen!G$7:G$10002)+SUMIF(Einnahmen!I$7:I$10002,A3123,Einnahmen!H$7:H$10002)+SUMIF(Ausgaben!E$7:E$10002,A3123,Ausgaben!G$7:G$10002)+SUMIF(Ausgaben!I$7:I$10002,A3123,Ausgaben!H$7:H$10002),2)</f>
        <v>0</v>
      </c>
    </row>
    <row r="3124" spans="1:2" x14ac:dyDescent="0.25">
      <c r="A3124">
        <v>3124</v>
      </c>
      <c r="B3124" s="24">
        <f>ROUND(SUMIF(Einnahmen!E$7:E$10002,A3124,Einnahmen!G$7:G$10002)+SUMIF(Einnahmen!I$7:I$10002,A3124,Einnahmen!H$7:H$10002)+SUMIF(Ausgaben!E$7:E$10002,A3124,Ausgaben!G$7:G$10002)+SUMIF(Ausgaben!I$7:I$10002,A3124,Ausgaben!H$7:H$10002),2)</f>
        <v>0</v>
      </c>
    </row>
    <row r="3125" spans="1:2" x14ac:dyDescent="0.25">
      <c r="A3125">
        <v>3125</v>
      </c>
      <c r="B3125" s="24">
        <f>ROUND(SUMIF(Einnahmen!E$7:E$10002,A3125,Einnahmen!G$7:G$10002)+SUMIF(Einnahmen!I$7:I$10002,A3125,Einnahmen!H$7:H$10002)+SUMIF(Ausgaben!E$7:E$10002,A3125,Ausgaben!G$7:G$10002)+SUMIF(Ausgaben!I$7:I$10002,A3125,Ausgaben!H$7:H$10002),2)</f>
        <v>0</v>
      </c>
    </row>
    <row r="3126" spans="1:2" x14ac:dyDescent="0.25">
      <c r="A3126">
        <v>3126</v>
      </c>
      <c r="B3126" s="24">
        <f>ROUND(SUMIF(Einnahmen!E$7:E$10002,A3126,Einnahmen!G$7:G$10002)+SUMIF(Einnahmen!I$7:I$10002,A3126,Einnahmen!H$7:H$10002)+SUMIF(Ausgaben!E$7:E$10002,A3126,Ausgaben!G$7:G$10002)+SUMIF(Ausgaben!I$7:I$10002,A3126,Ausgaben!H$7:H$10002),2)</f>
        <v>0</v>
      </c>
    </row>
    <row r="3127" spans="1:2" x14ac:dyDescent="0.25">
      <c r="A3127">
        <v>3127</v>
      </c>
      <c r="B3127" s="24">
        <f>ROUND(SUMIF(Einnahmen!E$7:E$10002,A3127,Einnahmen!G$7:G$10002)+SUMIF(Einnahmen!I$7:I$10002,A3127,Einnahmen!H$7:H$10002)+SUMIF(Ausgaben!E$7:E$10002,A3127,Ausgaben!G$7:G$10002)+SUMIF(Ausgaben!I$7:I$10002,A3127,Ausgaben!H$7:H$10002),2)</f>
        <v>0</v>
      </c>
    </row>
    <row r="3128" spans="1:2" x14ac:dyDescent="0.25">
      <c r="A3128">
        <v>3128</v>
      </c>
      <c r="B3128" s="24">
        <f>ROUND(SUMIF(Einnahmen!E$7:E$10002,A3128,Einnahmen!G$7:G$10002)+SUMIF(Einnahmen!I$7:I$10002,A3128,Einnahmen!H$7:H$10002)+SUMIF(Ausgaben!E$7:E$10002,A3128,Ausgaben!G$7:G$10002)+SUMIF(Ausgaben!I$7:I$10002,A3128,Ausgaben!H$7:H$10002),2)</f>
        <v>0</v>
      </c>
    </row>
    <row r="3129" spans="1:2" x14ac:dyDescent="0.25">
      <c r="A3129">
        <v>3129</v>
      </c>
      <c r="B3129" s="24">
        <f>ROUND(SUMIF(Einnahmen!E$7:E$10002,A3129,Einnahmen!G$7:G$10002)+SUMIF(Einnahmen!I$7:I$10002,A3129,Einnahmen!H$7:H$10002)+SUMIF(Ausgaben!E$7:E$10002,A3129,Ausgaben!G$7:G$10002)+SUMIF(Ausgaben!I$7:I$10002,A3129,Ausgaben!H$7:H$10002),2)</f>
        <v>0</v>
      </c>
    </row>
    <row r="3130" spans="1:2" x14ac:dyDescent="0.25">
      <c r="A3130">
        <v>3130</v>
      </c>
      <c r="B3130" s="24">
        <f>ROUND(SUMIF(Einnahmen!E$7:E$10002,A3130,Einnahmen!G$7:G$10002)+SUMIF(Einnahmen!I$7:I$10002,A3130,Einnahmen!H$7:H$10002)+SUMIF(Ausgaben!E$7:E$10002,A3130,Ausgaben!G$7:G$10002)+SUMIF(Ausgaben!I$7:I$10002,A3130,Ausgaben!H$7:H$10002),2)</f>
        <v>0</v>
      </c>
    </row>
    <row r="3131" spans="1:2" x14ac:dyDescent="0.25">
      <c r="A3131">
        <v>3131</v>
      </c>
      <c r="B3131" s="24">
        <f>ROUND(SUMIF(Einnahmen!E$7:E$10002,A3131,Einnahmen!G$7:G$10002)+SUMIF(Einnahmen!I$7:I$10002,A3131,Einnahmen!H$7:H$10002)+SUMIF(Ausgaben!E$7:E$10002,A3131,Ausgaben!G$7:G$10002)+SUMIF(Ausgaben!I$7:I$10002,A3131,Ausgaben!H$7:H$10002),2)</f>
        <v>0</v>
      </c>
    </row>
    <row r="3132" spans="1:2" x14ac:dyDescent="0.25">
      <c r="A3132">
        <v>3132</v>
      </c>
      <c r="B3132" s="24">
        <f>ROUND(SUMIF(Einnahmen!E$7:E$10002,A3132,Einnahmen!G$7:G$10002)+SUMIF(Einnahmen!I$7:I$10002,A3132,Einnahmen!H$7:H$10002)+SUMIF(Ausgaben!E$7:E$10002,A3132,Ausgaben!G$7:G$10002)+SUMIF(Ausgaben!I$7:I$10002,A3132,Ausgaben!H$7:H$10002),2)</f>
        <v>0</v>
      </c>
    </row>
    <row r="3133" spans="1:2" x14ac:dyDescent="0.25">
      <c r="A3133">
        <v>3133</v>
      </c>
      <c r="B3133" s="24">
        <f>ROUND(SUMIF(Einnahmen!E$7:E$10002,A3133,Einnahmen!G$7:G$10002)+SUMIF(Einnahmen!I$7:I$10002,A3133,Einnahmen!H$7:H$10002)+SUMIF(Ausgaben!E$7:E$10002,A3133,Ausgaben!G$7:G$10002)+SUMIF(Ausgaben!I$7:I$10002,A3133,Ausgaben!H$7:H$10002),2)</f>
        <v>0</v>
      </c>
    </row>
    <row r="3134" spans="1:2" x14ac:dyDescent="0.25">
      <c r="A3134">
        <v>3134</v>
      </c>
      <c r="B3134" s="24">
        <f>ROUND(SUMIF(Einnahmen!E$7:E$10002,A3134,Einnahmen!G$7:G$10002)+SUMIF(Einnahmen!I$7:I$10002,A3134,Einnahmen!H$7:H$10002)+SUMIF(Ausgaben!E$7:E$10002,A3134,Ausgaben!G$7:G$10002)+SUMIF(Ausgaben!I$7:I$10002,A3134,Ausgaben!H$7:H$10002),2)</f>
        <v>0</v>
      </c>
    </row>
    <row r="3135" spans="1:2" x14ac:dyDescent="0.25">
      <c r="A3135">
        <v>3135</v>
      </c>
      <c r="B3135" s="24">
        <f>ROUND(SUMIF(Einnahmen!E$7:E$10002,A3135,Einnahmen!G$7:G$10002)+SUMIF(Einnahmen!I$7:I$10002,A3135,Einnahmen!H$7:H$10002)+SUMIF(Ausgaben!E$7:E$10002,A3135,Ausgaben!G$7:G$10002)+SUMIF(Ausgaben!I$7:I$10002,A3135,Ausgaben!H$7:H$10002),2)</f>
        <v>0</v>
      </c>
    </row>
    <row r="3136" spans="1:2" x14ac:dyDescent="0.25">
      <c r="A3136">
        <v>3136</v>
      </c>
      <c r="B3136" s="24">
        <f>ROUND(SUMIF(Einnahmen!E$7:E$10002,A3136,Einnahmen!G$7:G$10002)+SUMIF(Einnahmen!I$7:I$10002,A3136,Einnahmen!H$7:H$10002)+SUMIF(Ausgaben!E$7:E$10002,A3136,Ausgaben!G$7:G$10002)+SUMIF(Ausgaben!I$7:I$10002,A3136,Ausgaben!H$7:H$10002),2)</f>
        <v>0</v>
      </c>
    </row>
    <row r="3137" spans="1:2" x14ac:dyDescent="0.25">
      <c r="A3137">
        <v>3137</v>
      </c>
      <c r="B3137" s="24">
        <f>ROUND(SUMIF(Einnahmen!E$7:E$10002,A3137,Einnahmen!G$7:G$10002)+SUMIF(Einnahmen!I$7:I$10002,A3137,Einnahmen!H$7:H$10002)+SUMIF(Ausgaben!E$7:E$10002,A3137,Ausgaben!G$7:G$10002)+SUMIF(Ausgaben!I$7:I$10002,A3137,Ausgaben!H$7:H$10002),2)</f>
        <v>0</v>
      </c>
    </row>
    <row r="3138" spans="1:2" x14ac:dyDescent="0.25">
      <c r="A3138">
        <v>3138</v>
      </c>
      <c r="B3138" s="24">
        <f>ROUND(SUMIF(Einnahmen!E$7:E$10002,A3138,Einnahmen!G$7:G$10002)+SUMIF(Einnahmen!I$7:I$10002,A3138,Einnahmen!H$7:H$10002)+SUMIF(Ausgaben!E$7:E$10002,A3138,Ausgaben!G$7:G$10002)+SUMIF(Ausgaben!I$7:I$10002,A3138,Ausgaben!H$7:H$10002),2)</f>
        <v>0</v>
      </c>
    </row>
    <row r="3139" spans="1:2" x14ac:dyDescent="0.25">
      <c r="A3139">
        <v>3139</v>
      </c>
      <c r="B3139" s="24">
        <f>ROUND(SUMIF(Einnahmen!E$7:E$10002,A3139,Einnahmen!G$7:G$10002)+SUMIF(Einnahmen!I$7:I$10002,A3139,Einnahmen!H$7:H$10002)+SUMIF(Ausgaben!E$7:E$10002,A3139,Ausgaben!G$7:G$10002)+SUMIF(Ausgaben!I$7:I$10002,A3139,Ausgaben!H$7:H$10002),2)</f>
        <v>0</v>
      </c>
    </row>
    <row r="3140" spans="1:2" x14ac:dyDescent="0.25">
      <c r="A3140">
        <v>3140</v>
      </c>
      <c r="B3140" s="24">
        <f>ROUND(SUMIF(Einnahmen!E$7:E$10002,A3140,Einnahmen!G$7:G$10002)+SUMIF(Einnahmen!I$7:I$10002,A3140,Einnahmen!H$7:H$10002)+SUMIF(Ausgaben!E$7:E$10002,A3140,Ausgaben!G$7:G$10002)+SUMIF(Ausgaben!I$7:I$10002,A3140,Ausgaben!H$7:H$10002),2)</f>
        <v>0</v>
      </c>
    </row>
    <row r="3141" spans="1:2" x14ac:dyDescent="0.25">
      <c r="A3141">
        <v>3141</v>
      </c>
      <c r="B3141" s="24">
        <f>ROUND(SUMIF(Einnahmen!E$7:E$10002,A3141,Einnahmen!G$7:G$10002)+SUMIF(Einnahmen!I$7:I$10002,A3141,Einnahmen!H$7:H$10002)+SUMIF(Ausgaben!E$7:E$10002,A3141,Ausgaben!G$7:G$10002)+SUMIF(Ausgaben!I$7:I$10002,A3141,Ausgaben!H$7:H$10002),2)</f>
        <v>0</v>
      </c>
    </row>
    <row r="3142" spans="1:2" x14ac:dyDescent="0.25">
      <c r="A3142">
        <v>3142</v>
      </c>
      <c r="B3142" s="24">
        <f>ROUND(SUMIF(Einnahmen!E$7:E$10002,A3142,Einnahmen!G$7:G$10002)+SUMIF(Einnahmen!I$7:I$10002,A3142,Einnahmen!H$7:H$10002)+SUMIF(Ausgaben!E$7:E$10002,A3142,Ausgaben!G$7:G$10002)+SUMIF(Ausgaben!I$7:I$10002,A3142,Ausgaben!H$7:H$10002),2)</f>
        <v>0</v>
      </c>
    </row>
    <row r="3143" spans="1:2" x14ac:dyDescent="0.25">
      <c r="A3143">
        <v>3143</v>
      </c>
      <c r="B3143" s="24">
        <f>ROUND(SUMIF(Einnahmen!E$7:E$10002,A3143,Einnahmen!G$7:G$10002)+SUMIF(Einnahmen!I$7:I$10002,A3143,Einnahmen!H$7:H$10002)+SUMIF(Ausgaben!E$7:E$10002,A3143,Ausgaben!G$7:G$10002)+SUMIF(Ausgaben!I$7:I$10002,A3143,Ausgaben!H$7:H$10002),2)</f>
        <v>0</v>
      </c>
    </row>
    <row r="3144" spans="1:2" x14ac:dyDescent="0.25">
      <c r="A3144">
        <v>3144</v>
      </c>
      <c r="B3144" s="24">
        <f>ROUND(SUMIF(Einnahmen!E$7:E$10002,A3144,Einnahmen!G$7:G$10002)+SUMIF(Einnahmen!I$7:I$10002,A3144,Einnahmen!H$7:H$10002)+SUMIF(Ausgaben!E$7:E$10002,A3144,Ausgaben!G$7:G$10002)+SUMIF(Ausgaben!I$7:I$10002,A3144,Ausgaben!H$7:H$10002),2)</f>
        <v>0</v>
      </c>
    </row>
    <row r="3145" spans="1:2" x14ac:dyDescent="0.25">
      <c r="A3145">
        <v>3145</v>
      </c>
      <c r="B3145" s="24">
        <f>ROUND(SUMIF(Einnahmen!E$7:E$10002,A3145,Einnahmen!G$7:G$10002)+SUMIF(Einnahmen!I$7:I$10002,A3145,Einnahmen!H$7:H$10002)+SUMIF(Ausgaben!E$7:E$10002,A3145,Ausgaben!G$7:G$10002)+SUMIF(Ausgaben!I$7:I$10002,A3145,Ausgaben!H$7:H$10002),2)</f>
        <v>0</v>
      </c>
    </row>
    <row r="3146" spans="1:2" x14ac:dyDescent="0.25">
      <c r="A3146">
        <v>3146</v>
      </c>
      <c r="B3146" s="24">
        <f>ROUND(SUMIF(Einnahmen!E$7:E$10002,A3146,Einnahmen!G$7:G$10002)+SUMIF(Einnahmen!I$7:I$10002,A3146,Einnahmen!H$7:H$10002)+SUMIF(Ausgaben!E$7:E$10002,A3146,Ausgaben!G$7:G$10002)+SUMIF(Ausgaben!I$7:I$10002,A3146,Ausgaben!H$7:H$10002),2)</f>
        <v>0</v>
      </c>
    </row>
    <row r="3147" spans="1:2" x14ac:dyDescent="0.25">
      <c r="A3147">
        <v>3147</v>
      </c>
      <c r="B3147" s="24">
        <f>ROUND(SUMIF(Einnahmen!E$7:E$10002,A3147,Einnahmen!G$7:G$10002)+SUMIF(Einnahmen!I$7:I$10002,A3147,Einnahmen!H$7:H$10002)+SUMIF(Ausgaben!E$7:E$10002,A3147,Ausgaben!G$7:G$10002)+SUMIF(Ausgaben!I$7:I$10002,A3147,Ausgaben!H$7:H$10002),2)</f>
        <v>0</v>
      </c>
    </row>
    <row r="3148" spans="1:2" x14ac:dyDescent="0.25">
      <c r="A3148">
        <v>3148</v>
      </c>
      <c r="B3148" s="24">
        <f>ROUND(SUMIF(Einnahmen!E$7:E$10002,A3148,Einnahmen!G$7:G$10002)+SUMIF(Einnahmen!I$7:I$10002,A3148,Einnahmen!H$7:H$10002)+SUMIF(Ausgaben!E$7:E$10002,A3148,Ausgaben!G$7:G$10002)+SUMIF(Ausgaben!I$7:I$10002,A3148,Ausgaben!H$7:H$10002),2)</f>
        <v>0</v>
      </c>
    </row>
    <row r="3149" spans="1:2" x14ac:dyDescent="0.25">
      <c r="A3149">
        <v>3149</v>
      </c>
      <c r="B3149" s="24">
        <f>ROUND(SUMIF(Einnahmen!E$7:E$10002,A3149,Einnahmen!G$7:G$10002)+SUMIF(Einnahmen!I$7:I$10002,A3149,Einnahmen!H$7:H$10002)+SUMIF(Ausgaben!E$7:E$10002,A3149,Ausgaben!G$7:G$10002)+SUMIF(Ausgaben!I$7:I$10002,A3149,Ausgaben!H$7:H$10002),2)</f>
        <v>0</v>
      </c>
    </row>
    <row r="3150" spans="1:2" x14ac:dyDescent="0.25">
      <c r="A3150">
        <v>3150</v>
      </c>
      <c r="B3150" s="24">
        <f>ROUND(SUMIF(Einnahmen!E$7:E$10002,A3150,Einnahmen!G$7:G$10002)+SUMIF(Einnahmen!I$7:I$10002,A3150,Einnahmen!H$7:H$10002)+SUMIF(Ausgaben!E$7:E$10002,A3150,Ausgaben!G$7:G$10002)+SUMIF(Ausgaben!I$7:I$10002,A3150,Ausgaben!H$7:H$10002),2)</f>
        <v>0</v>
      </c>
    </row>
    <row r="3151" spans="1:2" x14ac:dyDescent="0.25">
      <c r="A3151">
        <v>3151</v>
      </c>
      <c r="B3151" s="24">
        <f>ROUND(SUMIF(Einnahmen!E$7:E$10002,A3151,Einnahmen!G$7:G$10002)+SUMIF(Einnahmen!I$7:I$10002,A3151,Einnahmen!H$7:H$10002)+SUMIF(Ausgaben!E$7:E$10002,A3151,Ausgaben!G$7:G$10002)+SUMIF(Ausgaben!I$7:I$10002,A3151,Ausgaben!H$7:H$10002),2)</f>
        <v>0</v>
      </c>
    </row>
    <row r="3152" spans="1:2" x14ac:dyDescent="0.25">
      <c r="A3152">
        <v>3152</v>
      </c>
      <c r="B3152" s="24">
        <f>ROUND(SUMIF(Einnahmen!E$7:E$10002,A3152,Einnahmen!G$7:G$10002)+SUMIF(Einnahmen!I$7:I$10002,A3152,Einnahmen!H$7:H$10002)+SUMIF(Ausgaben!E$7:E$10002,A3152,Ausgaben!G$7:G$10002)+SUMIF(Ausgaben!I$7:I$10002,A3152,Ausgaben!H$7:H$10002),2)</f>
        <v>0</v>
      </c>
    </row>
    <row r="3153" spans="1:2" x14ac:dyDescent="0.25">
      <c r="A3153">
        <v>3153</v>
      </c>
      <c r="B3153" s="24">
        <f>ROUND(SUMIF(Einnahmen!E$7:E$10002,A3153,Einnahmen!G$7:G$10002)+SUMIF(Einnahmen!I$7:I$10002,A3153,Einnahmen!H$7:H$10002)+SUMIF(Ausgaben!E$7:E$10002,A3153,Ausgaben!G$7:G$10002)+SUMIF(Ausgaben!I$7:I$10002,A3153,Ausgaben!H$7:H$10002),2)</f>
        <v>0</v>
      </c>
    </row>
    <row r="3154" spans="1:2" x14ac:dyDescent="0.25">
      <c r="A3154">
        <v>3154</v>
      </c>
      <c r="B3154" s="24">
        <f>ROUND(SUMIF(Einnahmen!E$7:E$10002,A3154,Einnahmen!G$7:G$10002)+SUMIF(Einnahmen!I$7:I$10002,A3154,Einnahmen!H$7:H$10002)+SUMIF(Ausgaben!E$7:E$10002,A3154,Ausgaben!G$7:G$10002)+SUMIF(Ausgaben!I$7:I$10002,A3154,Ausgaben!H$7:H$10002),2)</f>
        <v>0</v>
      </c>
    </row>
    <row r="3155" spans="1:2" x14ac:dyDescent="0.25">
      <c r="A3155">
        <v>3155</v>
      </c>
      <c r="B3155" s="24">
        <f>ROUND(SUMIF(Einnahmen!E$7:E$10002,A3155,Einnahmen!G$7:G$10002)+SUMIF(Einnahmen!I$7:I$10002,A3155,Einnahmen!H$7:H$10002)+SUMIF(Ausgaben!E$7:E$10002,A3155,Ausgaben!G$7:G$10002)+SUMIF(Ausgaben!I$7:I$10002,A3155,Ausgaben!H$7:H$10002),2)</f>
        <v>0</v>
      </c>
    </row>
    <row r="3156" spans="1:2" x14ac:dyDescent="0.25">
      <c r="A3156">
        <v>3156</v>
      </c>
      <c r="B3156" s="24">
        <f>ROUND(SUMIF(Einnahmen!E$7:E$10002,A3156,Einnahmen!G$7:G$10002)+SUMIF(Einnahmen!I$7:I$10002,A3156,Einnahmen!H$7:H$10002)+SUMIF(Ausgaben!E$7:E$10002,A3156,Ausgaben!G$7:G$10002)+SUMIF(Ausgaben!I$7:I$10002,A3156,Ausgaben!H$7:H$10002),2)</f>
        <v>0</v>
      </c>
    </row>
    <row r="3157" spans="1:2" x14ac:dyDescent="0.25">
      <c r="A3157">
        <v>3157</v>
      </c>
      <c r="B3157" s="24">
        <f>ROUND(SUMIF(Einnahmen!E$7:E$10002,A3157,Einnahmen!G$7:G$10002)+SUMIF(Einnahmen!I$7:I$10002,A3157,Einnahmen!H$7:H$10002)+SUMIF(Ausgaben!E$7:E$10002,A3157,Ausgaben!G$7:G$10002)+SUMIF(Ausgaben!I$7:I$10002,A3157,Ausgaben!H$7:H$10002),2)</f>
        <v>0</v>
      </c>
    </row>
    <row r="3158" spans="1:2" x14ac:dyDescent="0.25">
      <c r="A3158">
        <v>3158</v>
      </c>
      <c r="B3158" s="24">
        <f>ROUND(SUMIF(Einnahmen!E$7:E$10002,A3158,Einnahmen!G$7:G$10002)+SUMIF(Einnahmen!I$7:I$10002,A3158,Einnahmen!H$7:H$10002)+SUMIF(Ausgaben!E$7:E$10002,A3158,Ausgaben!G$7:G$10002)+SUMIF(Ausgaben!I$7:I$10002,A3158,Ausgaben!H$7:H$10002),2)</f>
        <v>0</v>
      </c>
    </row>
    <row r="3159" spans="1:2" x14ac:dyDescent="0.25">
      <c r="A3159">
        <v>3159</v>
      </c>
      <c r="B3159" s="24">
        <f>ROUND(SUMIF(Einnahmen!E$7:E$10002,A3159,Einnahmen!G$7:G$10002)+SUMIF(Einnahmen!I$7:I$10002,A3159,Einnahmen!H$7:H$10002)+SUMIF(Ausgaben!E$7:E$10002,A3159,Ausgaben!G$7:G$10002)+SUMIF(Ausgaben!I$7:I$10002,A3159,Ausgaben!H$7:H$10002),2)</f>
        <v>0</v>
      </c>
    </row>
    <row r="3160" spans="1:2" x14ac:dyDescent="0.25">
      <c r="A3160">
        <v>3160</v>
      </c>
      <c r="B3160" s="24">
        <f>ROUND(SUMIF(Einnahmen!E$7:E$10002,A3160,Einnahmen!G$7:G$10002)+SUMIF(Einnahmen!I$7:I$10002,A3160,Einnahmen!H$7:H$10002)+SUMIF(Ausgaben!E$7:E$10002,A3160,Ausgaben!G$7:G$10002)+SUMIF(Ausgaben!I$7:I$10002,A3160,Ausgaben!H$7:H$10002),2)</f>
        <v>0</v>
      </c>
    </row>
    <row r="3161" spans="1:2" x14ac:dyDescent="0.25">
      <c r="A3161">
        <v>3161</v>
      </c>
      <c r="B3161" s="24">
        <f>ROUND(SUMIF(Einnahmen!E$7:E$10002,A3161,Einnahmen!G$7:G$10002)+SUMIF(Einnahmen!I$7:I$10002,A3161,Einnahmen!H$7:H$10002)+SUMIF(Ausgaben!E$7:E$10002,A3161,Ausgaben!G$7:G$10002)+SUMIF(Ausgaben!I$7:I$10002,A3161,Ausgaben!H$7:H$10002),2)</f>
        <v>0</v>
      </c>
    </row>
    <row r="3162" spans="1:2" x14ac:dyDescent="0.25">
      <c r="A3162">
        <v>3162</v>
      </c>
      <c r="B3162" s="24">
        <f>ROUND(SUMIF(Einnahmen!E$7:E$10002,A3162,Einnahmen!G$7:G$10002)+SUMIF(Einnahmen!I$7:I$10002,A3162,Einnahmen!H$7:H$10002)+SUMIF(Ausgaben!E$7:E$10002,A3162,Ausgaben!G$7:G$10002)+SUMIF(Ausgaben!I$7:I$10002,A3162,Ausgaben!H$7:H$10002),2)</f>
        <v>0</v>
      </c>
    </row>
    <row r="3163" spans="1:2" x14ac:dyDescent="0.25">
      <c r="A3163">
        <v>3163</v>
      </c>
      <c r="B3163" s="24">
        <f>ROUND(SUMIF(Einnahmen!E$7:E$10002,A3163,Einnahmen!G$7:G$10002)+SUMIF(Einnahmen!I$7:I$10002,A3163,Einnahmen!H$7:H$10002)+SUMIF(Ausgaben!E$7:E$10002,A3163,Ausgaben!G$7:G$10002)+SUMIF(Ausgaben!I$7:I$10002,A3163,Ausgaben!H$7:H$10002),2)</f>
        <v>0</v>
      </c>
    </row>
    <row r="3164" spans="1:2" x14ac:dyDescent="0.25">
      <c r="A3164">
        <v>3164</v>
      </c>
      <c r="B3164" s="24">
        <f>ROUND(SUMIF(Einnahmen!E$7:E$10002,A3164,Einnahmen!G$7:G$10002)+SUMIF(Einnahmen!I$7:I$10002,A3164,Einnahmen!H$7:H$10002)+SUMIF(Ausgaben!E$7:E$10002,A3164,Ausgaben!G$7:G$10002)+SUMIF(Ausgaben!I$7:I$10002,A3164,Ausgaben!H$7:H$10002),2)</f>
        <v>0</v>
      </c>
    </row>
    <row r="3165" spans="1:2" x14ac:dyDescent="0.25">
      <c r="A3165">
        <v>3165</v>
      </c>
      <c r="B3165" s="24">
        <f>ROUND(SUMIF(Einnahmen!E$7:E$10002,A3165,Einnahmen!G$7:G$10002)+SUMIF(Einnahmen!I$7:I$10002,A3165,Einnahmen!H$7:H$10002)+SUMIF(Ausgaben!E$7:E$10002,A3165,Ausgaben!G$7:G$10002)+SUMIF(Ausgaben!I$7:I$10002,A3165,Ausgaben!H$7:H$10002),2)</f>
        <v>0</v>
      </c>
    </row>
    <row r="3166" spans="1:2" x14ac:dyDescent="0.25">
      <c r="A3166">
        <v>3166</v>
      </c>
      <c r="B3166" s="24">
        <f>ROUND(SUMIF(Einnahmen!E$7:E$10002,A3166,Einnahmen!G$7:G$10002)+SUMIF(Einnahmen!I$7:I$10002,A3166,Einnahmen!H$7:H$10002)+SUMIF(Ausgaben!E$7:E$10002,A3166,Ausgaben!G$7:G$10002)+SUMIF(Ausgaben!I$7:I$10002,A3166,Ausgaben!H$7:H$10002),2)</f>
        <v>0</v>
      </c>
    </row>
    <row r="3167" spans="1:2" x14ac:dyDescent="0.25">
      <c r="A3167">
        <v>3167</v>
      </c>
      <c r="B3167" s="24">
        <f>ROUND(SUMIF(Einnahmen!E$7:E$10002,A3167,Einnahmen!G$7:G$10002)+SUMIF(Einnahmen!I$7:I$10002,A3167,Einnahmen!H$7:H$10002)+SUMIF(Ausgaben!E$7:E$10002,A3167,Ausgaben!G$7:G$10002)+SUMIF(Ausgaben!I$7:I$10002,A3167,Ausgaben!H$7:H$10002),2)</f>
        <v>0</v>
      </c>
    </row>
    <row r="3168" spans="1:2" x14ac:dyDescent="0.25">
      <c r="A3168">
        <v>3168</v>
      </c>
      <c r="B3168" s="24">
        <f>ROUND(SUMIF(Einnahmen!E$7:E$10002,A3168,Einnahmen!G$7:G$10002)+SUMIF(Einnahmen!I$7:I$10002,A3168,Einnahmen!H$7:H$10002)+SUMIF(Ausgaben!E$7:E$10002,A3168,Ausgaben!G$7:G$10002)+SUMIF(Ausgaben!I$7:I$10002,A3168,Ausgaben!H$7:H$10002),2)</f>
        <v>0</v>
      </c>
    </row>
    <row r="3169" spans="1:2" x14ac:dyDescent="0.25">
      <c r="A3169">
        <v>3169</v>
      </c>
      <c r="B3169" s="24">
        <f>ROUND(SUMIF(Einnahmen!E$7:E$10002,A3169,Einnahmen!G$7:G$10002)+SUMIF(Einnahmen!I$7:I$10002,A3169,Einnahmen!H$7:H$10002)+SUMIF(Ausgaben!E$7:E$10002,A3169,Ausgaben!G$7:G$10002)+SUMIF(Ausgaben!I$7:I$10002,A3169,Ausgaben!H$7:H$10002),2)</f>
        <v>0</v>
      </c>
    </row>
    <row r="3170" spans="1:2" x14ac:dyDescent="0.25">
      <c r="A3170">
        <v>3170</v>
      </c>
      <c r="B3170" s="24">
        <f>ROUND(SUMIF(Einnahmen!E$7:E$10002,A3170,Einnahmen!G$7:G$10002)+SUMIF(Einnahmen!I$7:I$10002,A3170,Einnahmen!H$7:H$10002)+SUMIF(Ausgaben!E$7:E$10002,A3170,Ausgaben!G$7:G$10002)+SUMIF(Ausgaben!I$7:I$10002,A3170,Ausgaben!H$7:H$10002),2)</f>
        <v>0</v>
      </c>
    </row>
    <row r="3171" spans="1:2" x14ac:dyDescent="0.25">
      <c r="A3171">
        <v>3171</v>
      </c>
      <c r="B3171" s="24">
        <f>ROUND(SUMIF(Einnahmen!E$7:E$10002,A3171,Einnahmen!G$7:G$10002)+SUMIF(Einnahmen!I$7:I$10002,A3171,Einnahmen!H$7:H$10002)+SUMIF(Ausgaben!E$7:E$10002,A3171,Ausgaben!G$7:G$10002)+SUMIF(Ausgaben!I$7:I$10002,A3171,Ausgaben!H$7:H$10002),2)</f>
        <v>0</v>
      </c>
    </row>
    <row r="3172" spans="1:2" x14ac:dyDescent="0.25">
      <c r="A3172">
        <v>3172</v>
      </c>
      <c r="B3172" s="24">
        <f>ROUND(SUMIF(Einnahmen!E$7:E$10002,A3172,Einnahmen!G$7:G$10002)+SUMIF(Einnahmen!I$7:I$10002,A3172,Einnahmen!H$7:H$10002)+SUMIF(Ausgaben!E$7:E$10002,A3172,Ausgaben!G$7:G$10002)+SUMIF(Ausgaben!I$7:I$10002,A3172,Ausgaben!H$7:H$10002),2)</f>
        <v>0</v>
      </c>
    </row>
    <row r="3173" spans="1:2" x14ac:dyDescent="0.25">
      <c r="A3173">
        <v>3173</v>
      </c>
      <c r="B3173" s="24">
        <f>ROUND(SUMIF(Einnahmen!E$7:E$10002,A3173,Einnahmen!G$7:G$10002)+SUMIF(Einnahmen!I$7:I$10002,A3173,Einnahmen!H$7:H$10002)+SUMIF(Ausgaben!E$7:E$10002,A3173,Ausgaben!G$7:G$10002)+SUMIF(Ausgaben!I$7:I$10002,A3173,Ausgaben!H$7:H$10002),2)</f>
        <v>0</v>
      </c>
    </row>
    <row r="3174" spans="1:2" x14ac:dyDescent="0.25">
      <c r="A3174">
        <v>3174</v>
      </c>
      <c r="B3174" s="24">
        <f>ROUND(SUMIF(Einnahmen!E$7:E$10002,A3174,Einnahmen!G$7:G$10002)+SUMIF(Einnahmen!I$7:I$10002,A3174,Einnahmen!H$7:H$10002)+SUMIF(Ausgaben!E$7:E$10002,A3174,Ausgaben!G$7:G$10002)+SUMIF(Ausgaben!I$7:I$10002,A3174,Ausgaben!H$7:H$10002),2)</f>
        <v>0</v>
      </c>
    </row>
    <row r="3175" spans="1:2" x14ac:dyDescent="0.25">
      <c r="A3175">
        <v>3175</v>
      </c>
      <c r="B3175" s="24">
        <f>ROUND(SUMIF(Einnahmen!E$7:E$10002,A3175,Einnahmen!G$7:G$10002)+SUMIF(Einnahmen!I$7:I$10002,A3175,Einnahmen!H$7:H$10002)+SUMIF(Ausgaben!E$7:E$10002,A3175,Ausgaben!G$7:G$10002)+SUMIF(Ausgaben!I$7:I$10002,A3175,Ausgaben!H$7:H$10002),2)</f>
        <v>0</v>
      </c>
    </row>
    <row r="3176" spans="1:2" x14ac:dyDescent="0.25">
      <c r="A3176">
        <v>3176</v>
      </c>
      <c r="B3176" s="24">
        <f>ROUND(SUMIF(Einnahmen!E$7:E$10002,A3176,Einnahmen!G$7:G$10002)+SUMIF(Einnahmen!I$7:I$10002,A3176,Einnahmen!H$7:H$10002)+SUMIF(Ausgaben!E$7:E$10002,A3176,Ausgaben!G$7:G$10002)+SUMIF(Ausgaben!I$7:I$10002,A3176,Ausgaben!H$7:H$10002),2)</f>
        <v>0</v>
      </c>
    </row>
    <row r="3177" spans="1:2" x14ac:dyDescent="0.25">
      <c r="A3177">
        <v>3177</v>
      </c>
      <c r="B3177" s="24">
        <f>ROUND(SUMIF(Einnahmen!E$7:E$10002,A3177,Einnahmen!G$7:G$10002)+SUMIF(Einnahmen!I$7:I$10002,A3177,Einnahmen!H$7:H$10002)+SUMIF(Ausgaben!E$7:E$10002,A3177,Ausgaben!G$7:G$10002)+SUMIF(Ausgaben!I$7:I$10002,A3177,Ausgaben!H$7:H$10002),2)</f>
        <v>0</v>
      </c>
    </row>
    <row r="3178" spans="1:2" x14ac:dyDescent="0.25">
      <c r="A3178">
        <v>3178</v>
      </c>
      <c r="B3178" s="24">
        <f>ROUND(SUMIF(Einnahmen!E$7:E$10002,A3178,Einnahmen!G$7:G$10002)+SUMIF(Einnahmen!I$7:I$10002,A3178,Einnahmen!H$7:H$10002)+SUMIF(Ausgaben!E$7:E$10002,A3178,Ausgaben!G$7:G$10002)+SUMIF(Ausgaben!I$7:I$10002,A3178,Ausgaben!H$7:H$10002),2)</f>
        <v>0</v>
      </c>
    </row>
    <row r="3179" spans="1:2" x14ac:dyDescent="0.25">
      <c r="A3179">
        <v>3179</v>
      </c>
      <c r="B3179" s="24">
        <f>ROUND(SUMIF(Einnahmen!E$7:E$10002,A3179,Einnahmen!G$7:G$10002)+SUMIF(Einnahmen!I$7:I$10002,A3179,Einnahmen!H$7:H$10002)+SUMIF(Ausgaben!E$7:E$10002,A3179,Ausgaben!G$7:G$10002)+SUMIF(Ausgaben!I$7:I$10002,A3179,Ausgaben!H$7:H$10002),2)</f>
        <v>0</v>
      </c>
    </row>
    <row r="3180" spans="1:2" x14ac:dyDescent="0.25">
      <c r="A3180">
        <v>3180</v>
      </c>
      <c r="B3180" s="24">
        <f>ROUND(SUMIF(Einnahmen!E$7:E$10002,A3180,Einnahmen!G$7:G$10002)+SUMIF(Einnahmen!I$7:I$10002,A3180,Einnahmen!H$7:H$10002)+SUMIF(Ausgaben!E$7:E$10002,A3180,Ausgaben!G$7:G$10002)+SUMIF(Ausgaben!I$7:I$10002,A3180,Ausgaben!H$7:H$10002),2)</f>
        <v>0</v>
      </c>
    </row>
    <row r="3181" spans="1:2" x14ac:dyDescent="0.25">
      <c r="A3181">
        <v>3181</v>
      </c>
      <c r="B3181" s="24">
        <f>ROUND(SUMIF(Einnahmen!E$7:E$10002,A3181,Einnahmen!G$7:G$10002)+SUMIF(Einnahmen!I$7:I$10002,A3181,Einnahmen!H$7:H$10002)+SUMIF(Ausgaben!E$7:E$10002,A3181,Ausgaben!G$7:G$10002)+SUMIF(Ausgaben!I$7:I$10002,A3181,Ausgaben!H$7:H$10002),2)</f>
        <v>0</v>
      </c>
    </row>
    <row r="3182" spans="1:2" x14ac:dyDescent="0.25">
      <c r="A3182">
        <v>3182</v>
      </c>
      <c r="B3182" s="24">
        <f>ROUND(SUMIF(Einnahmen!E$7:E$10002,A3182,Einnahmen!G$7:G$10002)+SUMIF(Einnahmen!I$7:I$10002,A3182,Einnahmen!H$7:H$10002)+SUMIF(Ausgaben!E$7:E$10002,A3182,Ausgaben!G$7:G$10002)+SUMIF(Ausgaben!I$7:I$10002,A3182,Ausgaben!H$7:H$10002),2)</f>
        <v>0</v>
      </c>
    </row>
    <row r="3183" spans="1:2" x14ac:dyDescent="0.25">
      <c r="A3183">
        <v>3183</v>
      </c>
      <c r="B3183" s="24">
        <f>ROUND(SUMIF(Einnahmen!E$7:E$10002,A3183,Einnahmen!G$7:G$10002)+SUMIF(Einnahmen!I$7:I$10002,A3183,Einnahmen!H$7:H$10002)+SUMIF(Ausgaben!E$7:E$10002,A3183,Ausgaben!G$7:G$10002)+SUMIF(Ausgaben!I$7:I$10002,A3183,Ausgaben!H$7:H$10002),2)</f>
        <v>0</v>
      </c>
    </row>
    <row r="3184" spans="1:2" x14ac:dyDescent="0.25">
      <c r="A3184">
        <v>3184</v>
      </c>
      <c r="B3184" s="24">
        <f>ROUND(SUMIF(Einnahmen!E$7:E$10002,A3184,Einnahmen!G$7:G$10002)+SUMIF(Einnahmen!I$7:I$10002,A3184,Einnahmen!H$7:H$10002)+SUMIF(Ausgaben!E$7:E$10002,A3184,Ausgaben!G$7:G$10002)+SUMIF(Ausgaben!I$7:I$10002,A3184,Ausgaben!H$7:H$10002),2)</f>
        <v>0</v>
      </c>
    </row>
    <row r="3185" spans="1:2" x14ac:dyDescent="0.25">
      <c r="A3185">
        <v>3185</v>
      </c>
      <c r="B3185" s="24">
        <f>ROUND(SUMIF(Einnahmen!E$7:E$10002,A3185,Einnahmen!G$7:G$10002)+SUMIF(Einnahmen!I$7:I$10002,A3185,Einnahmen!H$7:H$10002)+SUMIF(Ausgaben!E$7:E$10002,A3185,Ausgaben!G$7:G$10002)+SUMIF(Ausgaben!I$7:I$10002,A3185,Ausgaben!H$7:H$10002),2)</f>
        <v>0</v>
      </c>
    </row>
    <row r="3186" spans="1:2" x14ac:dyDescent="0.25">
      <c r="A3186">
        <v>3186</v>
      </c>
      <c r="B3186" s="24">
        <f>ROUND(SUMIF(Einnahmen!E$7:E$10002,A3186,Einnahmen!G$7:G$10002)+SUMIF(Einnahmen!I$7:I$10002,A3186,Einnahmen!H$7:H$10002)+SUMIF(Ausgaben!E$7:E$10002,A3186,Ausgaben!G$7:G$10002)+SUMIF(Ausgaben!I$7:I$10002,A3186,Ausgaben!H$7:H$10002),2)</f>
        <v>0</v>
      </c>
    </row>
    <row r="3187" spans="1:2" x14ac:dyDescent="0.25">
      <c r="A3187">
        <v>3187</v>
      </c>
      <c r="B3187" s="24">
        <f>ROUND(SUMIF(Einnahmen!E$7:E$10002,A3187,Einnahmen!G$7:G$10002)+SUMIF(Einnahmen!I$7:I$10002,A3187,Einnahmen!H$7:H$10002)+SUMIF(Ausgaben!E$7:E$10002,A3187,Ausgaben!G$7:G$10002)+SUMIF(Ausgaben!I$7:I$10002,A3187,Ausgaben!H$7:H$10002),2)</f>
        <v>0</v>
      </c>
    </row>
    <row r="3188" spans="1:2" x14ac:dyDescent="0.25">
      <c r="A3188">
        <v>3188</v>
      </c>
      <c r="B3188" s="24">
        <f>ROUND(SUMIF(Einnahmen!E$7:E$10002,A3188,Einnahmen!G$7:G$10002)+SUMIF(Einnahmen!I$7:I$10002,A3188,Einnahmen!H$7:H$10002)+SUMIF(Ausgaben!E$7:E$10002,A3188,Ausgaben!G$7:G$10002)+SUMIF(Ausgaben!I$7:I$10002,A3188,Ausgaben!H$7:H$10002),2)</f>
        <v>0</v>
      </c>
    </row>
    <row r="3189" spans="1:2" x14ac:dyDescent="0.25">
      <c r="A3189">
        <v>3189</v>
      </c>
      <c r="B3189" s="24">
        <f>ROUND(SUMIF(Einnahmen!E$7:E$10002,A3189,Einnahmen!G$7:G$10002)+SUMIF(Einnahmen!I$7:I$10002,A3189,Einnahmen!H$7:H$10002)+SUMIF(Ausgaben!E$7:E$10002,A3189,Ausgaben!G$7:G$10002)+SUMIF(Ausgaben!I$7:I$10002,A3189,Ausgaben!H$7:H$10002),2)</f>
        <v>0</v>
      </c>
    </row>
    <row r="3190" spans="1:2" x14ac:dyDescent="0.25">
      <c r="A3190">
        <v>3190</v>
      </c>
      <c r="B3190" s="24">
        <f>ROUND(SUMIF(Einnahmen!E$7:E$10002,A3190,Einnahmen!G$7:G$10002)+SUMIF(Einnahmen!I$7:I$10002,A3190,Einnahmen!H$7:H$10002)+SUMIF(Ausgaben!E$7:E$10002,A3190,Ausgaben!G$7:G$10002)+SUMIF(Ausgaben!I$7:I$10002,A3190,Ausgaben!H$7:H$10002),2)</f>
        <v>0</v>
      </c>
    </row>
    <row r="3191" spans="1:2" x14ac:dyDescent="0.25">
      <c r="A3191">
        <v>3191</v>
      </c>
      <c r="B3191" s="24">
        <f>ROUND(SUMIF(Einnahmen!E$7:E$10002,A3191,Einnahmen!G$7:G$10002)+SUMIF(Einnahmen!I$7:I$10002,A3191,Einnahmen!H$7:H$10002)+SUMIF(Ausgaben!E$7:E$10002,A3191,Ausgaben!G$7:G$10002)+SUMIF(Ausgaben!I$7:I$10002,A3191,Ausgaben!H$7:H$10002),2)</f>
        <v>0</v>
      </c>
    </row>
    <row r="3192" spans="1:2" x14ac:dyDescent="0.25">
      <c r="A3192">
        <v>3192</v>
      </c>
      <c r="B3192" s="24">
        <f>ROUND(SUMIF(Einnahmen!E$7:E$10002,A3192,Einnahmen!G$7:G$10002)+SUMIF(Einnahmen!I$7:I$10002,A3192,Einnahmen!H$7:H$10002)+SUMIF(Ausgaben!E$7:E$10002,A3192,Ausgaben!G$7:G$10002)+SUMIF(Ausgaben!I$7:I$10002,A3192,Ausgaben!H$7:H$10002),2)</f>
        <v>0</v>
      </c>
    </row>
    <row r="3193" spans="1:2" x14ac:dyDescent="0.25">
      <c r="A3193">
        <v>3193</v>
      </c>
      <c r="B3193" s="24">
        <f>ROUND(SUMIF(Einnahmen!E$7:E$10002,A3193,Einnahmen!G$7:G$10002)+SUMIF(Einnahmen!I$7:I$10002,A3193,Einnahmen!H$7:H$10002)+SUMIF(Ausgaben!E$7:E$10002,A3193,Ausgaben!G$7:G$10002)+SUMIF(Ausgaben!I$7:I$10002,A3193,Ausgaben!H$7:H$10002),2)</f>
        <v>0</v>
      </c>
    </row>
    <row r="3194" spans="1:2" x14ac:dyDescent="0.25">
      <c r="A3194">
        <v>3194</v>
      </c>
      <c r="B3194" s="24">
        <f>ROUND(SUMIF(Einnahmen!E$7:E$10002,A3194,Einnahmen!G$7:G$10002)+SUMIF(Einnahmen!I$7:I$10002,A3194,Einnahmen!H$7:H$10002)+SUMIF(Ausgaben!E$7:E$10002,A3194,Ausgaben!G$7:G$10002)+SUMIF(Ausgaben!I$7:I$10002,A3194,Ausgaben!H$7:H$10002),2)</f>
        <v>0</v>
      </c>
    </row>
    <row r="3195" spans="1:2" x14ac:dyDescent="0.25">
      <c r="A3195">
        <v>3195</v>
      </c>
      <c r="B3195" s="24">
        <f>ROUND(SUMIF(Einnahmen!E$7:E$10002,A3195,Einnahmen!G$7:G$10002)+SUMIF(Einnahmen!I$7:I$10002,A3195,Einnahmen!H$7:H$10002)+SUMIF(Ausgaben!E$7:E$10002,A3195,Ausgaben!G$7:G$10002)+SUMIF(Ausgaben!I$7:I$10002,A3195,Ausgaben!H$7:H$10002),2)</f>
        <v>0</v>
      </c>
    </row>
    <row r="3196" spans="1:2" x14ac:dyDescent="0.25">
      <c r="A3196">
        <v>3196</v>
      </c>
      <c r="B3196" s="24">
        <f>ROUND(SUMIF(Einnahmen!E$7:E$10002,A3196,Einnahmen!G$7:G$10002)+SUMIF(Einnahmen!I$7:I$10002,A3196,Einnahmen!H$7:H$10002)+SUMIF(Ausgaben!E$7:E$10002,A3196,Ausgaben!G$7:G$10002)+SUMIF(Ausgaben!I$7:I$10002,A3196,Ausgaben!H$7:H$10002),2)</f>
        <v>0</v>
      </c>
    </row>
    <row r="3197" spans="1:2" x14ac:dyDescent="0.25">
      <c r="A3197">
        <v>3197</v>
      </c>
      <c r="B3197" s="24">
        <f>ROUND(SUMIF(Einnahmen!E$7:E$10002,A3197,Einnahmen!G$7:G$10002)+SUMIF(Einnahmen!I$7:I$10002,A3197,Einnahmen!H$7:H$10002)+SUMIF(Ausgaben!E$7:E$10002,A3197,Ausgaben!G$7:G$10002)+SUMIF(Ausgaben!I$7:I$10002,A3197,Ausgaben!H$7:H$10002),2)</f>
        <v>0</v>
      </c>
    </row>
    <row r="3198" spans="1:2" x14ac:dyDescent="0.25">
      <c r="A3198">
        <v>3198</v>
      </c>
      <c r="B3198" s="24">
        <f>ROUND(SUMIF(Einnahmen!E$7:E$10002,A3198,Einnahmen!G$7:G$10002)+SUMIF(Einnahmen!I$7:I$10002,A3198,Einnahmen!H$7:H$10002)+SUMIF(Ausgaben!E$7:E$10002,A3198,Ausgaben!G$7:G$10002)+SUMIF(Ausgaben!I$7:I$10002,A3198,Ausgaben!H$7:H$10002),2)</f>
        <v>0</v>
      </c>
    </row>
    <row r="3199" spans="1:2" x14ac:dyDescent="0.25">
      <c r="A3199">
        <v>3199</v>
      </c>
      <c r="B3199" s="24">
        <f>ROUND(SUMIF(Einnahmen!E$7:E$10002,A3199,Einnahmen!G$7:G$10002)+SUMIF(Einnahmen!I$7:I$10002,A3199,Einnahmen!H$7:H$10002)+SUMIF(Ausgaben!E$7:E$10002,A3199,Ausgaben!G$7:G$10002)+SUMIF(Ausgaben!I$7:I$10002,A3199,Ausgaben!H$7:H$10002),2)</f>
        <v>0</v>
      </c>
    </row>
    <row r="3200" spans="1:2" x14ac:dyDescent="0.25">
      <c r="A3200">
        <v>3200</v>
      </c>
      <c r="B3200" s="24">
        <f>ROUND(SUMIF(Einnahmen!E$7:E$10002,A3200,Einnahmen!G$7:G$10002)+SUMIF(Einnahmen!I$7:I$10002,A3200,Einnahmen!H$7:H$10002)+SUMIF(Ausgaben!E$7:E$10002,A3200,Ausgaben!G$7:G$10002)+SUMIF(Ausgaben!I$7:I$10002,A3200,Ausgaben!H$7:H$10002),2)</f>
        <v>0</v>
      </c>
    </row>
    <row r="3201" spans="1:2" x14ac:dyDescent="0.25">
      <c r="A3201">
        <v>3201</v>
      </c>
      <c r="B3201" s="24">
        <f>ROUND(SUMIF(Einnahmen!E$7:E$10002,A3201,Einnahmen!G$7:G$10002)+SUMIF(Einnahmen!I$7:I$10002,A3201,Einnahmen!H$7:H$10002)+SUMIF(Ausgaben!E$7:E$10002,A3201,Ausgaben!G$7:G$10002)+SUMIF(Ausgaben!I$7:I$10002,A3201,Ausgaben!H$7:H$10002),2)</f>
        <v>0</v>
      </c>
    </row>
    <row r="3202" spans="1:2" x14ac:dyDescent="0.25">
      <c r="A3202">
        <v>3202</v>
      </c>
      <c r="B3202" s="24">
        <f>ROUND(SUMIF(Einnahmen!E$7:E$10002,A3202,Einnahmen!G$7:G$10002)+SUMIF(Einnahmen!I$7:I$10002,A3202,Einnahmen!H$7:H$10002)+SUMIF(Ausgaben!E$7:E$10002,A3202,Ausgaben!G$7:G$10002)+SUMIF(Ausgaben!I$7:I$10002,A3202,Ausgaben!H$7:H$10002),2)</f>
        <v>0</v>
      </c>
    </row>
    <row r="3203" spans="1:2" x14ac:dyDescent="0.25">
      <c r="A3203">
        <v>3203</v>
      </c>
      <c r="B3203" s="24">
        <f>ROUND(SUMIF(Einnahmen!E$7:E$10002,A3203,Einnahmen!G$7:G$10002)+SUMIF(Einnahmen!I$7:I$10002,A3203,Einnahmen!H$7:H$10002)+SUMIF(Ausgaben!E$7:E$10002,A3203,Ausgaben!G$7:G$10002)+SUMIF(Ausgaben!I$7:I$10002,A3203,Ausgaben!H$7:H$10002),2)</f>
        <v>0</v>
      </c>
    </row>
    <row r="3204" spans="1:2" x14ac:dyDescent="0.25">
      <c r="A3204">
        <v>3204</v>
      </c>
      <c r="B3204" s="24">
        <f>ROUND(SUMIF(Einnahmen!E$7:E$10002,A3204,Einnahmen!G$7:G$10002)+SUMIF(Einnahmen!I$7:I$10002,A3204,Einnahmen!H$7:H$10002)+SUMIF(Ausgaben!E$7:E$10002,A3204,Ausgaben!G$7:G$10002)+SUMIF(Ausgaben!I$7:I$10002,A3204,Ausgaben!H$7:H$10002),2)</f>
        <v>0</v>
      </c>
    </row>
    <row r="3205" spans="1:2" x14ac:dyDescent="0.25">
      <c r="A3205">
        <v>3205</v>
      </c>
      <c r="B3205" s="24">
        <f>ROUND(SUMIF(Einnahmen!E$7:E$10002,A3205,Einnahmen!G$7:G$10002)+SUMIF(Einnahmen!I$7:I$10002,A3205,Einnahmen!H$7:H$10002)+SUMIF(Ausgaben!E$7:E$10002,A3205,Ausgaben!G$7:G$10002)+SUMIF(Ausgaben!I$7:I$10002,A3205,Ausgaben!H$7:H$10002),2)</f>
        <v>0</v>
      </c>
    </row>
    <row r="3206" spans="1:2" x14ac:dyDescent="0.25">
      <c r="A3206">
        <v>3206</v>
      </c>
      <c r="B3206" s="24">
        <f>ROUND(SUMIF(Einnahmen!E$7:E$10002,A3206,Einnahmen!G$7:G$10002)+SUMIF(Einnahmen!I$7:I$10002,A3206,Einnahmen!H$7:H$10002)+SUMIF(Ausgaben!E$7:E$10002,A3206,Ausgaben!G$7:G$10002)+SUMIF(Ausgaben!I$7:I$10002,A3206,Ausgaben!H$7:H$10002),2)</f>
        <v>0</v>
      </c>
    </row>
    <row r="3207" spans="1:2" x14ac:dyDescent="0.25">
      <c r="A3207">
        <v>3207</v>
      </c>
      <c r="B3207" s="24">
        <f>ROUND(SUMIF(Einnahmen!E$7:E$10002,A3207,Einnahmen!G$7:G$10002)+SUMIF(Einnahmen!I$7:I$10002,A3207,Einnahmen!H$7:H$10002)+SUMIF(Ausgaben!E$7:E$10002,A3207,Ausgaben!G$7:G$10002)+SUMIF(Ausgaben!I$7:I$10002,A3207,Ausgaben!H$7:H$10002),2)</f>
        <v>0</v>
      </c>
    </row>
    <row r="3208" spans="1:2" x14ac:dyDescent="0.25">
      <c r="A3208">
        <v>3208</v>
      </c>
      <c r="B3208" s="24">
        <f>ROUND(SUMIF(Einnahmen!E$7:E$10002,A3208,Einnahmen!G$7:G$10002)+SUMIF(Einnahmen!I$7:I$10002,A3208,Einnahmen!H$7:H$10002)+SUMIF(Ausgaben!E$7:E$10002,A3208,Ausgaben!G$7:G$10002)+SUMIF(Ausgaben!I$7:I$10002,A3208,Ausgaben!H$7:H$10002),2)</f>
        <v>0</v>
      </c>
    </row>
    <row r="3209" spans="1:2" x14ac:dyDescent="0.25">
      <c r="A3209">
        <v>3209</v>
      </c>
      <c r="B3209" s="24">
        <f>ROUND(SUMIF(Einnahmen!E$7:E$10002,A3209,Einnahmen!G$7:G$10002)+SUMIF(Einnahmen!I$7:I$10002,A3209,Einnahmen!H$7:H$10002)+SUMIF(Ausgaben!E$7:E$10002,A3209,Ausgaben!G$7:G$10002)+SUMIF(Ausgaben!I$7:I$10002,A3209,Ausgaben!H$7:H$10002),2)</f>
        <v>0</v>
      </c>
    </row>
    <row r="3210" spans="1:2" x14ac:dyDescent="0.25">
      <c r="A3210">
        <v>3210</v>
      </c>
      <c r="B3210" s="24">
        <f>ROUND(SUMIF(Einnahmen!E$7:E$10002,A3210,Einnahmen!G$7:G$10002)+SUMIF(Einnahmen!I$7:I$10002,A3210,Einnahmen!H$7:H$10002)+SUMIF(Ausgaben!E$7:E$10002,A3210,Ausgaben!G$7:G$10002)+SUMIF(Ausgaben!I$7:I$10002,A3210,Ausgaben!H$7:H$10002),2)</f>
        <v>0</v>
      </c>
    </row>
    <row r="3211" spans="1:2" x14ac:dyDescent="0.25">
      <c r="A3211">
        <v>3211</v>
      </c>
      <c r="B3211" s="24">
        <f>ROUND(SUMIF(Einnahmen!E$7:E$10002,A3211,Einnahmen!G$7:G$10002)+SUMIF(Einnahmen!I$7:I$10002,A3211,Einnahmen!H$7:H$10002)+SUMIF(Ausgaben!E$7:E$10002,A3211,Ausgaben!G$7:G$10002)+SUMIF(Ausgaben!I$7:I$10002,A3211,Ausgaben!H$7:H$10002),2)</f>
        <v>0</v>
      </c>
    </row>
    <row r="3212" spans="1:2" x14ac:dyDescent="0.25">
      <c r="A3212">
        <v>3212</v>
      </c>
      <c r="B3212" s="24">
        <f>ROUND(SUMIF(Einnahmen!E$7:E$10002,A3212,Einnahmen!G$7:G$10002)+SUMIF(Einnahmen!I$7:I$10002,A3212,Einnahmen!H$7:H$10002)+SUMIF(Ausgaben!E$7:E$10002,A3212,Ausgaben!G$7:G$10002)+SUMIF(Ausgaben!I$7:I$10002,A3212,Ausgaben!H$7:H$10002),2)</f>
        <v>0</v>
      </c>
    </row>
    <row r="3213" spans="1:2" x14ac:dyDescent="0.25">
      <c r="A3213">
        <v>3213</v>
      </c>
      <c r="B3213" s="24">
        <f>ROUND(SUMIF(Einnahmen!E$7:E$10002,A3213,Einnahmen!G$7:G$10002)+SUMIF(Einnahmen!I$7:I$10002,A3213,Einnahmen!H$7:H$10002)+SUMIF(Ausgaben!E$7:E$10002,A3213,Ausgaben!G$7:G$10002)+SUMIF(Ausgaben!I$7:I$10002,A3213,Ausgaben!H$7:H$10002),2)</f>
        <v>0</v>
      </c>
    </row>
    <row r="3214" spans="1:2" x14ac:dyDescent="0.25">
      <c r="A3214">
        <v>3214</v>
      </c>
      <c r="B3214" s="24">
        <f>ROUND(SUMIF(Einnahmen!E$7:E$10002,A3214,Einnahmen!G$7:G$10002)+SUMIF(Einnahmen!I$7:I$10002,A3214,Einnahmen!H$7:H$10002)+SUMIF(Ausgaben!E$7:E$10002,A3214,Ausgaben!G$7:G$10002)+SUMIF(Ausgaben!I$7:I$10002,A3214,Ausgaben!H$7:H$10002),2)</f>
        <v>0</v>
      </c>
    </row>
    <row r="3215" spans="1:2" x14ac:dyDescent="0.25">
      <c r="A3215">
        <v>3215</v>
      </c>
      <c r="B3215" s="24">
        <f>ROUND(SUMIF(Einnahmen!E$7:E$10002,A3215,Einnahmen!G$7:G$10002)+SUMIF(Einnahmen!I$7:I$10002,A3215,Einnahmen!H$7:H$10002)+SUMIF(Ausgaben!E$7:E$10002,A3215,Ausgaben!G$7:G$10002)+SUMIF(Ausgaben!I$7:I$10002,A3215,Ausgaben!H$7:H$10002),2)</f>
        <v>0</v>
      </c>
    </row>
    <row r="3216" spans="1:2" x14ac:dyDescent="0.25">
      <c r="A3216">
        <v>3216</v>
      </c>
      <c r="B3216" s="24">
        <f>ROUND(SUMIF(Einnahmen!E$7:E$10002,A3216,Einnahmen!G$7:G$10002)+SUMIF(Einnahmen!I$7:I$10002,A3216,Einnahmen!H$7:H$10002)+SUMIF(Ausgaben!E$7:E$10002,A3216,Ausgaben!G$7:G$10002)+SUMIF(Ausgaben!I$7:I$10002,A3216,Ausgaben!H$7:H$10002),2)</f>
        <v>0</v>
      </c>
    </row>
    <row r="3217" spans="1:2" x14ac:dyDescent="0.25">
      <c r="A3217">
        <v>3217</v>
      </c>
      <c r="B3217" s="24">
        <f>ROUND(SUMIF(Einnahmen!E$7:E$10002,A3217,Einnahmen!G$7:G$10002)+SUMIF(Einnahmen!I$7:I$10002,A3217,Einnahmen!H$7:H$10002)+SUMIF(Ausgaben!E$7:E$10002,A3217,Ausgaben!G$7:G$10002)+SUMIF(Ausgaben!I$7:I$10002,A3217,Ausgaben!H$7:H$10002),2)</f>
        <v>0</v>
      </c>
    </row>
    <row r="3218" spans="1:2" x14ac:dyDescent="0.25">
      <c r="A3218">
        <v>3218</v>
      </c>
      <c r="B3218" s="24">
        <f>ROUND(SUMIF(Einnahmen!E$7:E$10002,A3218,Einnahmen!G$7:G$10002)+SUMIF(Einnahmen!I$7:I$10002,A3218,Einnahmen!H$7:H$10002)+SUMIF(Ausgaben!E$7:E$10002,A3218,Ausgaben!G$7:G$10002)+SUMIF(Ausgaben!I$7:I$10002,A3218,Ausgaben!H$7:H$10002),2)</f>
        <v>0</v>
      </c>
    </row>
    <row r="3219" spans="1:2" x14ac:dyDescent="0.25">
      <c r="A3219">
        <v>3219</v>
      </c>
      <c r="B3219" s="24">
        <f>ROUND(SUMIF(Einnahmen!E$7:E$10002,A3219,Einnahmen!G$7:G$10002)+SUMIF(Einnahmen!I$7:I$10002,A3219,Einnahmen!H$7:H$10002)+SUMIF(Ausgaben!E$7:E$10002,A3219,Ausgaben!G$7:G$10002)+SUMIF(Ausgaben!I$7:I$10002,A3219,Ausgaben!H$7:H$10002),2)</f>
        <v>0</v>
      </c>
    </row>
    <row r="3220" spans="1:2" x14ac:dyDescent="0.25">
      <c r="A3220">
        <v>3220</v>
      </c>
      <c r="B3220" s="24">
        <f>ROUND(SUMIF(Einnahmen!E$7:E$10002,A3220,Einnahmen!G$7:G$10002)+SUMIF(Einnahmen!I$7:I$10002,A3220,Einnahmen!H$7:H$10002)+SUMIF(Ausgaben!E$7:E$10002,A3220,Ausgaben!G$7:G$10002)+SUMIF(Ausgaben!I$7:I$10002,A3220,Ausgaben!H$7:H$10002),2)</f>
        <v>0</v>
      </c>
    </row>
    <row r="3221" spans="1:2" x14ac:dyDescent="0.25">
      <c r="A3221">
        <v>3221</v>
      </c>
      <c r="B3221" s="24">
        <f>ROUND(SUMIF(Einnahmen!E$7:E$10002,A3221,Einnahmen!G$7:G$10002)+SUMIF(Einnahmen!I$7:I$10002,A3221,Einnahmen!H$7:H$10002)+SUMIF(Ausgaben!E$7:E$10002,A3221,Ausgaben!G$7:G$10002)+SUMIF(Ausgaben!I$7:I$10002,A3221,Ausgaben!H$7:H$10002),2)</f>
        <v>0</v>
      </c>
    </row>
    <row r="3222" spans="1:2" x14ac:dyDescent="0.25">
      <c r="A3222">
        <v>3222</v>
      </c>
      <c r="B3222" s="24">
        <f>ROUND(SUMIF(Einnahmen!E$7:E$10002,A3222,Einnahmen!G$7:G$10002)+SUMIF(Einnahmen!I$7:I$10002,A3222,Einnahmen!H$7:H$10002)+SUMIF(Ausgaben!E$7:E$10002,A3222,Ausgaben!G$7:G$10002)+SUMIF(Ausgaben!I$7:I$10002,A3222,Ausgaben!H$7:H$10002),2)</f>
        <v>0</v>
      </c>
    </row>
    <row r="3223" spans="1:2" x14ac:dyDescent="0.25">
      <c r="A3223">
        <v>3223</v>
      </c>
      <c r="B3223" s="24">
        <f>ROUND(SUMIF(Einnahmen!E$7:E$10002,A3223,Einnahmen!G$7:G$10002)+SUMIF(Einnahmen!I$7:I$10002,A3223,Einnahmen!H$7:H$10002)+SUMIF(Ausgaben!E$7:E$10002,A3223,Ausgaben!G$7:G$10002)+SUMIF(Ausgaben!I$7:I$10002,A3223,Ausgaben!H$7:H$10002),2)</f>
        <v>0</v>
      </c>
    </row>
    <row r="3224" spans="1:2" x14ac:dyDescent="0.25">
      <c r="A3224">
        <v>3224</v>
      </c>
      <c r="B3224" s="24">
        <f>ROUND(SUMIF(Einnahmen!E$7:E$10002,A3224,Einnahmen!G$7:G$10002)+SUMIF(Einnahmen!I$7:I$10002,A3224,Einnahmen!H$7:H$10002)+SUMIF(Ausgaben!E$7:E$10002,A3224,Ausgaben!G$7:G$10002)+SUMIF(Ausgaben!I$7:I$10002,A3224,Ausgaben!H$7:H$10002),2)</f>
        <v>0</v>
      </c>
    </row>
    <row r="3225" spans="1:2" x14ac:dyDescent="0.25">
      <c r="A3225">
        <v>3225</v>
      </c>
      <c r="B3225" s="24">
        <f>ROUND(SUMIF(Einnahmen!E$7:E$10002,A3225,Einnahmen!G$7:G$10002)+SUMIF(Einnahmen!I$7:I$10002,A3225,Einnahmen!H$7:H$10002)+SUMIF(Ausgaben!E$7:E$10002,A3225,Ausgaben!G$7:G$10002)+SUMIF(Ausgaben!I$7:I$10002,A3225,Ausgaben!H$7:H$10002),2)</f>
        <v>0</v>
      </c>
    </row>
    <row r="3226" spans="1:2" x14ac:dyDescent="0.25">
      <c r="A3226">
        <v>3226</v>
      </c>
      <c r="B3226" s="24">
        <f>ROUND(SUMIF(Einnahmen!E$7:E$10002,A3226,Einnahmen!G$7:G$10002)+SUMIF(Einnahmen!I$7:I$10002,A3226,Einnahmen!H$7:H$10002)+SUMIF(Ausgaben!E$7:E$10002,A3226,Ausgaben!G$7:G$10002)+SUMIF(Ausgaben!I$7:I$10002,A3226,Ausgaben!H$7:H$10002),2)</f>
        <v>0</v>
      </c>
    </row>
    <row r="3227" spans="1:2" x14ac:dyDescent="0.25">
      <c r="A3227">
        <v>3227</v>
      </c>
      <c r="B3227" s="24">
        <f>ROUND(SUMIF(Einnahmen!E$7:E$10002,A3227,Einnahmen!G$7:G$10002)+SUMIF(Einnahmen!I$7:I$10002,A3227,Einnahmen!H$7:H$10002)+SUMIF(Ausgaben!E$7:E$10002,A3227,Ausgaben!G$7:G$10002)+SUMIF(Ausgaben!I$7:I$10002,A3227,Ausgaben!H$7:H$10002),2)</f>
        <v>0</v>
      </c>
    </row>
    <row r="3228" spans="1:2" x14ac:dyDescent="0.25">
      <c r="A3228">
        <v>3228</v>
      </c>
      <c r="B3228" s="24">
        <f>ROUND(SUMIF(Einnahmen!E$7:E$10002,A3228,Einnahmen!G$7:G$10002)+SUMIF(Einnahmen!I$7:I$10002,A3228,Einnahmen!H$7:H$10002)+SUMIF(Ausgaben!E$7:E$10002,A3228,Ausgaben!G$7:G$10002)+SUMIF(Ausgaben!I$7:I$10002,A3228,Ausgaben!H$7:H$10002),2)</f>
        <v>0</v>
      </c>
    </row>
    <row r="3229" spans="1:2" x14ac:dyDescent="0.25">
      <c r="A3229">
        <v>3229</v>
      </c>
      <c r="B3229" s="24">
        <f>ROUND(SUMIF(Einnahmen!E$7:E$10002,A3229,Einnahmen!G$7:G$10002)+SUMIF(Einnahmen!I$7:I$10002,A3229,Einnahmen!H$7:H$10002)+SUMIF(Ausgaben!E$7:E$10002,A3229,Ausgaben!G$7:G$10002)+SUMIF(Ausgaben!I$7:I$10002,A3229,Ausgaben!H$7:H$10002),2)</f>
        <v>0</v>
      </c>
    </row>
    <row r="3230" spans="1:2" x14ac:dyDescent="0.25">
      <c r="A3230">
        <v>3230</v>
      </c>
      <c r="B3230" s="24">
        <f>ROUND(SUMIF(Einnahmen!E$7:E$10002,A3230,Einnahmen!G$7:G$10002)+SUMIF(Einnahmen!I$7:I$10002,A3230,Einnahmen!H$7:H$10002)+SUMIF(Ausgaben!E$7:E$10002,A3230,Ausgaben!G$7:G$10002)+SUMIF(Ausgaben!I$7:I$10002,A3230,Ausgaben!H$7:H$10002),2)</f>
        <v>0</v>
      </c>
    </row>
    <row r="3231" spans="1:2" x14ac:dyDescent="0.25">
      <c r="A3231">
        <v>3231</v>
      </c>
      <c r="B3231" s="24">
        <f>ROUND(SUMIF(Einnahmen!E$7:E$10002,A3231,Einnahmen!G$7:G$10002)+SUMIF(Einnahmen!I$7:I$10002,A3231,Einnahmen!H$7:H$10002)+SUMIF(Ausgaben!E$7:E$10002,A3231,Ausgaben!G$7:G$10002)+SUMIF(Ausgaben!I$7:I$10002,A3231,Ausgaben!H$7:H$10002),2)</f>
        <v>0</v>
      </c>
    </row>
    <row r="3232" spans="1:2" x14ac:dyDescent="0.25">
      <c r="A3232">
        <v>3232</v>
      </c>
      <c r="B3232" s="24">
        <f>ROUND(SUMIF(Einnahmen!E$7:E$10002,A3232,Einnahmen!G$7:G$10002)+SUMIF(Einnahmen!I$7:I$10002,A3232,Einnahmen!H$7:H$10002)+SUMIF(Ausgaben!E$7:E$10002,A3232,Ausgaben!G$7:G$10002)+SUMIF(Ausgaben!I$7:I$10002,A3232,Ausgaben!H$7:H$10002),2)</f>
        <v>0</v>
      </c>
    </row>
    <row r="3233" spans="1:2" x14ac:dyDescent="0.25">
      <c r="A3233">
        <v>3233</v>
      </c>
      <c r="B3233" s="24">
        <f>ROUND(SUMIF(Einnahmen!E$7:E$10002,A3233,Einnahmen!G$7:G$10002)+SUMIF(Einnahmen!I$7:I$10002,A3233,Einnahmen!H$7:H$10002)+SUMIF(Ausgaben!E$7:E$10002,A3233,Ausgaben!G$7:G$10002)+SUMIF(Ausgaben!I$7:I$10002,A3233,Ausgaben!H$7:H$10002),2)</f>
        <v>0</v>
      </c>
    </row>
    <row r="3234" spans="1:2" x14ac:dyDescent="0.25">
      <c r="A3234">
        <v>3234</v>
      </c>
      <c r="B3234" s="24">
        <f>ROUND(SUMIF(Einnahmen!E$7:E$10002,A3234,Einnahmen!G$7:G$10002)+SUMIF(Einnahmen!I$7:I$10002,A3234,Einnahmen!H$7:H$10002)+SUMIF(Ausgaben!E$7:E$10002,A3234,Ausgaben!G$7:G$10002)+SUMIF(Ausgaben!I$7:I$10002,A3234,Ausgaben!H$7:H$10002),2)</f>
        <v>0</v>
      </c>
    </row>
    <row r="3235" spans="1:2" x14ac:dyDescent="0.25">
      <c r="A3235">
        <v>3235</v>
      </c>
      <c r="B3235" s="24">
        <f>ROUND(SUMIF(Einnahmen!E$7:E$10002,A3235,Einnahmen!G$7:G$10002)+SUMIF(Einnahmen!I$7:I$10002,A3235,Einnahmen!H$7:H$10002)+SUMIF(Ausgaben!E$7:E$10002,A3235,Ausgaben!G$7:G$10002)+SUMIF(Ausgaben!I$7:I$10002,A3235,Ausgaben!H$7:H$10002),2)</f>
        <v>0</v>
      </c>
    </row>
    <row r="3236" spans="1:2" x14ac:dyDescent="0.25">
      <c r="A3236">
        <v>3236</v>
      </c>
      <c r="B3236" s="24">
        <f>ROUND(SUMIF(Einnahmen!E$7:E$10002,A3236,Einnahmen!G$7:G$10002)+SUMIF(Einnahmen!I$7:I$10002,A3236,Einnahmen!H$7:H$10002)+SUMIF(Ausgaben!E$7:E$10002,A3236,Ausgaben!G$7:G$10002)+SUMIF(Ausgaben!I$7:I$10002,A3236,Ausgaben!H$7:H$10002),2)</f>
        <v>0</v>
      </c>
    </row>
    <row r="3237" spans="1:2" x14ac:dyDescent="0.25">
      <c r="A3237">
        <v>3237</v>
      </c>
      <c r="B3237" s="24">
        <f>ROUND(SUMIF(Einnahmen!E$7:E$10002,A3237,Einnahmen!G$7:G$10002)+SUMIF(Einnahmen!I$7:I$10002,A3237,Einnahmen!H$7:H$10002)+SUMIF(Ausgaben!E$7:E$10002,A3237,Ausgaben!G$7:G$10002)+SUMIF(Ausgaben!I$7:I$10002,A3237,Ausgaben!H$7:H$10002),2)</f>
        <v>0</v>
      </c>
    </row>
    <row r="3238" spans="1:2" x14ac:dyDescent="0.25">
      <c r="A3238">
        <v>3238</v>
      </c>
      <c r="B3238" s="24">
        <f>ROUND(SUMIF(Einnahmen!E$7:E$10002,A3238,Einnahmen!G$7:G$10002)+SUMIF(Einnahmen!I$7:I$10002,A3238,Einnahmen!H$7:H$10002)+SUMIF(Ausgaben!E$7:E$10002,A3238,Ausgaben!G$7:G$10002)+SUMIF(Ausgaben!I$7:I$10002,A3238,Ausgaben!H$7:H$10002),2)</f>
        <v>0</v>
      </c>
    </row>
    <row r="3239" spans="1:2" x14ac:dyDescent="0.25">
      <c r="A3239">
        <v>3239</v>
      </c>
      <c r="B3239" s="24">
        <f>ROUND(SUMIF(Einnahmen!E$7:E$10002,A3239,Einnahmen!G$7:G$10002)+SUMIF(Einnahmen!I$7:I$10002,A3239,Einnahmen!H$7:H$10002)+SUMIF(Ausgaben!E$7:E$10002,A3239,Ausgaben!G$7:G$10002)+SUMIF(Ausgaben!I$7:I$10002,A3239,Ausgaben!H$7:H$10002),2)</f>
        <v>0</v>
      </c>
    </row>
    <row r="3240" spans="1:2" x14ac:dyDescent="0.25">
      <c r="A3240">
        <v>3240</v>
      </c>
      <c r="B3240" s="24">
        <f>ROUND(SUMIF(Einnahmen!E$7:E$10002,A3240,Einnahmen!G$7:G$10002)+SUMIF(Einnahmen!I$7:I$10002,A3240,Einnahmen!H$7:H$10002)+SUMIF(Ausgaben!E$7:E$10002,A3240,Ausgaben!G$7:G$10002)+SUMIF(Ausgaben!I$7:I$10002,A3240,Ausgaben!H$7:H$10002),2)</f>
        <v>0</v>
      </c>
    </row>
    <row r="3241" spans="1:2" x14ac:dyDescent="0.25">
      <c r="A3241">
        <v>3241</v>
      </c>
      <c r="B3241" s="24">
        <f>ROUND(SUMIF(Einnahmen!E$7:E$10002,A3241,Einnahmen!G$7:G$10002)+SUMIF(Einnahmen!I$7:I$10002,A3241,Einnahmen!H$7:H$10002)+SUMIF(Ausgaben!E$7:E$10002,A3241,Ausgaben!G$7:G$10002)+SUMIF(Ausgaben!I$7:I$10002,A3241,Ausgaben!H$7:H$10002),2)</f>
        <v>0</v>
      </c>
    </row>
    <row r="3242" spans="1:2" x14ac:dyDescent="0.25">
      <c r="A3242">
        <v>3242</v>
      </c>
      <c r="B3242" s="24">
        <f>ROUND(SUMIF(Einnahmen!E$7:E$10002,A3242,Einnahmen!G$7:G$10002)+SUMIF(Einnahmen!I$7:I$10002,A3242,Einnahmen!H$7:H$10002)+SUMIF(Ausgaben!E$7:E$10002,A3242,Ausgaben!G$7:G$10002)+SUMIF(Ausgaben!I$7:I$10002,A3242,Ausgaben!H$7:H$10002),2)</f>
        <v>0</v>
      </c>
    </row>
    <row r="3243" spans="1:2" x14ac:dyDescent="0.25">
      <c r="A3243">
        <v>3243</v>
      </c>
      <c r="B3243" s="24">
        <f>ROUND(SUMIF(Einnahmen!E$7:E$10002,A3243,Einnahmen!G$7:G$10002)+SUMIF(Einnahmen!I$7:I$10002,A3243,Einnahmen!H$7:H$10002)+SUMIF(Ausgaben!E$7:E$10002,A3243,Ausgaben!G$7:G$10002)+SUMIF(Ausgaben!I$7:I$10002,A3243,Ausgaben!H$7:H$10002),2)</f>
        <v>0</v>
      </c>
    </row>
    <row r="3244" spans="1:2" x14ac:dyDescent="0.25">
      <c r="A3244">
        <v>3244</v>
      </c>
      <c r="B3244" s="24">
        <f>ROUND(SUMIF(Einnahmen!E$7:E$10002,A3244,Einnahmen!G$7:G$10002)+SUMIF(Einnahmen!I$7:I$10002,A3244,Einnahmen!H$7:H$10002)+SUMIF(Ausgaben!E$7:E$10002,A3244,Ausgaben!G$7:G$10002)+SUMIF(Ausgaben!I$7:I$10002,A3244,Ausgaben!H$7:H$10002),2)</f>
        <v>0</v>
      </c>
    </row>
    <row r="3245" spans="1:2" x14ac:dyDescent="0.25">
      <c r="A3245">
        <v>3245</v>
      </c>
      <c r="B3245" s="24">
        <f>ROUND(SUMIF(Einnahmen!E$7:E$10002,A3245,Einnahmen!G$7:G$10002)+SUMIF(Einnahmen!I$7:I$10002,A3245,Einnahmen!H$7:H$10002)+SUMIF(Ausgaben!E$7:E$10002,A3245,Ausgaben!G$7:G$10002)+SUMIF(Ausgaben!I$7:I$10002,A3245,Ausgaben!H$7:H$10002),2)</f>
        <v>0</v>
      </c>
    </row>
    <row r="3246" spans="1:2" x14ac:dyDescent="0.25">
      <c r="A3246">
        <v>3246</v>
      </c>
      <c r="B3246" s="24">
        <f>ROUND(SUMIF(Einnahmen!E$7:E$10002,A3246,Einnahmen!G$7:G$10002)+SUMIF(Einnahmen!I$7:I$10002,A3246,Einnahmen!H$7:H$10002)+SUMIF(Ausgaben!E$7:E$10002,A3246,Ausgaben!G$7:G$10002)+SUMIF(Ausgaben!I$7:I$10002,A3246,Ausgaben!H$7:H$10002),2)</f>
        <v>0</v>
      </c>
    </row>
    <row r="3247" spans="1:2" x14ac:dyDescent="0.25">
      <c r="A3247">
        <v>3247</v>
      </c>
      <c r="B3247" s="24">
        <f>ROUND(SUMIF(Einnahmen!E$7:E$10002,A3247,Einnahmen!G$7:G$10002)+SUMIF(Einnahmen!I$7:I$10002,A3247,Einnahmen!H$7:H$10002)+SUMIF(Ausgaben!E$7:E$10002,A3247,Ausgaben!G$7:G$10002)+SUMIF(Ausgaben!I$7:I$10002,A3247,Ausgaben!H$7:H$10002),2)</f>
        <v>0</v>
      </c>
    </row>
    <row r="3248" spans="1:2" x14ac:dyDescent="0.25">
      <c r="A3248">
        <v>3248</v>
      </c>
      <c r="B3248" s="24">
        <f>ROUND(SUMIF(Einnahmen!E$7:E$10002,A3248,Einnahmen!G$7:G$10002)+SUMIF(Einnahmen!I$7:I$10002,A3248,Einnahmen!H$7:H$10002)+SUMIF(Ausgaben!E$7:E$10002,A3248,Ausgaben!G$7:G$10002)+SUMIF(Ausgaben!I$7:I$10002,A3248,Ausgaben!H$7:H$10002),2)</f>
        <v>0</v>
      </c>
    </row>
    <row r="3249" spans="1:2" x14ac:dyDescent="0.25">
      <c r="A3249">
        <v>3249</v>
      </c>
      <c r="B3249" s="24">
        <f>ROUND(SUMIF(Einnahmen!E$7:E$10002,A3249,Einnahmen!G$7:G$10002)+SUMIF(Einnahmen!I$7:I$10002,A3249,Einnahmen!H$7:H$10002)+SUMIF(Ausgaben!E$7:E$10002,A3249,Ausgaben!G$7:G$10002)+SUMIF(Ausgaben!I$7:I$10002,A3249,Ausgaben!H$7:H$10002),2)</f>
        <v>0</v>
      </c>
    </row>
    <row r="3250" spans="1:2" x14ac:dyDescent="0.25">
      <c r="A3250">
        <v>3250</v>
      </c>
      <c r="B3250" s="24">
        <f>ROUND(SUMIF(Einnahmen!E$7:E$10002,A3250,Einnahmen!G$7:G$10002)+SUMIF(Einnahmen!I$7:I$10002,A3250,Einnahmen!H$7:H$10002)+SUMIF(Ausgaben!E$7:E$10002,A3250,Ausgaben!G$7:G$10002)+SUMIF(Ausgaben!I$7:I$10002,A3250,Ausgaben!H$7:H$10002),2)</f>
        <v>0</v>
      </c>
    </row>
    <row r="3251" spans="1:2" x14ac:dyDescent="0.25">
      <c r="A3251">
        <v>3251</v>
      </c>
      <c r="B3251" s="24">
        <f>ROUND(SUMIF(Einnahmen!E$7:E$10002,A3251,Einnahmen!G$7:G$10002)+SUMIF(Einnahmen!I$7:I$10002,A3251,Einnahmen!H$7:H$10002)+SUMIF(Ausgaben!E$7:E$10002,A3251,Ausgaben!G$7:G$10002)+SUMIF(Ausgaben!I$7:I$10002,A3251,Ausgaben!H$7:H$10002),2)</f>
        <v>0</v>
      </c>
    </row>
    <row r="3252" spans="1:2" x14ac:dyDescent="0.25">
      <c r="A3252">
        <v>3252</v>
      </c>
      <c r="B3252" s="24">
        <f>ROUND(SUMIF(Einnahmen!E$7:E$10002,A3252,Einnahmen!G$7:G$10002)+SUMIF(Einnahmen!I$7:I$10002,A3252,Einnahmen!H$7:H$10002)+SUMIF(Ausgaben!E$7:E$10002,A3252,Ausgaben!G$7:G$10002)+SUMIF(Ausgaben!I$7:I$10002,A3252,Ausgaben!H$7:H$10002),2)</f>
        <v>0</v>
      </c>
    </row>
    <row r="3253" spans="1:2" x14ac:dyDescent="0.25">
      <c r="A3253">
        <v>3253</v>
      </c>
      <c r="B3253" s="24">
        <f>ROUND(SUMIF(Einnahmen!E$7:E$10002,A3253,Einnahmen!G$7:G$10002)+SUMIF(Einnahmen!I$7:I$10002,A3253,Einnahmen!H$7:H$10002)+SUMIF(Ausgaben!E$7:E$10002,A3253,Ausgaben!G$7:G$10002)+SUMIF(Ausgaben!I$7:I$10002,A3253,Ausgaben!H$7:H$10002),2)</f>
        <v>0</v>
      </c>
    </row>
    <row r="3254" spans="1:2" x14ac:dyDescent="0.25">
      <c r="A3254">
        <v>3254</v>
      </c>
      <c r="B3254" s="24">
        <f>ROUND(SUMIF(Einnahmen!E$7:E$10002,A3254,Einnahmen!G$7:G$10002)+SUMIF(Einnahmen!I$7:I$10002,A3254,Einnahmen!H$7:H$10002)+SUMIF(Ausgaben!E$7:E$10002,A3254,Ausgaben!G$7:G$10002)+SUMIF(Ausgaben!I$7:I$10002,A3254,Ausgaben!H$7:H$10002),2)</f>
        <v>0</v>
      </c>
    </row>
    <row r="3255" spans="1:2" x14ac:dyDescent="0.25">
      <c r="A3255">
        <v>3255</v>
      </c>
      <c r="B3255" s="24">
        <f>ROUND(SUMIF(Einnahmen!E$7:E$10002,A3255,Einnahmen!G$7:G$10002)+SUMIF(Einnahmen!I$7:I$10002,A3255,Einnahmen!H$7:H$10002)+SUMIF(Ausgaben!E$7:E$10002,A3255,Ausgaben!G$7:G$10002)+SUMIF(Ausgaben!I$7:I$10002,A3255,Ausgaben!H$7:H$10002),2)</f>
        <v>0</v>
      </c>
    </row>
    <row r="3256" spans="1:2" x14ac:dyDescent="0.25">
      <c r="A3256">
        <v>3256</v>
      </c>
      <c r="B3256" s="24">
        <f>ROUND(SUMIF(Einnahmen!E$7:E$10002,A3256,Einnahmen!G$7:G$10002)+SUMIF(Einnahmen!I$7:I$10002,A3256,Einnahmen!H$7:H$10002)+SUMIF(Ausgaben!E$7:E$10002,A3256,Ausgaben!G$7:G$10002)+SUMIF(Ausgaben!I$7:I$10002,A3256,Ausgaben!H$7:H$10002),2)</f>
        <v>0</v>
      </c>
    </row>
    <row r="3257" spans="1:2" x14ac:dyDescent="0.25">
      <c r="A3257">
        <v>3257</v>
      </c>
      <c r="B3257" s="24">
        <f>ROUND(SUMIF(Einnahmen!E$7:E$10002,A3257,Einnahmen!G$7:G$10002)+SUMIF(Einnahmen!I$7:I$10002,A3257,Einnahmen!H$7:H$10002)+SUMIF(Ausgaben!E$7:E$10002,A3257,Ausgaben!G$7:G$10002)+SUMIF(Ausgaben!I$7:I$10002,A3257,Ausgaben!H$7:H$10002),2)</f>
        <v>0</v>
      </c>
    </row>
    <row r="3258" spans="1:2" x14ac:dyDescent="0.25">
      <c r="A3258">
        <v>3258</v>
      </c>
      <c r="B3258" s="24">
        <f>ROUND(SUMIF(Einnahmen!E$7:E$10002,A3258,Einnahmen!G$7:G$10002)+SUMIF(Einnahmen!I$7:I$10002,A3258,Einnahmen!H$7:H$10002)+SUMIF(Ausgaben!E$7:E$10002,A3258,Ausgaben!G$7:G$10002)+SUMIF(Ausgaben!I$7:I$10002,A3258,Ausgaben!H$7:H$10002),2)</f>
        <v>0</v>
      </c>
    </row>
    <row r="3259" spans="1:2" x14ac:dyDescent="0.25">
      <c r="A3259">
        <v>3259</v>
      </c>
      <c r="B3259" s="24">
        <f>ROUND(SUMIF(Einnahmen!E$7:E$10002,A3259,Einnahmen!G$7:G$10002)+SUMIF(Einnahmen!I$7:I$10002,A3259,Einnahmen!H$7:H$10002)+SUMIF(Ausgaben!E$7:E$10002,A3259,Ausgaben!G$7:G$10002)+SUMIF(Ausgaben!I$7:I$10002,A3259,Ausgaben!H$7:H$10002),2)</f>
        <v>0</v>
      </c>
    </row>
    <row r="3260" spans="1:2" x14ac:dyDescent="0.25">
      <c r="A3260">
        <v>3260</v>
      </c>
      <c r="B3260" s="24">
        <f>ROUND(SUMIF(Einnahmen!E$7:E$10002,A3260,Einnahmen!G$7:G$10002)+SUMIF(Einnahmen!I$7:I$10002,A3260,Einnahmen!H$7:H$10002)+SUMIF(Ausgaben!E$7:E$10002,A3260,Ausgaben!G$7:G$10002)+SUMIF(Ausgaben!I$7:I$10002,A3260,Ausgaben!H$7:H$10002),2)</f>
        <v>0</v>
      </c>
    </row>
    <row r="3261" spans="1:2" x14ac:dyDescent="0.25">
      <c r="A3261">
        <v>3261</v>
      </c>
      <c r="B3261" s="24">
        <f>ROUND(SUMIF(Einnahmen!E$7:E$10002,A3261,Einnahmen!G$7:G$10002)+SUMIF(Einnahmen!I$7:I$10002,A3261,Einnahmen!H$7:H$10002)+SUMIF(Ausgaben!E$7:E$10002,A3261,Ausgaben!G$7:G$10002)+SUMIF(Ausgaben!I$7:I$10002,A3261,Ausgaben!H$7:H$10002),2)</f>
        <v>0</v>
      </c>
    </row>
    <row r="3262" spans="1:2" x14ac:dyDescent="0.25">
      <c r="A3262">
        <v>3262</v>
      </c>
      <c r="B3262" s="24">
        <f>ROUND(SUMIF(Einnahmen!E$7:E$10002,A3262,Einnahmen!G$7:G$10002)+SUMIF(Einnahmen!I$7:I$10002,A3262,Einnahmen!H$7:H$10002)+SUMIF(Ausgaben!E$7:E$10002,A3262,Ausgaben!G$7:G$10002)+SUMIF(Ausgaben!I$7:I$10002,A3262,Ausgaben!H$7:H$10002),2)</f>
        <v>0</v>
      </c>
    </row>
    <row r="3263" spans="1:2" x14ac:dyDescent="0.25">
      <c r="A3263">
        <v>3263</v>
      </c>
      <c r="B3263" s="24">
        <f>ROUND(SUMIF(Einnahmen!E$7:E$10002,A3263,Einnahmen!G$7:G$10002)+SUMIF(Einnahmen!I$7:I$10002,A3263,Einnahmen!H$7:H$10002)+SUMIF(Ausgaben!E$7:E$10002,A3263,Ausgaben!G$7:G$10002)+SUMIF(Ausgaben!I$7:I$10002,A3263,Ausgaben!H$7:H$10002),2)</f>
        <v>0</v>
      </c>
    </row>
    <row r="3264" spans="1:2" x14ac:dyDescent="0.25">
      <c r="A3264">
        <v>3264</v>
      </c>
      <c r="B3264" s="24">
        <f>ROUND(SUMIF(Einnahmen!E$7:E$10002,A3264,Einnahmen!G$7:G$10002)+SUMIF(Einnahmen!I$7:I$10002,A3264,Einnahmen!H$7:H$10002)+SUMIF(Ausgaben!E$7:E$10002,A3264,Ausgaben!G$7:G$10002)+SUMIF(Ausgaben!I$7:I$10002,A3264,Ausgaben!H$7:H$10002),2)</f>
        <v>0</v>
      </c>
    </row>
    <row r="3265" spans="1:2" x14ac:dyDescent="0.25">
      <c r="A3265">
        <v>3265</v>
      </c>
      <c r="B3265" s="24">
        <f>ROUND(SUMIF(Einnahmen!E$7:E$10002,A3265,Einnahmen!G$7:G$10002)+SUMIF(Einnahmen!I$7:I$10002,A3265,Einnahmen!H$7:H$10002)+SUMIF(Ausgaben!E$7:E$10002,A3265,Ausgaben!G$7:G$10002)+SUMIF(Ausgaben!I$7:I$10002,A3265,Ausgaben!H$7:H$10002),2)</f>
        <v>0</v>
      </c>
    </row>
    <row r="3266" spans="1:2" x14ac:dyDescent="0.25">
      <c r="A3266">
        <v>3266</v>
      </c>
      <c r="B3266" s="24">
        <f>ROUND(SUMIF(Einnahmen!E$7:E$10002,A3266,Einnahmen!G$7:G$10002)+SUMIF(Einnahmen!I$7:I$10002,A3266,Einnahmen!H$7:H$10002)+SUMIF(Ausgaben!E$7:E$10002,A3266,Ausgaben!G$7:G$10002)+SUMIF(Ausgaben!I$7:I$10002,A3266,Ausgaben!H$7:H$10002),2)</f>
        <v>0</v>
      </c>
    </row>
    <row r="3267" spans="1:2" x14ac:dyDescent="0.25">
      <c r="A3267">
        <v>3267</v>
      </c>
      <c r="B3267" s="24">
        <f>ROUND(SUMIF(Einnahmen!E$7:E$10002,A3267,Einnahmen!G$7:G$10002)+SUMIF(Einnahmen!I$7:I$10002,A3267,Einnahmen!H$7:H$10002)+SUMIF(Ausgaben!E$7:E$10002,A3267,Ausgaben!G$7:G$10002)+SUMIF(Ausgaben!I$7:I$10002,A3267,Ausgaben!H$7:H$10002),2)</f>
        <v>0</v>
      </c>
    </row>
    <row r="3268" spans="1:2" x14ac:dyDescent="0.25">
      <c r="A3268">
        <v>3268</v>
      </c>
      <c r="B3268" s="24">
        <f>ROUND(SUMIF(Einnahmen!E$7:E$10002,A3268,Einnahmen!G$7:G$10002)+SUMIF(Einnahmen!I$7:I$10002,A3268,Einnahmen!H$7:H$10002)+SUMIF(Ausgaben!E$7:E$10002,A3268,Ausgaben!G$7:G$10002)+SUMIF(Ausgaben!I$7:I$10002,A3268,Ausgaben!H$7:H$10002),2)</f>
        <v>0</v>
      </c>
    </row>
    <row r="3269" spans="1:2" x14ac:dyDescent="0.25">
      <c r="A3269">
        <v>3269</v>
      </c>
      <c r="B3269" s="24">
        <f>ROUND(SUMIF(Einnahmen!E$7:E$10002,A3269,Einnahmen!G$7:G$10002)+SUMIF(Einnahmen!I$7:I$10002,A3269,Einnahmen!H$7:H$10002)+SUMIF(Ausgaben!E$7:E$10002,A3269,Ausgaben!G$7:G$10002)+SUMIF(Ausgaben!I$7:I$10002,A3269,Ausgaben!H$7:H$10002),2)</f>
        <v>0</v>
      </c>
    </row>
    <row r="3270" spans="1:2" x14ac:dyDescent="0.25">
      <c r="A3270">
        <v>3270</v>
      </c>
      <c r="B3270" s="24">
        <f>ROUND(SUMIF(Einnahmen!E$7:E$10002,A3270,Einnahmen!G$7:G$10002)+SUMIF(Einnahmen!I$7:I$10002,A3270,Einnahmen!H$7:H$10002)+SUMIF(Ausgaben!E$7:E$10002,A3270,Ausgaben!G$7:G$10002)+SUMIF(Ausgaben!I$7:I$10002,A3270,Ausgaben!H$7:H$10002),2)</f>
        <v>0</v>
      </c>
    </row>
    <row r="3271" spans="1:2" x14ac:dyDescent="0.25">
      <c r="A3271">
        <v>3271</v>
      </c>
      <c r="B3271" s="24">
        <f>ROUND(SUMIF(Einnahmen!E$7:E$10002,A3271,Einnahmen!G$7:G$10002)+SUMIF(Einnahmen!I$7:I$10002,A3271,Einnahmen!H$7:H$10002)+SUMIF(Ausgaben!E$7:E$10002,A3271,Ausgaben!G$7:G$10002)+SUMIF(Ausgaben!I$7:I$10002,A3271,Ausgaben!H$7:H$10002),2)</f>
        <v>0</v>
      </c>
    </row>
    <row r="3272" spans="1:2" x14ac:dyDescent="0.25">
      <c r="A3272">
        <v>3272</v>
      </c>
      <c r="B3272" s="24">
        <f>ROUND(SUMIF(Einnahmen!E$7:E$10002,A3272,Einnahmen!G$7:G$10002)+SUMIF(Einnahmen!I$7:I$10002,A3272,Einnahmen!H$7:H$10002)+SUMIF(Ausgaben!E$7:E$10002,A3272,Ausgaben!G$7:G$10002)+SUMIF(Ausgaben!I$7:I$10002,A3272,Ausgaben!H$7:H$10002),2)</f>
        <v>0</v>
      </c>
    </row>
    <row r="3273" spans="1:2" x14ac:dyDescent="0.25">
      <c r="A3273">
        <v>3273</v>
      </c>
      <c r="B3273" s="24">
        <f>ROUND(SUMIF(Einnahmen!E$7:E$10002,A3273,Einnahmen!G$7:G$10002)+SUMIF(Einnahmen!I$7:I$10002,A3273,Einnahmen!H$7:H$10002)+SUMIF(Ausgaben!E$7:E$10002,A3273,Ausgaben!G$7:G$10002)+SUMIF(Ausgaben!I$7:I$10002,A3273,Ausgaben!H$7:H$10002),2)</f>
        <v>0</v>
      </c>
    </row>
    <row r="3274" spans="1:2" x14ac:dyDescent="0.25">
      <c r="A3274">
        <v>3274</v>
      </c>
      <c r="B3274" s="24">
        <f>ROUND(SUMIF(Einnahmen!E$7:E$10002,A3274,Einnahmen!G$7:G$10002)+SUMIF(Einnahmen!I$7:I$10002,A3274,Einnahmen!H$7:H$10002)+SUMIF(Ausgaben!E$7:E$10002,A3274,Ausgaben!G$7:G$10002)+SUMIF(Ausgaben!I$7:I$10002,A3274,Ausgaben!H$7:H$10002),2)</f>
        <v>0</v>
      </c>
    </row>
    <row r="3275" spans="1:2" x14ac:dyDescent="0.25">
      <c r="A3275">
        <v>3275</v>
      </c>
      <c r="B3275" s="24">
        <f>ROUND(SUMIF(Einnahmen!E$7:E$10002,A3275,Einnahmen!G$7:G$10002)+SUMIF(Einnahmen!I$7:I$10002,A3275,Einnahmen!H$7:H$10002)+SUMIF(Ausgaben!E$7:E$10002,A3275,Ausgaben!G$7:G$10002)+SUMIF(Ausgaben!I$7:I$10002,A3275,Ausgaben!H$7:H$10002),2)</f>
        <v>0</v>
      </c>
    </row>
    <row r="3276" spans="1:2" x14ac:dyDescent="0.25">
      <c r="A3276">
        <v>3276</v>
      </c>
      <c r="B3276" s="24">
        <f>ROUND(SUMIF(Einnahmen!E$7:E$10002,A3276,Einnahmen!G$7:G$10002)+SUMIF(Einnahmen!I$7:I$10002,A3276,Einnahmen!H$7:H$10002)+SUMIF(Ausgaben!E$7:E$10002,A3276,Ausgaben!G$7:G$10002)+SUMIF(Ausgaben!I$7:I$10002,A3276,Ausgaben!H$7:H$10002),2)</f>
        <v>0</v>
      </c>
    </row>
    <row r="3277" spans="1:2" x14ac:dyDescent="0.25">
      <c r="A3277">
        <v>3277</v>
      </c>
      <c r="B3277" s="24">
        <f>ROUND(SUMIF(Einnahmen!E$7:E$10002,A3277,Einnahmen!G$7:G$10002)+SUMIF(Einnahmen!I$7:I$10002,A3277,Einnahmen!H$7:H$10002)+SUMIF(Ausgaben!E$7:E$10002,A3277,Ausgaben!G$7:G$10002)+SUMIF(Ausgaben!I$7:I$10002,A3277,Ausgaben!H$7:H$10002),2)</f>
        <v>0</v>
      </c>
    </row>
    <row r="3278" spans="1:2" x14ac:dyDescent="0.25">
      <c r="A3278">
        <v>3278</v>
      </c>
      <c r="B3278" s="24">
        <f>ROUND(SUMIF(Einnahmen!E$7:E$10002,A3278,Einnahmen!G$7:G$10002)+SUMIF(Einnahmen!I$7:I$10002,A3278,Einnahmen!H$7:H$10002)+SUMIF(Ausgaben!E$7:E$10002,A3278,Ausgaben!G$7:G$10002)+SUMIF(Ausgaben!I$7:I$10002,A3278,Ausgaben!H$7:H$10002),2)</f>
        <v>0</v>
      </c>
    </row>
    <row r="3279" spans="1:2" x14ac:dyDescent="0.25">
      <c r="A3279">
        <v>3279</v>
      </c>
      <c r="B3279" s="24">
        <f>ROUND(SUMIF(Einnahmen!E$7:E$10002,A3279,Einnahmen!G$7:G$10002)+SUMIF(Einnahmen!I$7:I$10002,A3279,Einnahmen!H$7:H$10002)+SUMIF(Ausgaben!E$7:E$10002,A3279,Ausgaben!G$7:G$10002)+SUMIF(Ausgaben!I$7:I$10002,A3279,Ausgaben!H$7:H$10002),2)</f>
        <v>0</v>
      </c>
    </row>
    <row r="3280" spans="1:2" x14ac:dyDescent="0.25">
      <c r="A3280">
        <v>3280</v>
      </c>
      <c r="B3280" s="24">
        <f>ROUND(SUMIF(Einnahmen!E$7:E$10002,A3280,Einnahmen!G$7:G$10002)+SUMIF(Einnahmen!I$7:I$10002,A3280,Einnahmen!H$7:H$10002)+SUMIF(Ausgaben!E$7:E$10002,A3280,Ausgaben!G$7:G$10002)+SUMIF(Ausgaben!I$7:I$10002,A3280,Ausgaben!H$7:H$10002),2)</f>
        <v>0</v>
      </c>
    </row>
    <row r="3281" spans="1:2" x14ac:dyDescent="0.25">
      <c r="A3281">
        <v>3281</v>
      </c>
      <c r="B3281" s="24">
        <f>ROUND(SUMIF(Einnahmen!E$7:E$10002,A3281,Einnahmen!G$7:G$10002)+SUMIF(Einnahmen!I$7:I$10002,A3281,Einnahmen!H$7:H$10002)+SUMIF(Ausgaben!E$7:E$10002,A3281,Ausgaben!G$7:G$10002)+SUMIF(Ausgaben!I$7:I$10002,A3281,Ausgaben!H$7:H$10002),2)</f>
        <v>0</v>
      </c>
    </row>
    <row r="3282" spans="1:2" x14ac:dyDescent="0.25">
      <c r="A3282">
        <v>3282</v>
      </c>
      <c r="B3282" s="24">
        <f>ROUND(SUMIF(Einnahmen!E$7:E$10002,A3282,Einnahmen!G$7:G$10002)+SUMIF(Einnahmen!I$7:I$10002,A3282,Einnahmen!H$7:H$10002)+SUMIF(Ausgaben!E$7:E$10002,A3282,Ausgaben!G$7:G$10002)+SUMIF(Ausgaben!I$7:I$10002,A3282,Ausgaben!H$7:H$10002),2)</f>
        <v>0</v>
      </c>
    </row>
    <row r="3283" spans="1:2" x14ac:dyDescent="0.25">
      <c r="A3283">
        <v>3283</v>
      </c>
      <c r="B3283" s="24">
        <f>ROUND(SUMIF(Einnahmen!E$7:E$10002,A3283,Einnahmen!G$7:G$10002)+SUMIF(Einnahmen!I$7:I$10002,A3283,Einnahmen!H$7:H$10002)+SUMIF(Ausgaben!E$7:E$10002,A3283,Ausgaben!G$7:G$10002)+SUMIF(Ausgaben!I$7:I$10002,A3283,Ausgaben!H$7:H$10002),2)</f>
        <v>0</v>
      </c>
    </row>
    <row r="3284" spans="1:2" x14ac:dyDescent="0.25">
      <c r="A3284">
        <v>3284</v>
      </c>
      <c r="B3284" s="24">
        <f>ROUND(SUMIF(Einnahmen!E$7:E$10002,A3284,Einnahmen!G$7:G$10002)+SUMIF(Einnahmen!I$7:I$10002,A3284,Einnahmen!H$7:H$10002)+SUMIF(Ausgaben!E$7:E$10002,A3284,Ausgaben!G$7:G$10002)+SUMIF(Ausgaben!I$7:I$10002,A3284,Ausgaben!H$7:H$10002),2)</f>
        <v>0</v>
      </c>
    </row>
    <row r="3285" spans="1:2" x14ac:dyDescent="0.25">
      <c r="A3285">
        <v>3285</v>
      </c>
      <c r="B3285" s="24">
        <f>ROUND(SUMIF(Einnahmen!E$7:E$10002,A3285,Einnahmen!G$7:G$10002)+SUMIF(Einnahmen!I$7:I$10002,A3285,Einnahmen!H$7:H$10002)+SUMIF(Ausgaben!E$7:E$10002,A3285,Ausgaben!G$7:G$10002)+SUMIF(Ausgaben!I$7:I$10002,A3285,Ausgaben!H$7:H$10002),2)</f>
        <v>0</v>
      </c>
    </row>
    <row r="3286" spans="1:2" x14ac:dyDescent="0.25">
      <c r="A3286">
        <v>3286</v>
      </c>
      <c r="B3286" s="24">
        <f>ROUND(SUMIF(Einnahmen!E$7:E$10002,A3286,Einnahmen!G$7:G$10002)+SUMIF(Einnahmen!I$7:I$10002,A3286,Einnahmen!H$7:H$10002)+SUMIF(Ausgaben!E$7:E$10002,A3286,Ausgaben!G$7:G$10002)+SUMIF(Ausgaben!I$7:I$10002,A3286,Ausgaben!H$7:H$10002),2)</f>
        <v>0</v>
      </c>
    </row>
    <row r="3287" spans="1:2" x14ac:dyDescent="0.25">
      <c r="A3287">
        <v>3287</v>
      </c>
      <c r="B3287" s="24">
        <f>ROUND(SUMIF(Einnahmen!E$7:E$10002,A3287,Einnahmen!G$7:G$10002)+SUMIF(Einnahmen!I$7:I$10002,A3287,Einnahmen!H$7:H$10002)+SUMIF(Ausgaben!E$7:E$10002,A3287,Ausgaben!G$7:G$10002)+SUMIF(Ausgaben!I$7:I$10002,A3287,Ausgaben!H$7:H$10002),2)</f>
        <v>0</v>
      </c>
    </row>
    <row r="3288" spans="1:2" x14ac:dyDescent="0.25">
      <c r="A3288">
        <v>3288</v>
      </c>
      <c r="B3288" s="24">
        <f>ROUND(SUMIF(Einnahmen!E$7:E$10002,A3288,Einnahmen!G$7:G$10002)+SUMIF(Einnahmen!I$7:I$10002,A3288,Einnahmen!H$7:H$10002)+SUMIF(Ausgaben!E$7:E$10002,A3288,Ausgaben!G$7:G$10002)+SUMIF(Ausgaben!I$7:I$10002,A3288,Ausgaben!H$7:H$10002),2)</f>
        <v>0</v>
      </c>
    </row>
    <row r="3289" spans="1:2" x14ac:dyDescent="0.25">
      <c r="A3289">
        <v>3289</v>
      </c>
      <c r="B3289" s="24">
        <f>ROUND(SUMIF(Einnahmen!E$7:E$10002,A3289,Einnahmen!G$7:G$10002)+SUMIF(Einnahmen!I$7:I$10002,A3289,Einnahmen!H$7:H$10002)+SUMIF(Ausgaben!E$7:E$10002,A3289,Ausgaben!G$7:G$10002)+SUMIF(Ausgaben!I$7:I$10002,A3289,Ausgaben!H$7:H$10002),2)</f>
        <v>0</v>
      </c>
    </row>
    <row r="3290" spans="1:2" x14ac:dyDescent="0.25">
      <c r="A3290">
        <v>3290</v>
      </c>
      <c r="B3290" s="24">
        <f>ROUND(SUMIF(Einnahmen!E$7:E$10002,A3290,Einnahmen!G$7:G$10002)+SUMIF(Einnahmen!I$7:I$10002,A3290,Einnahmen!H$7:H$10002)+SUMIF(Ausgaben!E$7:E$10002,A3290,Ausgaben!G$7:G$10002)+SUMIF(Ausgaben!I$7:I$10002,A3290,Ausgaben!H$7:H$10002),2)</f>
        <v>0</v>
      </c>
    </row>
    <row r="3291" spans="1:2" x14ac:dyDescent="0.25">
      <c r="A3291">
        <v>3291</v>
      </c>
      <c r="B3291" s="24">
        <f>ROUND(SUMIF(Einnahmen!E$7:E$10002,A3291,Einnahmen!G$7:G$10002)+SUMIF(Einnahmen!I$7:I$10002,A3291,Einnahmen!H$7:H$10002)+SUMIF(Ausgaben!E$7:E$10002,A3291,Ausgaben!G$7:G$10002)+SUMIF(Ausgaben!I$7:I$10002,A3291,Ausgaben!H$7:H$10002),2)</f>
        <v>0</v>
      </c>
    </row>
    <row r="3292" spans="1:2" x14ac:dyDescent="0.25">
      <c r="A3292">
        <v>3292</v>
      </c>
      <c r="B3292" s="24">
        <f>ROUND(SUMIF(Einnahmen!E$7:E$10002,A3292,Einnahmen!G$7:G$10002)+SUMIF(Einnahmen!I$7:I$10002,A3292,Einnahmen!H$7:H$10002)+SUMIF(Ausgaben!E$7:E$10002,A3292,Ausgaben!G$7:G$10002)+SUMIF(Ausgaben!I$7:I$10002,A3292,Ausgaben!H$7:H$10002),2)</f>
        <v>0</v>
      </c>
    </row>
    <row r="3293" spans="1:2" x14ac:dyDescent="0.25">
      <c r="A3293">
        <v>3293</v>
      </c>
      <c r="B3293" s="24">
        <f>ROUND(SUMIF(Einnahmen!E$7:E$10002,A3293,Einnahmen!G$7:G$10002)+SUMIF(Einnahmen!I$7:I$10002,A3293,Einnahmen!H$7:H$10002)+SUMIF(Ausgaben!E$7:E$10002,A3293,Ausgaben!G$7:G$10002)+SUMIF(Ausgaben!I$7:I$10002,A3293,Ausgaben!H$7:H$10002),2)</f>
        <v>0</v>
      </c>
    </row>
    <row r="3294" spans="1:2" x14ac:dyDescent="0.25">
      <c r="A3294">
        <v>3294</v>
      </c>
      <c r="B3294" s="24">
        <f>ROUND(SUMIF(Einnahmen!E$7:E$10002,A3294,Einnahmen!G$7:G$10002)+SUMIF(Einnahmen!I$7:I$10002,A3294,Einnahmen!H$7:H$10002)+SUMIF(Ausgaben!E$7:E$10002,A3294,Ausgaben!G$7:G$10002)+SUMIF(Ausgaben!I$7:I$10002,A3294,Ausgaben!H$7:H$10002),2)</f>
        <v>0</v>
      </c>
    </row>
    <row r="3295" spans="1:2" x14ac:dyDescent="0.25">
      <c r="A3295">
        <v>3295</v>
      </c>
      <c r="B3295" s="24">
        <f>ROUND(SUMIF(Einnahmen!E$7:E$10002,A3295,Einnahmen!G$7:G$10002)+SUMIF(Einnahmen!I$7:I$10002,A3295,Einnahmen!H$7:H$10002)+SUMIF(Ausgaben!E$7:E$10002,A3295,Ausgaben!G$7:G$10002)+SUMIF(Ausgaben!I$7:I$10002,A3295,Ausgaben!H$7:H$10002),2)</f>
        <v>0</v>
      </c>
    </row>
    <row r="3296" spans="1:2" x14ac:dyDescent="0.25">
      <c r="A3296">
        <v>3296</v>
      </c>
      <c r="B3296" s="24">
        <f>ROUND(SUMIF(Einnahmen!E$7:E$10002,A3296,Einnahmen!G$7:G$10002)+SUMIF(Einnahmen!I$7:I$10002,A3296,Einnahmen!H$7:H$10002)+SUMIF(Ausgaben!E$7:E$10002,A3296,Ausgaben!G$7:G$10002)+SUMIF(Ausgaben!I$7:I$10002,A3296,Ausgaben!H$7:H$10002),2)</f>
        <v>0</v>
      </c>
    </row>
    <row r="3297" spans="1:2" x14ac:dyDescent="0.25">
      <c r="A3297">
        <v>3297</v>
      </c>
      <c r="B3297" s="24">
        <f>ROUND(SUMIF(Einnahmen!E$7:E$10002,A3297,Einnahmen!G$7:G$10002)+SUMIF(Einnahmen!I$7:I$10002,A3297,Einnahmen!H$7:H$10002)+SUMIF(Ausgaben!E$7:E$10002,A3297,Ausgaben!G$7:G$10002)+SUMIF(Ausgaben!I$7:I$10002,A3297,Ausgaben!H$7:H$10002),2)</f>
        <v>0</v>
      </c>
    </row>
    <row r="3298" spans="1:2" x14ac:dyDescent="0.25">
      <c r="A3298">
        <v>3298</v>
      </c>
      <c r="B3298" s="24">
        <f>ROUND(SUMIF(Einnahmen!E$7:E$10002,A3298,Einnahmen!G$7:G$10002)+SUMIF(Einnahmen!I$7:I$10002,A3298,Einnahmen!H$7:H$10002)+SUMIF(Ausgaben!E$7:E$10002,A3298,Ausgaben!G$7:G$10002)+SUMIF(Ausgaben!I$7:I$10002,A3298,Ausgaben!H$7:H$10002),2)</f>
        <v>0</v>
      </c>
    </row>
    <row r="3299" spans="1:2" x14ac:dyDescent="0.25">
      <c r="A3299">
        <v>3299</v>
      </c>
      <c r="B3299" s="24">
        <f>ROUND(SUMIF(Einnahmen!E$7:E$10002,A3299,Einnahmen!G$7:G$10002)+SUMIF(Einnahmen!I$7:I$10002,A3299,Einnahmen!H$7:H$10002)+SUMIF(Ausgaben!E$7:E$10002,A3299,Ausgaben!G$7:G$10002)+SUMIF(Ausgaben!I$7:I$10002,A3299,Ausgaben!H$7:H$10002),2)</f>
        <v>0</v>
      </c>
    </row>
    <row r="3300" spans="1:2" x14ac:dyDescent="0.25">
      <c r="A3300">
        <v>3300</v>
      </c>
      <c r="B3300" s="24">
        <f>ROUND(SUMIF(Einnahmen!E$7:E$10002,A3300,Einnahmen!G$7:G$10002)+SUMIF(Einnahmen!I$7:I$10002,A3300,Einnahmen!H$7:H$10002)+SUMIF(Ausgaben!E$7:E$10002,A3300,Ausgaben!G$7:G$10002)+SUMIF(Ausgaben!I$7:I$10002,A3300,Ausgaben!H$7:H$10002),2)</f>
        <v>0</v>
      </c>
    </row>
    <row r="3301" spans="1:2" x14ac:dyDescent="0.25">
      <c r="A3301">
        <v>3301</v>
      </c>
      <c r="B3301" s="24">
        <f>ROUND(SUMIF(Einnahmen!E$7:E$10002,A3301,Einnahmen!G$7:G$10002)+SUMIF(Einnahmen!I$7:I$10002,A3301,Einnahmen!H$7:H$10002)+SUMIF(Ausgaben!E$7:E$10002,A3301,Ausgaben!G$7:G$10002)+SUMIF(Ausgaben!I$7:I$10002,A3301,Ausgaben!H$7:H$10002),2)</f>
        <v>0</v>
      </c>
    </row>
    <row r="3302" spans="1:2" x14ac:dyDescent="0.25">
      <c r="A3302">
        <v>3302</v>
      </c>
      <c r="B3302" s="24">
        <f>ROUND(SUMIF(Einnahmen!E$7:E$10002,A3302,Einnahmen!G$7:G$10002)+SUMIF(Einnahmen!I$7:I$10002,A3302,Einnahmen!H$7:H$10002)+SUMIF(Ausgaben!E$7:E$10002,A3302,Ausgaben!G$7:G$10002)+SUMIF(Ausgaben!I$7:I$10002,A3302,Ausgaben!H$7:H$10002),2)</f>
        <v>0</v>
      </c>
    </row>
    <row r="3303" spans="1:2" x14ac:dyDescent="0.25">
      <c r="A3303">
        <v>3303</v>
      </c>
      <c r="B3303" s="24">
        <f>ROUND(SUMIF(Einnahmen!E$7:E$10002,A3303,Einnahmen!G$7:G$10002)+SUMIF(Einnahmen!I$7:I$10002,A3303,Einnahmen!H$7:H$10002)+SUMIF(Ausgaben!E$7:E$10002,A3303,Ausgaben!G$7:G$10002)+SUMIF(Ausgaben!I$7:I$10002,A3303,Ausgaben!H$7:H$10002),2)</f>
        <v>0</v>
      </c>
    </row>
    <row r="3304" spans="1:2" x14ac:dyDescent="0.25">
      <c r="A3304">
        <v>3304</v>
      </c>
      <c r="B3304" s="24">
        <f>ROUND(SUMIF(Einnahmen!E$7:E$10002,A3304,Einnahmen!G$7:G$10002)+SUMIF(Einnahmen!I$7:I$10002,A3304,Einnahmen!H$7:H$10002)+SUMIF(Ausgaben!E$7:E$10002,A3304,Ausgaben!G$7:G$10002)+SUMIF(Ausgaben!I$7:I$10002,A3304,Ausgaben!H$7:H$10002),2)</f>
        <v>0</v>
      </c>
    </row>
    <row r="3305" spans="1:2" x14ac:dyDescent="0.25">
      <c r="A3305">
        <v>3305</v>
      </c>
      <c r="B3305" s="24">
        <f>ROUND(SUMIF(Einnahmen!E$7:E$10002,A3305,Einnahmen!G$7:G$10002)+SUMIF(Einnahmen!I$7:I$10002,A3305,Einnahmen!H$7:H$10002)+SUMIF(Ausgaben!E$7:E$10002,A3305,Ausgaben!G$7:G$10002)+SUMIF(Ausgaben!I$7:I$10002,A3305,Ausgaben!H$7:H$10002),2)</f>
        <v>0</v>
      </c>
    </row>
    <row r="3306" spans="1:2" x14ac:dyDescent="0.25">
      <c r="A3306">
        <v>3306</v>
      </c>
      <c r="B3306" s="24">
        <f>ROUND(SUMIF(Einnahmen!E$7:E$10002,A3306,Einnahmen!G$7:G$10002)+SUMIF(Einnahmen!I$7:I$10002,A3306,Einnahmen!H$7:H$10002)+SUMIF(Ausgaben!E$7:E$10002,A3306,Ausgaben!G$7:G$10002)+SUMIF(Ausgaben!I$7:I$10002,A3306,Ausgaben!H$7:H$10002),2)</f>
        <v>0</v>
      </c>
    </row>
    <row r="3307" spans="1:2" x14ac:dyDescent="0.25">
      <c r="A3307">
        <v>3307</v>
      </c>
      <c r="B3307" s="24">
        <f>ROUND(SUMIF(Einnahmen!E$7:E$10002,A3307,Einnahmen!G$7:G$10002)+SUMIF(Einnahmen!I$7:I$10002,A3307,Einnahmen!H$7:H$10002)+SUMIF(Ausgaben!E$7:E$10002,A3307,Ausgaben!G$7:G$10002)+SUMIF(Ausgaben!I$7:I$10002,A3307,Ausgaben!H$7:H$10002),2)</f>
        <v>0</v>
      </c>
    </row>
    <row r="3308" spans="1:2" x14ac:dyDescent="0.25">
      <c r="A3308">
        <v>3308</v>
      </c>
      <c r="B3308" s="24">
        <f>ROUND(SUMIF(Einnahmen!E$7:E$10002,A3308,Einnahmen!G$7:G$10002)+SUMIF(Einnahmen!I$7:I$10002,A3308,Einnahmen!H$7:H$10002)+SUMIF(Ausgaben!E$7:E$10002,A3308,Ausgaben!G$7:G$10002)+SUMIF(Ausgaben!I$7:I$10002,A3308,Ausgaben!H$7:H$10002),2)</f>
        <v>0</v>
      </c>
    </row>
    <row r="3309" spans="1:2" x14ac:dyDescent="0.25">
      <c r="A3309">
        <v>3309</v>
      </c>
      <c r="B3309" s="24">
        <f>ROUND(SUMIF(Einnahmen!E$7:E$10002,A3309,Einnahmen!G$7:G$10002)+SUMIF(Einnahmen!I$7:I$10002,A3309,Einnahmen!H$7:H$10002)+SUMIF(Ausgaben!E$7:E$10002,A3309,Ausgaben!G$7:G$10002)+SUMIF(Ausgaben!I$7:I$10002,A3309,Ausgaben!H$7:H$10002),2)</f>
        <v>0</v>
      </c>
    </row>
    <row r="3310" spans="1:2" x14ac:dyDescent="0.25">
      <c r="A3310">
        <v>3310</v>
      </c>
      <c r="B3310" s="24">
        <f>ROUND(SUMIF(Einnahmen!E$7:E$10002,A3310,Einnahmen!G$7:G$10002)+SUMIF(Einnahmen!I$7:I$10002,A3310,Einnahmen!H$7:H$10002)+SUMIF(Ausgaben!E$7:E$10002,A3310,Ausgaben!G$7:G$10002)+SUMIF(Ausgaben!I$7:I$10002,A3310,Ausgaben!H$7:H$10002),2)</f>
        <v>0</v>
      </c>
    </row>
    <row r="3311" spans="1:2" x14ac:dyDescent="0.25">
      <c r="A3311">
        <v>3311</v>
      </c>
      <c r="B3311" s="24">
        <f>ROUND(SUMIF(Einnahmen!E$7:E$10002,A3311,Einnahmen!G$7:G$10002)+SUMIF(Einnahmen!I$7:I$10002,A3311,Einnahmen!H$7:H$10002)+SUMIF(Ausgaben!E$7:E$10002,A3311,Ausgaben!G$7:G$10002)+SUMIF(Ausgaben!I$7:I$10002,A3311,Ausgaben!H$7:H$10002),2)</f>
        <v>0</v>
      </c>
    </row>
    <row r="3312" spans="1:2" x14ac:dyDescent="0.25">
      <c r="A3312">
        <v>3312</v>
      </c>
      <c r="B3312" s="24">
        <f>ROUND(SUMIF(Einnahmen!E$7:E$10002,A3312,Einnahmen!G$7:G$10002)+SUMIF(Einnahmen!I$7:I$10002,A3312,Einnahmen!H$7:H$10002)+SUMIF(Ausgaben!E$7:E$10002,A3312,Ausgaben!G$7:G$10002)+SUMIF(Ausgaben!I$7:I$10002,A3312,Ausgaben!H$7:H$10002),2)</f>
        <v>0</v>
      </c>
    </row>
    <row r="3313" spans="1:2" x14ac:dyDescent="0.25">
      <c r="A3313">
        <v>3313</v>
      </c>
      <c r="B3313" s="24">
        <f>ROUND(SUMIF(Einnahmen!E$7:E$10002,A3313,Einnahmen!G$7:G$10002)+SUMIF(Einnahmen!I$7:I$10002,A3313,Einnahmen!H$7:H$10002)+SUMIF(Ausgaben!E$7:E$10002,A3313,Ausgaben!G$7:G$10002)+SUMIF(Ausgaben!I$7:I$10002,A3313,Ausgaben!H$7:H$10002),2)</f>
        <v>0</v>
      </c>
    </row>
    <row r="3314" spans="1:2" x14ac:dyDescent="0.25">
      <c r="A3314">
        <v>3314</v>
      </c>
      <c r="B3314" s="24">
        <f>ROUND(SUMIF(Einnahmen!E$7:E$10002,A3314,Einnahmen!G$7:G$10002)+SUMIF(Einnahmen!I$7:I$10002,A3314,Einnahmen!H$7:H$10002)+SUMIF(Ausgaben!E$7:E$10002,A3314,Ausgaben!G$7:G$10002)+SUMIF(Ausgaben!I$7:I$10002,A3314,Ausgaben!H$7:H$10002),2)</f>
        <v>0</v>
      </c>
    </row>
    <row r="3315" spans="1:2" x14ac:dyDescent="0.25">
      <c r="A3315">
        <v>3315</v>
      </c>
      <c r="B3315" s="24">
        <f>ROUND(SUMIF(Einnahmen!E$7:E$10002,A3315,Einnahmen!G$7:G$10002)+SUMIF(Einnahmen!I$7:I$10002,A3315,Einnahmen!H$7:H$10002)+SUMIF(Ausgaben!E$7:E$10002,A3315,Ausgaben!G$7:G$10002)+SUMIF(Ausgaben!I$7:I$10002,A3315,Ausgaben!H$7:H$10002),2)</f>
        <v>0</v>
      </c>
    </row>
    <row r="3316" spans="1:2" x14ac:dyDescent="0.25">
      <c r="A3316">
        <v>3316</v>
      </c>
      <c r="B3316" s="24">
        <f>ROUND(SUMIF(Einnahmen!E$7:E$10002,A3316,Einnahmen!G$7:G$10002)+SUMIF(Einnahmen!I$7:I$10002,A3316,Einnahmen!H$7:H$10002)+SUMIF(Ausgaben!E$7:E$10002,A3316,Ausgaben!G$7:G$10002)+SUMIF(Ausgaben!I$7:I$10002,A3316,Ausgaben!H$7:H$10002),2)</f>
        <v>0</v>
      </c>
    </row>
    <row r="3317" spans="1:2" x14ac:dyDescent="0.25">
      <c r="A3317">
        <v>3317</v>
      </c>
      <c r="B3317" s="24">
        <f>ROUND(SUMIF(Einnahmen!E$7:E$10002,A3317,Einnahmen!G$7:G$10002)+SUMIF(Einnahmen!I$7:I$10002,A3317,Einnahmen!H$7:H$10002)+SUMIF(Ausgaben!E$7:E$10002,A3317,Ausgaben!G$7:G$10002)+SUMIF(Ausgaben!I$7:I$10002,A3317,Ausgaben!H$7:H$10002),2)</f>
        <v>0</v>
      </c>
    </row>
    <row r="3318" spans="1:2" x14ac:dyDescent="0.25">
      <c r="A3318">
        <v>3318</v>
      </c>
      <c r="B3318" s="24">
        <f>ROUND(SUMIF(Einnahmen!E$7:E$10002,A3318,Einnahmen!G$7:G$10002)+SUMIF(Einnahmen!I$7:I$10002,A3318,Einnahmen!H$7:H$10002)+SUMIF(Ausgaben!E$7:E$10002,A3318,Ausgaben!G$7:G$10002)+SUMIF(Ausgaben!I$7:I$10002,A3318,Ausgaben!H$7:H$10002),2)</f>
        <v>0</v>
      </c>
    </row>
    <row r="3319" spans="1:2" x14ac:dyDescent="0.25">
      <c r="A3319">
        <v>3319</v>
      </c>
      <c r="B3319" s="24">
        <f>ROUND(SUMIF(Einnahmen!E$7:E$10002,A3319,Einnahmen!G$7:G$10002)+SUMIF(Einnahmen!I$7:I$10002,A3319,Einnahmen!H$7:H$10002)+SUMIF(Ausgaben!E$7:E$10002,A3319,Ausgaben!G$7:G$10002)+SUMIF(Ausgaben!I$7:I$10002,A3319,Ausgaben!H$7:H$10002),2)</f>
        <v>0</v>
      </c>
    </row>
    <row r="3320" spans="1:2" x14ac:dyDescent="0.25">
      <c r="A3320">
        <v>3320</v>
      </c>
      <c r="B3320" s="24">
        <f>ROUND(SUMIF(Einnahmen!E$7:E$10002,A3320,Einnahmen!G$7:G$10002)+SUMIF(Einnahmen!I$7:I$10002,A3320,Einnahmen!H$7:H$10002)+SUMIF(Ausgaben!E$7:E$10002,A3320,Ausgaben!G$7:G$10002)+SUMIF(Ausgaben!I$7:I$10002,A3320,Ausgaben!H$7:H$10002),2)</f>
        <v>0</v>
      </c>
    </row>
    <row r="3321" spans="1:2" x14ac:dyDescent="0.25">
      <c r="A3321">
        <v>3321</v>
      </c>
      <c r="B3321" s="24">
        <f>ROUND(SUMIF(Einnahmen!E$7:E$10002,A3321,Einnahmen!G$7:G$10002)+SUMIF(Einnahmen!I$7:I$10002,A3321,Einnahmen!H$7:H$10002)+SUMIF(Ausgaben!E$7:E$10002,A3321,Ausgaben!G$7:G$10002)+SUMIF(Ausgaben!I$7:I$10002,A3321,Ausgaben!H$7:H$10002),2)</f>
        <v>0</v>
      </c>
    </row>
    <row r="3322" spans="1:2" x14ac:dyDescent="0.25">
      <c r="A3322">
        <v>3322</v>
      </c>
      <c r="B3322" s="24">
        <f>ROUND(SUMIF(Einnahmen!E$7:E$10002,A3322,Einnahmen!G$7:G$10002)+SUMIF(Einnahmen!I$7:I$10002,A3322,Einnahmen!H$7:H$10002)+SUMIF(Ausgaben!E$7:E$10002,A3322,Ausgaben!G$7:G$10002)+SUMIF(Ausgaben!I$7:I$10002,A3322,Ausgaben!H$7:H$10002),2)</f>
        <v>0</v>
      </c>
    </row>
    <row r="3323" spans="1:2" x14ac:dyDescent="0.25">
      <c r="A3323">
        <v>3323</v>
      </c>
      <c r="B3323" s="24">
        <f>ROUND(SUMIF(Einnahmen!E$7:E$10002,A3323,Einnahmen!G$7:G$10002)+SUMIF(Einnahmen!I$7:I$10002,A3323,Einnahmen!H$7:H$10002)+SUMIF(Ausgaben!E$7:E$10002,A3323,Ausgaben!G$7:G$10002)+SUMIF(Ausgaben!I$7:I$10002,A3323,Ausgaben!H$7:H$10002),2)</f>
        <v>0</v>
      </c>
    </row>
    <row r="3324" spans="1:2" x14ac:dyDescent="0.25">
      <c r="A3324">
        <v>3324</v>
      </c>
      <c r="B3324" s="24">
        <f>ROUND(SUMIF(Einnahmen!E$7:E$10002,A3324,Einnahmen!G$7:G$10002)+SUMIF(Einnahmen!I$7:I$10002,A3324,Einnahmen!H$7:H$10002)+SUMIF(Ausgaben!E$7:E$10002,A3324,Ausgaben!G$7:G$10002)+SUMIF(Ausgaben!I$7:I$10002,A3324,Ausgaben!H$7:H$10002),2)</f>
        <v>0</v>
      </c>
    </row>
    <row r="3325" spans="1:2" x14ac:dyDescent="0.25">
      <c r="A3325">
        <v>3325</v>
      </c>
      <c r="B3325" s="24">
        <f>ROUND(SUMIF(Einnahmen!E$7:E$10002,A3325,Einnahmen!G$7:G$10002)+SUMIF(Einnahmen!I$7:I$10002,A3325,Einnahmen!H$7:H$10002)+SUMIF(Ausgaben!E$7:E$10002,A3325,Ausgaben!G$7:G$10002)+SUMIF(Ausgaben!I$7:I$10002,A3325,Ausgaben!H$7:H$10002),2)</f>
        <v>0</v>
      </c>
    </row>
    <row r="3326" spans="1:2" x14ac:dyDescent="0.25">
      <c r="A3326">
        <v>3326</v>
      </c>
      <c r="B3326" s="24">
        <f>ROUND(SUMIF(Einnahmen!E$7:E$10002,A3326,Einnahmen!G$7:G$10002)+SUMIF(Einnahmen!I$7:I$10002,A3326,Einnahmen!H$7:H$10002)+SUMIF(Ausgaben!E$7:E$10002,A3326,Ausgaben!G$7:G$10002)+SUMIF(Ausgaben!I$7:I$10002,A3326,Ausgaben!H$7:H$10002),2)</f>
        <v>0</v>
      </c>
    </row>
    <row r="3327" spans="1:2" x14ac:dyDescent="0.25">
      <c r="A3327">
        <v>3327</v>
      </c>
      <c r="B3327" s="24">
        <f>ROUND(SUMIF(Einnahmen!E$7:E$10002,A3327,Einnahmen!G$7:G$10002)+SUMIF(Einnahmen!I$7:I$10002,A3327,Einnahmen!H$7:H$10002)+SUMIF(Ausgaben!E$7:E$10002,A3327,Ausgaben!G$7:G$10002)+SUMIF(Ausgaben!I$7:I$10002,A3327,Ausgaben!H$7:H$10002),2)</f>
        <v>0</v>
      </c>
    </row>
    <row r="3328" spans="1:2" x14ac:dyDescent="0.25">
      <c r="A3328">
        <v>3328</v>
      </c>
      <c r="B3328" s="24">
        <f>ROUND(SUMIF(Einnahmen!E$7:E$10002,A3328,Einnahmen!G$7:G$10002)+SUMIF(Einnahmen!I$7:I$10002,A3328,Einnahmen!H$7:H$10002)+SUMIF(Ausgaben!E$7:E$10002,A3328,Ausgaben!G$7:G$10002)+SUMIF(Ausgaben!I$7:I$10002,A3328,Ausgaben!H$7:H$10002),2)</f>
        <v>0</v>
      </c>
    </row>
    <row r="3329" spans="1:2" x14ac:dyDescent="0.25">
      <c r="A3329">
        <v>3329</v>
      </c>
      <c r="B3329" s="24">
        <f>ROUND(SUMIF(Einnahmen!E$7:E$10002,A3329,Einnahmen!G$7:G$10002)+SUMIF(Einnahmen!I$7:I$10002,A3329,Einnahmen!H$7:H$10002)+SUMIF(Ausgaben!E$7:E$10002,A3329,Ausgaben!G$7:G$10002)+SUMIF(Ausgaben!I$7:I$10002,A3329,Ausgaben!H$7:H$10002),2)</f>
        <v>0</v>
      </c>
    </row>
    <row r="3330" spans="1:2" x14ac:dyDescent="0.25">
      <c r="A3330">
        <v>3330</v>
      </c>
      <c r="B3330" s="24">
        <f>ROUND(SUMIF(Einnahmen!E$7:E$10002,A3330,Einnahmen!G$7:G$10002)+SUMIF(Einnahmen!I$7:I$10002,A3330,Einnahmen!H$7:H$10002)+SUMIF(Ausgaben!E$7:E$10002,A3330,Ausgaben!G$7:G$10002)+SUMIF(Ausgaben!I$7:I$10002,A3330,Ausgaben!H$7:H$10002),2)</f>
        <v>0</v>
      </c>
    </row>
    <row r="3331" spans="1:2" x14ac:dyDescent="0.25">
      <c r="A3331">
        <v>3331</v>
      </c>
      <c r="B3331" s="24">
        <f>ROUND(SUMIF(Einnahmen!E$7:E$10002,A3331,Einnahmen!G$7:G$10002)+SUMIF(Einnahmen!I$7:I$10002,A3331,Einnahmen!H$7:H$10002)+SUMIF(Ausgaben!E$7:E$10002,A3331,Ausgaben!G$7:G$10002)+SUMIF(Ausgaben!I$7:I$10002,A3331,Ausgaben!H$7:H$10002),2)</f>
        <v>0</v>
      </c>
    </row>
    <row r="3332" spans="1:2" x14ac:dyDescent="0.25">
      <c r="A3332">
        <v>3332</v>
      </c>
      <c r="B3332" s="24">
        <f>ROUND(SUMIF(Einnahmen!E$7:E$10002,A3332,Einnahmen!G$7:G$10002)+SUMIF(Einnahmen!I$7:I$10002,A3332,Einnahmen!H$7:H$10002)+SUMIF(Ausgaben!E$7:E$10002,A3332,Ausgaben!G$7:G$10002)+SUMIF(Ausgaben!I$7:I$10002,A3332,Ausgaben!H$7:H$10002),2)</f>
        <v>0</v>
      </c>
    </row>
    <row r="3333" spans="1:2" x14ac:dyDescent="0.25">
      <c r="A3333">
        <v>3333</v>
      </c>
      <c r="B3333" s="24">
        <f>ROUND(SUMIF(Einnahmen!E$7:E$10002,A3333,Einnahmen!G$7:G$10002)+SUMIF(Einnahmen!I$7:I$10002,A3333,Einnahmen!H$7:H$10002)+SUMIF(Ausgaben!E$7:E$10002,A3333,Ausgaben!G$7:G$10002)+SUMIF(Ausgaben!I$7:I$10002,A3333,Ausgaben!H$7:H$10002),2)</f>
        <v>0</v>
      </c>
    </row>
    <row r="3334" spans="1:2" x14ac:dyDescent="0.25">
      <c r="A3334">
        <v>3334</v>
      </c>
      <c r="B3334" s="24">
        <f>ROUND(SUMIF(Einnahmen!E$7:E$10002,A3334,Einnahmen!G$7:G$10002)+SUMIF(Einnahmen!I$7:I$10002,A3334,Einnahmen!H$7:H$10002)+SUMIF(Ausgaben!E$7:E$10002,A3334,Ausgaben!G$7:G$10002)+SUMIF(Ausgaben!I$7:I$10002,A3334,Ausgaben!H$7:H$10002),2)</f>
        <v>0</v>
      </c>
    </row>
    <row r="3335" spans="1:2" x14ac:dyDescent="0.25">
      <c r="A3335">
        <v>3335</v>
      </c>
      <c r="B3335" s="24">
        <f>ROUND(SUMIF(Einnahmen!E$7:E$10002,A3335,Einnahmen!G$7:G$10002)+SUMIF(Einnahmen!I$7:I$10002,A3335,Einnahmen!H$7:H$10002)+SUMIF(Ausgaben!E$7:E$10002,A3335,Ausgaben!G$7:G$10002)+SUMIF(Ausgaben!I$7:I$10002,A3335,Ausgaben!H$7:H$10002),2)</f>
        <v>0</v>
      </c>
    </row>
    <row r="3336" spans="1:2" x14ac:dyDescent="0.25">
      <c r="A3336">
        <v>3336</v>
      </c>
      <c r="B3336" s="24">
        <f>ROUND(SUMIF(Einnahmen!E$7:E$10002,A3336,Einnahmen!G$7:G$10002)+SUMIF(Einnahmen!I$7:I$10002,A3336,Einnahmen!H$7:H$10002)+SUMIF(Ausgaben!E$7:E$10002,A3336,Ausgaben!G$7:G$10002)+SUMIF(Ausgaben!I$7:I$10002,A3336,Ausgaben!H$7:H$10002),2)</f>
        <v>0</v>
      </c>
    </row>
    <row r="3337" spans="1:2" x14ac:dyDescent="0.25">
      <c r="A3337">
        <v>3337</v>
      </c>
      <c r="B3337" s="24">
        <f>ROUND(SUMIF(Einnahmen!E$7:E$10002,A3337,Einnahmen!G$7:G$10002)+SUMIF(Einnahmen!I$7:I$10002,A3337,Einnahmen!H$7:H$10002)+SUMIF(Ausgaben!E$7:E$10002,A3337,Ausgaben!G$7:G$10002)+SUMIF(Ausgaben!I$7:I$10002,A3337,Ausgaben!H$7:H$10002),2)</f>
        <v>0</v>
      </c>
    </row>
    <row r="3338" spans="1:2" x14ac:dyDescent="0.25">
      <c r="A3338">
        <v>3338</v>
      </c>
      <c r="B3338" s="24">
        <f>ROUND(SUMIF(Einnahmen!E$7:E$10002,A3338,Einnahmen!G$7:G$10002)+SUMIF(Einnahmen!I$7:I$10002,A3338,Einnahmen!H$7:H$10002)+SUMIF(Ausgaben!E$7:E$10002,A3338,Ausgaben!G$7:G$10002)+SUMIF(Ausgaben!I$7:I$10002,A3338,Ausgaben!H$7:H$10002),2)</f>
        <v>0</v>
      </c>
    </row>
    <row r="3339" spans="1:2" x14ac:dyDescent="0.25">
      <c r="A3339">
        <v>3339</v>
      </c>
      <c r="B3339" s="24">
        <f>ROUND(SUMIF(Einnahmen!E$7:E$10002,A3339,Einnahmen!G$7:G$10002)+SUMIF(Einnahmen!I$7:I$10002,A3339,Einnahmen!H$7:H$10002)+SUMIF(Ausgaben!E$7:E$10002,A3339,Ausgaben!G$7:G$10002)+SUMIF(Ausgaben!I$7:I$10002,A3339,Ausgaben!H$7:H$10002),2)</f>
        <v>0</v>
      </c>
    </row>
    <row r="3340" spans="1:2" x14ac:dyDescent="0.25">
      <c r="A3340">
        <v>3340</v>
      </c>
      <c r="B3340" s="24">
        <f>ROUND(SUMIF(Einnahmen!E$7:E$10002,A3340,Einnahmen!G$7:G$10002)+SUMIF(Einnahmen!I$7:I$10002,A3340,Einnahmen!H$7:H$10002)+SUMIF(Ausgaben!E$7:E$10002,A3340,Ausgaben!G$7:G$10002)+SUMIF(Ausgaben!I$7:I$10002,A3340,Ausgaben!H$7:H$10002),2)</f>
        <v>0</v>
      </c>
    </row>
    <row r="3341" spans="1:2" x14ac:dyDescent="0.25">
      <c r="A3341">
        <v>3341</v>
      </c>
      <c r="B3341" s="24">
        <f>ROUND(SUMIF(Einnahmen!E$7:E$10002,A3341,Einnahmen!G$7:G$10002)+SUMIF(Einnahmen!I$7:I$10002,A3341,Einnahmen!H$7:H$10002)+SUMIF(Ausgaben!E$7:E$10002,A3341,Ausgaben!G$7:G$10002)+SUMIF(Ausgaben!I$7:I$10002,A3341,Ausgaben!H$7:H$10002),2)</f>
        <v>0</v>
      </c>
    </row>
    <row r="3342" spans="1:2" x14ac:dyDescent="0.25">
      <c r="A3342">
        <v>3342</v>
      </c>
      <c r="B3342" s="24">
        <f>ROUND(SUMIF(Einnahmen!E$7:E$10002,A3342,Einnahmen!G$7:G$10002)+SUMIF(Einnahmen!I$7:I$10002,A3342,Einnahmen!H$7:H$10002)+SUMIF(Ausgaben!E$7:E$10002,A3342,Ausgaben!G$7:G$10002)+SUMIF(Ausgaben!I$7:I$10002,A3342,Ausgaben!H$7:H$10002),2)</f>
        <v>0</v>
      </c>
    </row>
    <row r="3343" spans="1:2" x14ac:dyDescent="0.25">
      <c r="A3343">
        <v>3343</v>
      </c>
      <c r="B3343" s="24">
        <f>ROUND(SUMIF(Einnahmen!E$7:E$10002,A3343,Einnahmen!G$7:G$10002)+SUMIF(Einnahmen!I$7:I$10002,A3343,Einnahmen!H$7:H$10002)+SUMIF(Ausgaben!E$7:E$10002,A3343,Ausgaben!G$7:G$10002)+SUMIF(Ausgaben!I$7:I$10002,A3343,Ausgaben!H$7:H$10002),2)</f>
        <v>0</v>
      </c>
    </row>
    <row r="3344" spans="1:2" x14ac:dyDescent="0.25">
      <c r="A3344">
        <v>3344</v>
      </c>
      <c r="B3344" s="24">
        <f>ROUND(SUMIF(Einnahmen!E$7:E$10002,A3344,Einnahmen!G$7:G$10002)+SUMIF(Einnahmen!I$7:I$10002,A3344,Einnahmen!H$7:H$10002)+SUMIF(Ausgaben!E$7:E$10002,A3344,Ausgaben!G$7:G$10002)+SUMIF(Ausgaben!I$7:I$10002,A3344,Ausgaben!H$7:H$10002),2)</f>
        <v>0</v>
      </c>
    </row>
    <row r="3345" spans="1:2" x14ac:dyDescent="0.25">
      <c r="A3345">
        <v>3345</v>
      </c>
      <c r="B3345" s="24">
        <f>ROUND(SUMIF(Einnahmen!E$7:E$10002,A3345,Einnahmen!G$7:G$10002)+SUMIF(Einnahmen!I$7:I$10002,A3345,Einnahmen!H$7:H$10002)+SUMIF(Ausgaben!E$7:E$10002,A3345,Ausgaben!G$7:G$10002)+SUMIF(Ausgaben!I$7:I$10002,A3345,Ausgaben!H$7:H$10002),2)</f>
        <v>0</v>
      </c>
    </row>
    <row r="3346" spans="1:2" x14ac:dyDescent="0.25">
      <c r="A3346">
        <v>3346</v>
      </c>
      <c r="B3346" s="24">
        <f>ROUND(SUMIF(Einnahmen!E$7:E$10002,A3346,Einnahmen!G$7:G$10002)+SUMIF(Einnahmen!I$7:I$10002,A3346,Einnahmen!H$7:H$10002)+SUMIF(Ausgaben!E$7:E$10002,A3346,Ausgaben!G$7:G$10002)+SUMIF(Ausgaben!I$7:I$10002,A3346,Ausgaben!H$7:H$10002),2)</f>
        <v>0</v>
      </c>
    </row>
    <row r="3347" spans="1:2" x14ac:dyDescent="0.25">
      <c r="A3347">
        <v>3347</v>
      </c>
      <c r="B3347" s="24">
        <f>ROUND(SUMIF(Einnahmen!E$7:E$10002,A3347,Einnahmen!G$7:G$10002)+SUMIF(Einnahmen!I$7:I$10002,A3347,Einnahmen!H$7:H$10002)+SUMIF(Ausgaben!E$7:E$10002,A3347,Ausgaben!G$7:G$10002)+SUMIF(Ausgaben!I$7:I$10002,A3347,Ausgaben!H$7:H$10002),2)</f>
        <v>0</v>
      </c>
    </row>
    <row r="3348" spans="1:2" x14ac:dyDescent="0.25">
      <c r="A3348">
        <v>3348</v>
      </c>
      <c r="B3348" s="24">
        <f>ROUND(SUMIF(Einnahmen!E$7:E$10002,A3348,Einnahmen!G$7:G$10002)+SUMIF(Einnahmen!I$7:I$10002,A3348,Einnahmen!H$7:H$10002)+SUMIF(Ausgaben!E$7:E$10002,A3348,Ausgaben!G$7:G$10002)+SUMIF(Ausgaben!I$7:I$10002,A3348,Ausgaben!H$7:H$10002),2)</f>
        <v>0</v>
      </c>
    </row>
    <row r="3349" spans="1:2" x14ac:dyDescent="0.25">
      <c r="A3349">
        <v>3349</v>
      </c>
      <c r="B3349" s="24">
        <f>ROUND(SUMIF(Einnahmen!E$7:E$10002,A3349,Einnahmen!G$7:G$10002)+SUMIF(Einnahmen!I$7:I$10002,A3349,Einnahmen!H$7:H$10002)+SUMIF(Ausgaben!E$7:E$10002,A3349,Ausgaben!G$7:G$10002)+SUMIF(Ausgaben!I$7:I$10002,A3349,Ausgaben!H$7:H$10002),2)</f>
        <v>0</v>
      </c>
    </row>
    <row r="3350" spans="1:2" x14ac:dyDescent="0.25">
      <c r="A3350">
        <v>3350</v>
      </c>
      <c r="B3350" s="24">
        <f>ROUND(SUMIF(Einnahmen!E$7:E$10002,A3350,Einnahmen!G$7:G$10002)+SUMIF(Einnahmen!I$7:I$10002,A3350,Einnahmen!H$7:H$10002)+SUMIF(Ausgaben!E$7:E$10002,A3350,Ausgaben!G$7:G$10002)+SUMIF(Ausgaben!I$7:I$10002,A3350,Ausgaben!H$7:H$10002),2)</f>
        <v>0</v>
      </c>
    </row>
    <row r="3351" spans="1:2" x14ac:dyDescent="0.25">
      <c r="A3351">
        <v>3351</v>
      </c>
      <c r="B3351" s="24">
        <f>ROUND(SUMIF(Einnahmen!E$7:E$10002,A3351,Einnahmen!G$7:G$10002)+SUMIF(Einnahmen!I$7:I$10002,A3351,Einnahmen!H$7:H$10002)+SUMIF(Ausgaben!E$7:E$10002,A3351,Ausgaben!G$7:G$10002)+SUMIF(Ausgaben!I$7:I$10002,A3351,Ausgaben!H$7:H$10002),2)</f>
        <v>0</v>
      </c>
    </row>
    <row r="3352" spans="1:2" x14ac:dyDescent="0.25">
      <c r="A3352">
        <v>3352</v>
      </c>
      <c r="B3352" s="24">
        <f>ROUND(SUMIF(Einnahmen!E$7:E$10002,A3352,Einnahmen!G$7:G$10002)+SUMIF(Einnahmen!I$7:I$10002,A3352,Einnahmen!H$7:H$10002)+SUMIF(Ausgaben!E$7:E$10002,A3352,Ausgaben!G$7:G$10002)+SUMIF(Ausgaben!I$7:I$10002,A3352,Ausgaben!H$7:H$10002),2)</f>
        <v>0</v>
      </c>
    </row>
    <row r="3353" spans="1:2" x14ac:dyDescent="0.25">
      <c r="A3353">
        <v>3353</v>
      </c>
      <c r="B3353" s="24">
        <f>ROUND(SUMIF(Einnahmen!E$7:E$10002,A3353,Einnahmen!G$7:G$10002)+SUMIF(Einnahmen!I$7:I$10002,A3353,Einnahmen!H$7:H$10002)+SUMIF(Ausgaben!E$7:E$10002,A3353,Ausgaben!G$7:G$10002)+SUMIF(Ausgaben!I$7:I$10002,A3353,Ausgaben!H$7:H$10002),2)</f>
        <v>0</v>
      </c>
    </row>
    <row r="3354" spans="1:2" x14ac:dyDescent="0.25">
      <c r="A3354">
        <v>3354</v>
      </c>
      <c r="B3354" s="24">
        <f>ROUND(SUMIF(Einnahmen!E$7:E$10002,A3354,Einnahmen!G$7:G$10002)+SUMIF(Einnahmen!I$7:I$10002,A3354,Einnahmen!H$7:H$10002)+SUMIF(Ausgaben!E$7:E$10002,A3354,Ausgaben!G$7:G$10002)+SUMIF(Ausgaben!I$7:I$10002,A3354,Ausgaben!H$7:H$10002),2)</f>
        <v>0</v>
      </c>
    </row>
    <row r="3355" spans="1:2" x14ac:dyDescent="0.25">
      <c r="A3355">
        <v>3355</v>
      </c>
      <c r="B3355" s="24">
        <f>ROUND(SUMIF(Einnahmen!E$7:E$10002,A3355,Einnahmen!G$7:G$10002)+SUMIF(Einnahmen!I$7:I$10002,A3355,Einnahmen!H$7:H$10002)+SUMIF(Ausgaben!E$7:E$10002,A3355,Ausgaben!G$7:G$10002)+SUMIF(Ausgaben!I$7:I$10002,A3355,Ausgaben!H$7:H$10002),2)</f>
        <v>0</v>
      </c>
    </row>
    <row r="3356" spans="1:2" x14ac:dyDescent="0.25">
      <c r="A3356">
        <v>3356</v>
      </c>
      <c r="B3356" s="24">
        <f>ROUND(SUMIF(Einnahmen!E$7:E$10002,A3356,Einnahmen!G$7:G$10002)+SUMIF(Einnahmen!I$7:I$10002,A3356,Einnahmen!H$7:H$10002)+SUMIF(Ausgaben!E$7:E$10002,A3356,Ausgaben!G$7:G$10002)+SUMIF(Ausgaben!I$7:I$10002,A3356,Ausgaben!H$7:H$10002),2)</f>
        <v>0</v>
      </c>
    </row>
    <row r="3357" spans="1:2" x14ac:dyDescent="0.25">
      <c r="A3357">
        <v>3357</v>
      </c>
      <c r="B3357" s="24">
        <f>ROUND(SUMIF(Einnahmen!E$7:E$10002,A3357,Einnahmen!G$7:G$10002)+SUMIF(Einnahmen!I$7:I$10002,A3357,Einnahmen!H$7:H$10002)+SUMIF(Ausgaben!E$7:E$10002,A3357,Ausgaben!G$7:G$10002)+SUMIF(Ausgaben!I$7:I$10002,A3357,Ausgaben!H$7:H$10002),2)</f>
        <v>0</v>
      </c>
    </row>
    <row r="3358" spans="1:2" x14ac:dyDescent="0.25">
      <c r="A3358">
        <v>3358</v>
      </c>
      <c r="B3358" s="24">
        <f>ROUND(SUMIF(Einnahmen!E$7:E$10002,A3358,Einnahmen!G$7:G$10002)+SUMIF(Einnahmen!I$7:I$10002,A3358,Einnahmen!H$7:H$10002)+SUMIF(Ausgaben!E$7:E$10002,A3358,Ausgaben!G$7:G$10002)+SUMIF(Ausgaben!I$7:I$10002,A3358,Ausgaben!H$7:H$10002),2)</f>
        <v>0</v>
      </c>
    </row>
    <row r="3359" spans="1:2" x14ac:dyDescent="0.25">
      <c r="A3359">
        <v>3359</v>
      </c>
      <c r="B3359" s="24">
        <f>ROUND(SUMIF(Einnahmen!E$7:E$10002,A3359,Einnahmen!G$7:G$10002)+SUMIF(Einnahmen!I$7:I$10002,A3359,Einnahmen!H$7:H$10002)+SUMIF(Ausgaben!E$7:E$10002,A3359,Ausgaben!G$7:G$10002)+SUMIF(Ausgaben!I$7:I$10002,A3359,Ausgaben!H$7:H$10002),2)</f>
        <v>0</v>
      </c>
    </row>
    <row r="3360" spans="1:2" x14ac:dyDescent="0.25">
      <c r="A3360">
        <v>3360</v>
      </c>
      <c r="B3360" s="24">
        <f>ROUND(SUMIF(Einnahmen!E$7:E$10002,A3360,Einnahmen!G$7:G$10002)+SUMIF(Einnahmen!I$7:I$10002,A3360,Einnahmen!H$7:H$10002)+SUMIF(Ausgaben!E$7:E$10002,A3360,Ausgaben!G$7:G$10002)+SUMIF(Ausgaben!I$7:I$10002,A3360,Ausgaben!H$7:H$10002),2)</f>
        <v>0</v>
      </c>
    </row>
    <row r="3361" spans="1:2" x14ac:dyDescent="0.25">
      <c r="A3361">
        <v>3361</v>
      </c>
      <c r="B3361" s="24">
        <f>ROUND(SUMIF(Einnahmen!E$7:E$10002,A3361,Einnahmen!G$7:G$10002)+SUMIF(Einnahmen!I$7:I$10002,A3361,Einnahmen!H$7:H$10002)+SUMIF(Ausgaben!E$7:E$10002,A3361,Ausgaben!G$7:G$10002)+SUMIF(Ausgaben!I$7:I$10002,A3361,Ausgaben!H$7:H$10002),2)</f>
        <v>0</v>
      </c>
    </row>
    <row r="3362" spans="1:2" x14ac:dyDescent="0.25">
      <c r="A3362">
        <v>3362</v>
      </c>
      <c r="B3362" s="24">
        <f>ROUND(SUMIF(Einnahmen!E$7:E$10002,A3362,Einnahmen!G$7:G$10002)+SUMIF(Einnahmen!I$7:I$10002,A3362,Einnahmen!H$7:H$10002)+SUMIF(Ausgaben!E$7:E$10002,A3362,Ausgaben!G$7:G$10002)+SUMIF(Ausgaben!I$7:I$10002,A3362,Ausgaben!H$7:H$10002),2)</f>
        <v>0</v>
      </c>
    </row>
    <row r="3363" spans="1:2" x14ac:dyDescent="0.25">
      <c r="A3363">
        <v>3363</v>
      </c>
      <c r="B3363" s="24">
        <f>ROUND(SUMIF(Einnahmen!E$7:E$10002,A3363,Einnahmen!G$7:G$10002)+SUMIF(Einnahmen!I$7:I$10002,A3363,Einnahmen!H$7:H$10002)+SUMIF(Ausgaben!E$7:E$10002,A3363,Ausgaben!G$7:G$10002)+SUMIF(Ausgaben!I$7:I$10002,A3363,Ausgaben!H$7:H$10002),2)</f>
        <v>0</v>
      </c>
    </row>
    <row r="3364" spans="1:2" x14ac:dyDescent="0.25">
      <c r="A3364">
        <v>3364</v>
      </c>
      <c r="B3364" s="24">
        <f>ROUND(SUMIF(Einnahmen!E$7:E$10002,A3364,Einnahmen!G$7:G$10002)+SUMIF(Einnahmen!I$7:I$10002,A3364,Einnahmen!H$7:H$10002)+SUMIF(Ausgaben!E$7:E$10002,A3364,Ausgaben!G$7:G$10002)+SUMIF(Ausgaben!I$7:I$10002,A3364,Ausgaben!H$7:H$10002),2)</f>
        <v>0</v>
      </c>
    </row>
    <row r="3365" spans="1:2" x14ac:dyDescent="0.25">
      <c r="A3365">
        <v>3365</v>
      </c>
      <c r="B3365" s="24">
        <f>ROUND(SUMIF(Einnahmen!E$7:E$10002,A3365,Einnahmen!G$7:G$10002)+SUMIF(Einnahmen!I$7:I$10002,A3365,Einnahmen!H$7:H$10002)+SUMIF(Ausgaben!E$7:E$10002,A3365,Ausgaben!G$7:G$10002)+SUMIF(Ausgaben!I$7:I$10002,A3365,Ausgaben!H$7:H$10002),2)</f>
        <v>0</v>
      </c>
    </row>
    <row r="3366" spans="1:2" x14ac:dyDescent="0.25">
      <c r="A3366">
        <v>3366</v>
      </c>
      <c r="B3366" s="24">
        <f>ROUND(SUMIF(Einnahmen!E$7:E$10002,A3366,Einnahmen!G$7:G$10002)+SUMIF(Einnahmen!I$7:I$10002,A3366,Einnahmen!H$7:H$10002)+SUMIF(Ausgaben!E$7:E$10002,A3366,Ausgaben!G$7:G$10002)+SUMIF(Ausgaben!I$7:I$10002,A3366,Ausgaben!H$7:H$10002),2)</f>
        <v>0</v>
      </c>
    </row>
    <row r="3367" spans="1:2" x14ac:dyDescent="0.25">
      <c r="A3367">
        <v>3367</v>
      </c>
      <c r="B3367" s="24">
        <f>ROUND(SUMIF(Einnahmen!E$7:E$10002,A3367,Einnahmen!G$7:G$10002)+SUMIF(Einnahmen!I$7:I$10002,A3367,Einnahmen!H$7:H$10002)+SUMIF(Ausgaben!E$7:E$10002,A3367,Ausgaben!G$7:G$10002)+SUMIF(Ausgaben!I$7:I$10002,A3367,Ausgaben!H$7:H$10002),2)</f>
        <v>0</v>
      </c>
    </row>
    <row r="3368" spans="1:2" x14ac:dyDescent="0.25">
      <c r="A3368">
        <v>3368</v>
      </c>
      <c r="B3368" s="24">
        <f>ROUND(SUMIF(Einnahmen!E$7:E$10002,A3368,Einnahmen!G$7:G$10002)+SUMIF(Einnahmen!I$7:I$10002,A3368,Einnahmen!H$7:H$10002)+SUMIF(Ausgaben!E$7:E$10002,A3368,Ausgaben!G$7:G$10002)+SUMIF(Ausgaben!I$7:I$10002,A3368,Ausgaben!H$7:H$10002),2)</f>
        <v>0</v>
      </c>
    </row>
    <row r="3369" spans="1:2" x14ac:dyDescent="0.25">
      <c r="A3369">
        <v>3369</v>
      </c>
      <c r="B3369" s="24">
        <f>ROUND(SUMIF(Einnahmen!E$7:E$10002,A3369,Einnahmen!G$7:G$10002)+SUMIF(Einnahmen!I$7:I$10002,A3369,Einnahmen!H$7:H$10002)+SUMIF(Ausgaben!E$7:E$10002,A3369,Ausgaben!G$7:G$10002)+SUMIF(Ausgaben!I$7:I$10002,A3369,Ausgaben!H$7:H$10002),2)</f>
        <v>0</v>
      </c>
    </row>
    <row r="3370" spans="1:2" x14ac:dyDescent="0.25">
      <c r="A3370">
        <v>3370</v>
      </c>
      <c r="B3370" s="24">
        <f>ROUND(SUMIF(Einnahmen!E$7:E$10002,A3370,Einnahmen!G$7:G$10002)+SUMIF(Einnahmen!I$7:I$10002,A3370,Einnahmen!H$7:H$10002)+SUMIF(Ausgaben!E$7:E$10002,A3370,Ausgaben!G$7:G$10002)+SUMIF(Ausgaben!I$7:I$10002,A3370,Ausgaben!H$7:H$10002),2)</f>
        <v>0</v>
      </c>
    </row>
    <row r="3371" spans="1:2" x14ac:dyDescent="0.25">
      <c r="A3371">
        <v>3371</v>
      </c>
      <c r="B3371" s="24">
        <f>ROUND(SUMIF(Einnahmen!E$7:E$10002,A3371,Einnahmen!G$7:G$10002)+SUMIF(Einnahmen!I$7:I$10002,A3371,Einnahmen!H$7:H$10002)+SUMIF(Ausgaben!E$7:E$10002,A3371,Ausgaben!G$7:G$10002)+SUMIF(Ausgaben!I$7:I$10002,A3371,Ausgaben!H$7:H$10002),2)</f>
        <v>0</v>
      </c>
    </row>
    <row r="3372" spans="1:2" x14ac:dyDescent="0.25">
      <c r="A3372">
        <v>3372</v>
      </c>
      <c r="B3372" s="24">
        <f>ROUND(SUMIF(Einnahmen!E$7:E$10002,A3372,Einnahmen!G$7:G$10002)+SUMIF(Einnahmen!I$7:I$10002,A3372,Einnahmen!H$7:H$10002)+SUMIF(Ausgaben!E$7:E$10002,A3372,Ausgaben!G$7:G$10002)+SUMIF(Ausgaben!I$7:I$10002,A3372,Ausgaben!H$7:H$10002),2)</f>
        <v>0</v>
      </c>
    </row>
    <row r="3373" spans="1:2" x14ac:dyDescent="0.25">
      <c r="A3373">
        <v>3373</v>
      </c>
      <c r="B3373" s="24">
        <f>ROUND(SUMIF(Einnahmen!E$7:E$10002,A3373,Einnahmen!G$7:G$10002)+SUMIF(Einnahmen!I$7:I$10002,A3373,Einnahmen!H$7:H$10002)+SUMIF(Ausgaben!E$7:E$10002,A3373,Ausgaben!G$7:G$10002)+SUMIF(Ausgaben!I$7:I$10002,A3373,Ausgaben!H$7:H$10002),2)</f>
        <v>0</v>
      </c>
    </row>
    <row r="3374" spans="1:2" x14ac:dyDescent="0.25">
      <c r="A3374">
        <v>3374</v>
      </c>
      <c r="B3374" s="24">
        <f>ROUND(SUMIF(Einnahmen!E$7:E$10002,A3374,Einnahmen!G$7:G$10002)+SUMIF(Einnahmen!I$7:I$10002,A3374,Einnahmen!H$7:H$10002)+SUMIF(Ausgaben!E$7:E$10002,A3374,Ausgaben!G$7:G$10002)+SUMIF(Ausgaben!I$7:I$10002,A3374,Ausgaben!H$7:H$10002),2)</f>
        <v>0</v>
      </c>
    </row>
    <row r="3375" spans="1:2" x14ac:dyDescent="0.25">
      <c r="A3375">
        <v>3375</v>
      </c>
      <c r="B3375" s="24">
        <f>ROUND(SUMIF(Einnahmen!E$7:E$10002,A3375,Einnahmen!G$7:G$10002)+SUMIF(Einnahmen!I$7:I$10002,A3375,Einnahmen!H$7:H$10002)+SUMIF(Ausgaben!E$7:E$10002,A3375,Ausgaben!G$7:G$10002)+SUMIF(Ausgaben!I$7:I$10002,A3375,Ausgaben!H$7:H$10002),2)</f>
        <v>0</v>
      </c>
    </row>
    <row r="3376" spans="1:2" x14ac:dyDescent="0.25">
      <c r="A3376">
        <v>3376</v>
      </c>
      <c r="B3376" s="24">
        <f>ROUND(SUMIF(Einnahmen!E$7:E$10002,A3376,Einnahmen!G$7:G$10002)+SUMIF(Einnahmen!I$7:I$10002,A3376,Einnahmen!H$7:H$10002)+SUMIF(Ausgaben!E$7:E$10002,A3376,Ausgaben!G$7:G$10002)+SUMIF(Ausgaben!I$7:I$10002,A3376,Ausgaben!H$7:H$10002),2)</f>
        <v>0</v>
      </c>
    </row>
    <row r="3377" spans="1:2" x14ac:dyDescent="0.25">
      <c r="A3377">
        <v>3377</v>
      </c>
      <c r="B3377" s="24">
        <f>ROUND(SUMIF(Einnahmen!E$7:E$10002,A3377,Einnahmen!G$7:G$10002)+SUMIF(Einnahmen!I$7:I$10002,A3377,Einnahmen!H$7:H$10002)+SUMIF(Ausgaben!E$7:E$10002,A3377,Ausgaben!G$7:G$10002)+SUMIF(Ausgaben!I$7:I$10002,A3377,Ausgaben!H$7:H$10002),2)</f>
        <v>0</v>
      </c>
    </row>
    <row r="3378" spans="1:2" x14ac:dyDescent="0.25">
      <c r="A3378">
        <v>3378</v>
      </c>
      <c r="B3378" s="24">
        <f>ROUND(SUMIF(Einnahmen!E$7:E$10002,A3378,Einnahmen!G$7:G$10002)+SUMIF(Einnahmen!I$7:I$10002,A3378,Einnahmen!H$7:H$10002)+SUMIF(Ausgaben!E$7:E$10002,A3378,Ausgaben!G$7:G$10002)+SUMIF(Ausgaben!I$7:I$10002,A3378,Ausgaben!H$7:H$10002),2)</f>
        <v>0</v>
      </c>
    </row>
    <row r="3379" spans="1:2" x14ac:dyDescent="0.25">
      <c r="A3379">
        <v>3379</v>
      </c>
      <c r="B3379" s="24">
        <f>ROUND(SUMIF(Einnahmen!E$7:E$10002,A3379,Einnahmen!G$7:G$10002)+SUMIF(Einnahmen!I$7:I$10002,A3379,Einnahmen!H$7:H$10002)+SUMIF(Ausgaben!E$7:E$10002,A3379,Ausgaben!G$7:G$10002)+SUMIF(Ausgaben!I$7:I$10002,A3379,Ausgaben!H$7:H$10002),2)</f>
        <v>0</v>
      </c>
    </row>
    <row r="3380" spans="1:2" x14ac:dyDescent="0.25">
      <c r="A3380">
        <v>3380</v>
      </c>
      <c r="B3380" s="24">
        <f>ROUND(SUMIF(Einnahmen!E$7:E$10002,A3380,Einnahmen!G$7:G$10002)+SUMIF(Einnahmen!I$7:I$10002,A3380,Einnahmen!H$7:H$10002)+SUMIF(Ausgaben!E$7:E$10002,A3380,Ausgaben!G$7:G$10002)+SUMIF(Ausgaben!I$7:I$10002,A3380,Ausgaben!H$7:H$10002),2)</f>
        <v>0</v>
      </c>
    </row>
    <row r="3381" spans="1:2" x14ac:dyDescent="0.25">
      <c r="A3381">
        <v>3381</v>
      </c>
      <c r="B3381" s="24">
        <f>ROUND(SUMIF(Einnahmen!E$7:E$10002,A3381,Einnahmen!G$7:G$10002)+SUMIF(Einnahmen!I$7:I$10002,A3381,Einnahmen!H$7:H$10002)+SUMIF(Ausgaben!E$7:E$10002,A3381,Ausgaben!G$7:G$10002)+SUMIF(Ausgaben!I$7:I$10002,A3381,Ausgaben!H$7:H$10002),2)</f>
        <v>0</v>
      </c>
    </row>
    <row r="3382" spans="1:2" x14ac:dyDescent="0.25">
      <c r="A3382">
        <v>3382</v>
      </c>
      <c r="B3382" s="24">
        <f>ROUND(SUMIF(Einnahmen!E$7:E$10002,A3382,Einnahmen!G$7:G$10002)+SUMIF(Einnahmen!I$7:I$10002,A3382,Einnahmen!H$7:H$10002)+SUMIF(Ausgaben!E$7:E$10002,A3382,Ausgaben!G$7:G$10002)+SUMIF(Ausgaben!I$7:I$10002,A3382,Ausgaben!H$7:H$10002),2)</f>
        <v>0</v>
      </c>
    </row>
    <row r="3383" spans="1:2" x14ac:dyDescent="0.25">
      <c r="A3383">
        <v>3383</v>
      </c>
      <c r="B3383" s="24">
        <f>ROUND(SUMIF(Einnahmen!E$7:E$10002,A3383,Einnahmen!G$7:G$10002)+SUMIF(Einnahmen!I$7:I$10002,A3383,Einnahmen!H$7:H$10002)+SUMIF(Ausgaben!E$7:E$10002,A3383,Ausgaben!G$7:G$10002)+SUMIF(Ausgaben!I$7:I$10002,A3383,Ausgaben!H$7:H$10002),2)</f>
        <v>0</v>
      </c>
    </row>
    <row r="3384" spans="1:2" x14ac:dyDescent="0.25">
      <c r="A3384">
        <v>3384</v>
      </c>
      <c r="B3384" s="24">
        <f>ROUND(SUMIF(Einnahmen!E$7:E$10002,A3384,Einnahmen!G$7:G$10002)+SUMIF(Einnahmen!I$7:I$10002,A3384,Einnahmen!H$7:H$10002)+SUMIF(Ausgaben!E$7:E$10002,A3384,Ausgaben!G$7:G$10002)+SUMIF(Ausgaben!I$7:I$10002,A3384,Ausgaben!H$7:H$10002),2)</f>
        <v>0</v>
      </c>
    </row>
    <row r="3385" spans="1:2" x14ac:dyDescent="0.25">
      <c r="A3385">
        <v>3385</v>
      </c>
      <c r="B3385" s="24">
        <f>ROUND(SUMIF(Einnahmen!E$7:E$10002,A3385,Einnahmen!G$7:G$10002)+SUMIF(Einnahmen!I$7:I$10002,A3385,Einnahmen!H$7:H$10002)+SUMIF(Ausgaben!E$7:E$10002,A3385,Ausgaben!G$7:G$10002)+SUMIF(Ausgaben!I$7:I$10002,A3385,Ausgaben!H$7:H$10002),2)</f>
        <v>0</v>
      </c>
    </row>
    <row r="3386" spans="1:2" x14ac:dyDescent="0.25">
      <c r="A3386">
        <v>3386</v>
      </c>
      <c r="B3386" s="24">
        <f>ROUND(SUMIF(Einnahmen!E$7:E$10002,A3386,Einnahmen!G$7:G$10002)+SUMIF(Einnahmen!I$7:I$10002,A3386,Einnahmen!H$7:H$10002)+SUMIF(Ausgaben!E$7:E$10002,A3386,Ausgaben!G$7:G$10002)+SUMIF(Ausgaben!I$7:I$10002,A3386,Ausgaben!H$7:H$10002),2)</f>
        <v>0</v>
      </c>
    </row>
    <row r="3387" spans="1:2" x14ac:dyDescent="0.25">
      <c r="A3387">
        <v>3387</v>
      </c>
      <c r="B3387" s="24">
        <f>ROUND(SUMIF(Einnahmen!E$7:E$10002,A3387,Einnahmen!G$7:G$10002)+SUMIF(Einnahmen!I$7:I$10002,A3387,Einnahmen!H$7:H$10002)+SUMIF(Ausgaben!E$7:E$10002,A3387,Ausgaben!G$7:G$10002)+SUMIF(Ausgaben!I$7:I$10002,A3387,Ausgaben!H$7:H$10002),2)</f>
        <v>0</v>
      </c>
    </row>
    <row r="3388" spans="1:2" x14ac:dyDescent="0.25">
      <c r="A3388">
        <v>3388</v>
      </c>
      <c r="B3388" s="24">
        <f>ROUND(SUMIF(Einnahmen!E$7:E$10002,A3388,Einnahmen!G$7:G$10002)+SUMIF(Einnahmen!I$7:I$10002,A3388,Einnahmen!H$7:H$10002)+SUMIF(Ausgaben!E$7:E$10002,A3388,Ausgaben!G$7:G$10002)+SUMIF(Ausgaben!I$7:I$10002,A3388,Ausgaben!H$7:H$10002),2)</f>
        <v>0</v>
      </c>
    </row>
    <row r="3389" spans="1:2" x14ac:dyDescent="0.25">
      <c r="A3389">
        <v>3389</v>
      </c>
      <c r="B3389" s="24">
        <f>ROUND(SUMIF(Einnahmen!E$7:E$10002,A3389,Einnahmen!G$7:G$10002)+SUMIF(Einnahmen!I$7:I$10002,A3389,Einnahmen!H$7:H$10002)+SUMIF(Ausgaben!E$7:E$10002,A3389,Ausgaben!G$7:G$10002)+SUMIF(Ausgaben!I$7:I$10002,A3389,Ausgaben!H$7:H$10002),2)</f>
        <v>0</v>
      </c>
    </row>
    <row r="3390" spans="1:2" x14ac:dyDescent="0.25">
      <c r="A3390">
        <v>3390</v>
      </c>
      <c r="B3390" s="24">
        <f>ROUND(SUMIF(Einnahmen!E$7:E$10002,A3390,Einnahmen!G$7:G$10002)+SUMIF(Einnahmen!I$7:I$10002,A3390,Einnahmen!H$7:H$10002)+SUMIF(Ausgaben!E$7:E$10002,A3390,Ausgaben!G$7:G$10002)+SUMIF(Ausgaben!I$7:I$10002,A3390,Ausgaben!H$7:H$10002),2)</f>
        <v>0</v>
      </c>
    </row>
    <row r="3391" spans="1:2" x14ac:dyDescent="0.25">
      <c r="A3391">
        <v>3391</v>
      </c>
      <c r="B3391" s="24">
        <f>ROUND(SUMIF(Einnahmen!E$7:E$10002,A3391,Einnahmen!G$7:G$10002)+SUMIF(Einnahmen!I$7:I$10002,A3391,Einnahmen!H$7:H$10002)+SUMIF(Ausgaben!E$7:E$10002,A3391,Ausgaben!G$7:G$10002)+SUMIF(Ausgaben!I$7:I$10002,A3391,Ausgaben!H$7:H$10002),2)</f>
        <v>0</v>
      </c>
    </row>
    <row r="3392" spans="1:2" x14ac:dyDescent="0.25">
      <c r="A3392">
        <v>3392</v>
      </c>
      <c r="B3392" s="24">
        <f>ROUND(SUMIF(Einnahmen!E$7:E$10002,A3392,Einnahmen!G$7:G$10002)+SUMIF(Einnahmen!I$7:I$10002,A3392,Einnahmen!H$7:H$10002)+SUMIF(Ausgaben!E$7:E$10002,A3392,Ausgaben!G$7:G$10002)+SUMIF(Ausgaben!I$7:I$10002,A3392,Ausgaben!H$7:H$10002),2)</f>
        <v>0</v>
      </c>
    </row>
    <row r="3393" spans="1:2" x14ac:dyDescent="0.25">
      <c r="A3393">
        <v>3393</v>
      </c>
      <c r="B3393" s="24">
        <f>ROUND(SUMIF(Einnahmen!E$7:E$10002,A3393,Einnahmen!G$7:G$10002)+SUMIF(Einnahmen!I$7:I$10002,A3393,Einnahmen!H$7:H$10002)+SUMIF(Ausgaben!E$7:E$10002,A3393,Ausgaben!G$7:G$10002)+SUMIF(Ausgaben!I$7:I$10002,A3393,Ausgaben!H$7:H$10002),2)</f>
        <v>0</v>
      </c>
    </row>
    <row r="3394" spans="1:2" x14ac:dyDescent="0.25">
      <c r="A3394">
        <v>3394</v>
      </c>
      <c r="B3394" s="24">
        <f>ROUND(SUMIF(Einnahmen!E$7:E$10002,A3394,Einnahmen!G$7:G$10002)+SUMIF(Einnahmen!I$7:I$10002,A3394,Einnahmen!H$7:H$10002)+SUMIF(Ausgaben!E$7:E$10002,A3394,Ausgaben!G$7:G$10002)+SUMIF(Ausgaben!I$7:I$10002,A3394,Ausgaben!H$7:H$10002),2)</f>
        <v>0</v>
      </c>
    </row>
    <row r="3395" spans="1:2" x14ac:dyDescent="0.25">
      <c r="A3395">
        <v>3395</v>
      </c>
      <c r="B3395" s="24">
        <f>ROUND(SUMIF(Einnahmen!E$7:E$10002,A3395,Einnahmen!G$7:G$10002)+SUMIF(Einnahmen!I$7:I$10002,A3395,Einnahmen!H$7:H$10002)+SUMIF(Ausgaben!E$7:E$10002,A3395,Ausgaben!G$7:G$10002)+SUMIF(Ausgaben!I$7:I$10002,A3395,Ausgaben!H$7:H$10002),2)</f>
        <v>0</v>
      </c>
    </row>
    <row r="3396" spans="1:2" x14ac:dyDescent="0.25">
      <c r="A3396">
        <v>3396</v>
      </c>
      <c r="B3396" s="24">
        <f>ROUND(SUMIF(Einnahmen!E$7:E$10002,A3396,Einnahmen!G$7:G$10002)+SUMIF(Einnahmen!I$7:I$10002,A3396,Einnahmen!H$7:H$10002)+SUMIF(Ausgaben!E$7:E$10002,A3396,Ausgaben!G$7:G$10002)+SUMIF(Ausgaben!I$7:I$10002,A3396,Ausgaben!H$7:H$10002),2)</f>
        <v>0</v>
      </c>
    </row>
    <row r="3397" spans="1:2" x14ac:dyDescent="0.25">
      <c r="A3397">
        <v>3397</v>
      </c>
      <c r="B3397" s="24">
        <f>ROUND(SUMIF(Einnahmen!E$7:E$10002,A3397,Einnahmen!G$7:G$10002)+SUMIF(Einnahmen!I$7:I$10002,A3397,Einnahmen!H$7:H$10002)+SUMIF(Ausgaben!E$7:E$10002,A3397,Ausgaben!G$7:G$10002)+SUMIF(Ausgaben!I$7:I$10002,A3397,Ausgaben!H$7:H$10002),2)</f>
        <v>0</v>
      </c>
    </row>
    <row r="3398" spans="1:2" x14ac:dyDescent="0.25">
      <c r="A3398">
        <v>3398</v>
      </c>
      <c r="B3398" s="24">
        <f>ROUND(SUMIF(Einnahmen!E$7:E$10002,A3398,Einnahmen!G$7:G$10002)+SUMIF(Einnahmen!I$7:I$10002,A3398,Einnahmen!H$7:H$10002)+SUMIF(Ausgaben!E$7:E$10002,A3398,Ausgaben!G$7:G$10002)+SUMIF(Ausgaben!I$7:I$10002,A3398,Ausgaben!H$7:H$10002),2)</f>
        <v>0</v>
      </c>
    </row>
    <row r="3399" spans="1:2" x14ac:dyDescent="0.25">
      <c r="A3399">
        <v>3399</v>
      </c>
      <c r="B3399" s="24">
        <f>ROUND(SUMIF(Einnahmen!E$7:E$10002,A3399,Einnahmen!G$7:G$10002)+SUMIF(Einnahmen!I$7:I$10002,A3399,Einnahmen!H$7:H$10002)+SUMIF(Ausgaben!E$7:E$10002,A3399,Ausgaben!G$7:G$10002)+SUMIF(Ausgaben!I$7:I$10002,A3399,Ausgaben!H$7:H$10002),2)</f>
        <v>0</v>
      </c>
    </row>
    <row r="3400" spans="1:2" x14ac:dyDescent="0.25">
      <c r="A3400">
        <v>3400</v>
      </c>
      <c r="B3400" s="24">
        <f>ROUND(SUMIF(Einnahmen!E$7:E$10002,A3400,Einnahmen!G$7:G$10002)+SUMIF(Einnahmen!I$7:I$10002,A3400,Einnahmen!H$7:H$10002)+SUMIF(Ausgaben!E$7:E$10002,A3400,Ausgaben!G$7:G$10002)+SUMIF(Ausgaben!I$7:I$10002,A3400,Ausgaben!H$7:H$10002),2)</f>
        <v>126.05</v>
      </c>
    </row>
    <row r="3401" spans="1:2" x14ac:dyDescent="0.25">
      <c r="A3401">
        <v>3401</v>
      </c>
      <c r="B3401" s="24">
        <f>ROUND(SUMIF(Einnahmen!E$7:E$10002,A3401,Einnahmen!G$7:G$10002)+SUMIF(Einnahmen!I$7:I$10002,A3401,Einnahmen!H$7:H$10002)+SUMIF(Ausgaben!E$7:E$10002,A3401,Ausgaben!G$7:G$10002)+SUMIF(Ausgaben!I$7:I$10002,A3401,Ausgaben!H$7:H$10002),2)</f>
        <v>0</v>
      </c>
    </row>
    <row r="3402" spans="1:2" x14ac:dyDescent="0.25">
      <c r="A3402">
        <v>3402</v>
      </c>
      <c r="B3402" s="24">
        <f>ROUND(SUMIF(Einnahmen!E$7:E$10002,A3402,Einnahmen!G$7:G$10002)+SUMIF(Einnahmen!I$7:I$10002,A3402,Einnahmen!H$7:H$10002)+SUMIF(Ausgaben!E$7:E$10002,A3402,Ausgaben!G$7:G$10002)+SUMIF(Ausgaben!I$7:I$10002,A3402,Ausgaben!H$7:H$10002),2)</f>
        <v>0</v>
      </c>
    </row>
    <row r="3403" spans="1:2" x14ac:dyDescent="0.25">
      <c r="A3403">
        <v>3403</v>
      </c>
      <c r="B3403" s="24">
        <f>ROUND(SUMIF(Einnahmen!E$7:E$10002,A3403,Einnahmen!G$7:G$10002)+SUMIF(Einnahmen!I$7:I$10002,A3403,Einnahmen!H$7:H$10002)+SUMIF(Ausgaben!E$7:E$10002,A3403,Ausgaben!G$7:G$10002)+SUMIF(Ausgaben!I$7:I$10002,A3403,Ausgaben!H$7:H$10002),2)</f>
        <v>0</v>
      </c>
    </row>
    <row r="3404" spans="1:2" x14ac:dyDescent="0.25">
      <c r="A3404">
        <v>3404</v>
      </c>
      <c r="B3404" s="24">
        <f>ROUND(SUMIF(Einnahmen!E$7:E$10002,A3404,Einnahmen!G$7:G$10002)+SUMIF(Einnahmen!I$7:I$10002,A3404,Einnahmen!H$7:H$10002)+SUMIF(Ausgaben!E$7:E$10002,A3404,Ausgaben!G$7:G$10002)+SUMIF(Ausgaben!I$7:I$10002,A3404,Ausgaben!H$7:H$10002),2)</f>
        <v>0</v>
      </c>
    </row>
    <row r="3405" spans="1:2" x14ac:dyDescent="0.25">
      <c r="A3405">
        <v>3405</v>
      </c>
      <c r="B3405" s="24">
        <f>ROUND(SUMIF(Einnahmen!E$7:E$10002,A3405,Einnahmen!G$7:G$10002)+SUMIF(Einnahmen!I$7:I$10002,A3405,Einnahmen!H$7:H$10002)+SUMIF(Ausgaben!E$7:E$10002,A3405,Ausgaben!G$7:G$10002)+SUMIF(Ausgaben!I$7:I$10002,A3405,Ausgaben!H$7:H$10002),2)</f>
        <v>0</v>
      </c>
    </row>
    <row r="3406" spans="1:2" x14ac:dyDescent="0.25">
      <c r="A3406">
        <v>3406</v>
      </c>
      <c r="B3406" s="24">
        <f>ROUND(SUMIF(Einnahmen!E$7:E$10002,A3406,Einnahmen!G$7:G$10002)+SUMIF(Einnahmen!I$7:I$10002,A3406,Einnahmen!H$7:H$10002)+SUMIF(Ausgaben!E$7:E$10002,A3406,Ausgaben!G$7:G$10002)+SUMIF(Ausgaben!I$7:I$10002,A3406,Ausgaben!H$7:H$10002),2)</f>
        <v>0</v>
      </c>
    </row>
    <row r="3407" spans="1:2" x14ac:dyDescent="0.25">
      <c r="A3407">
        <v>3407</v>
      </c>
      <c r="B3407" s="24">
        <f>ROUND(SUMIF(Einnahmen!E$7:E$10002,A3407,Einnahmen!G$7:G$10002)+SUMIF(Einnahmen!I$7:I$10002,A3407,Einnahmen!H$7:H$10002)+SUMIF(Ausgaben!E$7:E$10002,A3407,Ausgaben!G$7:G$10002)+SUMIF(Ausgaben!I$7:I$10002,A3407,Ausgaben!H$7:H$10002),2)</f>
        <v>0</v>
      </c>
    </row>
    <row r="3408" spans="1:2" x14ac:dyDescent="0.25">
      <c r="A3408">
        <v>3408</v>
      </c>
      <c r="B3408" s="24">
        <f>ROUND(SUMIF(Einnahmen!E$7:E$10002,A3408,Einnahmen!G$7:G$10002)+SUMIF(Einnahmen!I$7:I$10002,A3408,Einnahmen!H$7:H$10002)+SUMIF(Ausgaben!E$7:E$10002,A3408,Ausgaben!G$7:G$10002)+SUMIF(Ausgaben!I$7:I$10002,A3408,Ausgaben!H$7:H$10002),2)</f>
        <v>0</v>
      </c>
    </row>
    <row r="3409" spans="1:2" x14ac:dyDescent="0.25">
      <c r="A3409">
        <v>3409</v>
      </c>
      <c r="B3409" s="24">
        <f>ROUND(SUMIF(Einnahmen!E$7:E$10002,A3409,Einnahmen!G$7:G$10002)+SUMIF(Einnahmen!I$7:I$10002,A3409,Einnahmen!H$7:H$10002)+SUMIF(Ausgaben!E$7:E$10002,A3409,Ausgaben!G$7:G$10002)+SUMIF(Ausgaben!I$7:I$10002,A3409,Ausgaben!H$7:H$10002),2)</f>
        <v>0</v>
      </c>
    </row>
    <row r="3410" spans="1:2" x14ac:dyDescent="0.25">
      <c r="A3410">
        <v>3410</v>
      </c>
      <c r="B3410" s="24">
        <f>ROUND(SUMIF(Einnahmen!E$7:E$10002,A3410,Einnahmen!G$7:G$10002)+SUMIF(Einnahmen!I$7:I$10002,A3410,Einnahmen!H$7:H$10002)+SUMIF(Ausgaben!E$7:E$10002,A3410,Ausgaben!G$7:G$10002)+SUMIF(Ausgaben!I$7:I$10002,A3410,Ausgaben!H$7:H$10002),2)</f>
        <v>0</v>
      </c>
    </row>
    <row r="3411" spans="1:2" x14ac:dyDescent="0.25">
      <c r="A3411">
        <v>3411</v>
      </c>
      <c r="B3411" s="24">
        <f>ROUND(SUMIF(Einnahmen!E$7:E$10002,A3411,Einnahmen!G$7:G$10002)+SUMIF(Einnahmen!I$7:I$10002,A3411,Einnahmen!H$7:H$10002)+SUMIF(Ausgaben!E$7:E$10002,A3411,Ausgaben!G$7:G$10002)+SUMIF(Ausgaben!I$7:I$10002,A3411,Ausgaben!H$7:H$10002),2)</f>
        <v>0</v>
      </c>
    </row>
    <row r="3412" spans="1:2" x14ac:dyDescent="0.25">
      <c r="A3412">
        <v>3412</v>
      </c>
      <c r="B3412" s="24">
        <f>ROUND(SUMIF(Einnahmen!E$7:E$10002,A3412,Einnahmen!G$7:G$10002)+SUMIF(Einnahmen!I$7:I$10002,A3412,Einnahmen!H$7:H$10002)+SUMIF(Ausgaben!E$7:E$10002,A3412,Ausgaben!G$7:G$10002)+SUMIF(Ausgaben!I$7:I$10002,A3412,Ausgaben!H$7:H$10002),2)</f>
        <v>0</v>
      </c>
    </row>
    <row r="3413" spans="1:2" x14ac:dyDescent="0.25">
      <c r="A3413">
        <v>3413</v>
      </c>
      <c r="B3413" s="24">
        <f>ROUND(SUMIF(Einnahmen!E$7:E$10002,A3413,Einnahmen!G$7:G$10002)+SUMIF(Einnahmen!I$7:I$10002,A3413,Einnahmen!H$7:H$10002)+SUMIF(Ausgaben!E$7:E$10002,A3413,Ausgaben!G$7:G$10002)+SUMIF(Ausgaben!I$7:I$10002,A3413,Ausgaben!H$7:H$10002),2)</f>
        <v>0</v>
      </c>
    </row>
    <row r="3414" spans="1:2" x14ac:dyDescent="0.25">
      <c r="A3414">
        <v>3414</v>
      </c>
      <c r="B3414" s="24">
        <f>ROUND(SUMIF(Einnahmen!E$7:E$10002,A3414,Einnahmen!G$7:G$10002)+SUMIF(Einnahmen!I$7:I$10002,A3414,Einnahmen!H$7:H$10002)+SUMIF(Ausgaben!E$7:E$10002,A3414,Ausgaben!G$7:G$10002)+SUMIF(Ausgaben!I$7:I$10002,A3414,Ausgaben!H$7:H$10002),2)</f>
        <v>0</v>
      </c>
    </row>
    <row r="3415" spans="1:2" x14ac:dyDescent="0.25">
      <c r="A3415">
        <v>3415</v>
      </c>
      <c r="B3415" s="24">
        <f>ROUND(SUMIF(Einnahmen!E$7:E$10002,A3415,Einnahmen!G$7:G$10002)+SUMIF(Einnahmen!I$7:I$10002,A3415,Einnahmen!H$7:H$10002)+SUMIF(Ausgaben!E$7:E$10002,A3415,Ausgaben!G$7:G$10002)+SUMIF(Ausgaben!I$7:I$10002,A3415,Ausgaben!H$7:H$10002),2)</f>
        <v>0</v>
      </c>
    </row>
    <row r="3416" spans="1:2" x14ac:dyDescent="0.25">
      <c r="A3416">
        <v>3416</v>
      </c>
      <c r="B3416" s="24">
        <f>ROUND(SUMIF(Einnahmen!E$7:E$10002,A3416,Einnahmen!G$7:G$10002)+SUMIF(Einnahmen!I$7:I$10002,A3416,Einnahmen!H$7:H$10002)+SUMIF(Ausgaben!E$7:E$10002,A3416,Ausgaben!G$7:G$10002)+SUMIF(Ausgaben!I$7:I$10002,A3416,Ausgaben!H$7:H$10002),2)</f>
        <v>0</v>
      </c>
    </row>
    <row r="3417" spans="1:2" x14ac:dyDescent="0.25">
      <c r="A3417">
        <v>3417</v>
      </c>
      <c r="B3417" s="24">
        <f>ROUND(SUMIF(Einnahmen!E$7:E$10002,A3417,Einnahmen!G$7:G$10002)+SUMIF(Einnahmen!I$7:I$10002,A3417,Einnahmen!H$7:H$10002)+SUMIF(Ausgaben!E$7:E$10002,A3417,Ausgaben!G$7:G$10002)+SUMIF(Ausgaben!I$7:I$10002,A3417,Ausgaben!H$7:H$10002),2)</f>
        <v>0</v>
      </c>
    </row>
    <row r="3418" spans="1:2" x14ac:dyDescent="0.25">
      <c r="A3418">
        <v>3418</v>
      </c>
      <c r="B3418" s="24">
        <f>ROUND(SUMIF(Einnahmen!E$7:E$10002,A3418,Einnahmen!G$7:G$10002)+SUMIF(Einnahmen!I$7:I$10002,A3418,Einnahmen!H$7:H$10002)+SUMIF(Ausgaben!E$7:E$10002,A3418,Ausgaben!G$7:G$10002)+SUMIF(Ausgaben!I$7:I$10002,A3418,Ausgaben!H$7:H$10002),2)</f>
        <v>0</v>
      </c>
    </row>
    <row r="3419" spans="1:2" x14ac:dyDescent="0.25">
      <c r="A3419">
        <v>3419</v>
      </c>
      <c r="B3419" s="24">
        <f>ROUND(SUMIF(Einnahmen!E$7:E$10002,A3419,Einnahmen!G$7:G$10002)+SUMIF(Einnahmen!I$7:I$10002,A3419,Einnahmen!H$7:H$10002)+SUMIF(Ausgaben!E$7:E$10002,A3419,Ausgaben!G$7:G$10002)+SUMIF(Ausgaben!I$7:I$10002,A3419,Ausgaben!H$7:H$10002),2)</f>
        <v>0</v>
      </c>
    </row>
    <row r="3420" spans="1:2" x14ac:dyDescent="0.25">
      <c r="A3420">
        <v>3420</v>
      </c>
      <c r="B3420" s="24">
        <f>ROUND(SUMIF(Einnahmen!E$7:E$10002,A3420,Einnahmen!G$7:G$10002)+SUMIF(Einnahmen!I$7:I$10002,A3420,Einnahmen!H$7:H$10002)+SUMIF(Ausgaben!E$7:E$10002,A3420,Ausgaben!G$7:G$10002)+SUMIF(Ausgaben!I$7:I$10002,A3420,Ausgaben!H$7:H$10002),2)</f>
        <v>0</v>
      </c>
    </row>
    <row r="3421" spans="1:2" x14ac:dyDescent="0.25">
      <c r="A3421">
        <v>3421</v>
      </c>
      <c r="B3421" s="24">
        <f>ROUND(SUMIF(Einnahmen!E$7:E$10002,A3421,Einnahmen!G$7:G$10002)+SUMIF(Einnahmen!I$7:I$10002,A3421,Einnahmen!H$7:H$10002)+SUMIF(Ausgaben!E$7:E$10002,A3421,Ausgaben!G$7:G$10002)+SUMIF(Ausgaben!I$7:I$10002,A3421,Ausgaben!H$7:H$10002),2)</f>
        <v>0</v>
      </c>
    </row>
    <row r="3422" spans="1:2" x14ac:dyDescent="0.25">
      <c r="A3422">
        <v>3422</v>
      </c>
      <c r="B3422" s="24">
        <f>ROUND(SUMIF(Einnahmen!E$7:E$10002,A3422,Einnahmen!G$7:G$10002)+SUMIF(Einnahmen!I$7:I$10002,A3422,Einnahmen!H$7:H$10002)+SUMIF(Ausgaben!E$7:E$10002,A3422,Ausgaben!G$7:G$10002)+SUMIF(Ausgaben!I$7:I$10002,A3422,Ausgaben!H$7:H$10002),2)</f>
        <v>0</v>
      </c>
    </row>
    <row r="3423" spans="1:2" x14ac:dyDescent="0.25">
      <c r="A3423">
        <v>3423</v>
      </c>
      <c r="B3423" s="24">
        <f>ROUND(SUMIF(Einnahmen!E$7:E$10002,A3423,Einnahmen!G$7:G$10002)+SUMIF(Einnahmen!I$7:I$10002,A3423,Einnahmen!H$7:H$10002)+SUMIF(Ausgaben!E$7:E$10002,A3423,Ausgaben!G$7:G$10002)+SUMIF(Ausgaben!I$7:I$10002,A3423,Ausgaben!H$7:H$10002),2)</f>
        <v>0</v>
      </c>
    </row>
    <row r="3424" spans="1:2" x14ac:dyDescent="0.25">
      <c r="A3424">
        <v>3424</v>
      </c>
      <c r="B3424" s="24">
        <f>ROUND(SUMIF(Einnahmen!E$7:E$10002,A3424,Einnahmen!G$7:G$10002)+SUMIF(Einnahmen!I$7:I$10002,A3424,Einnahmen!H$7:H$10002)+SUMIF(Ausgaben!E$7:E$10002,A3424,Ausgaben!G$7:G$10002)+SUMIF(Ausgaben!I$7:I$10002,A3424,Ausgaben!H$7:H$10002),2)</f>
        <v>0</v>
      </c>
    </row>
    <row r="3425" spans="1:2" x14ac:dyDescent="0.25">
      <c r="A3425">
        <v>3425</v>
      </c>
      <c r="B3425" s="24">
        <f>ROUND(SUMIF(Einnahmen!E$7:E$10002,A3425,Einnahmen!G$7:G$10002)+SUMIF(Einnahmen!I$7:I$10002,A3425,Einnahmen!H$7:H$10002)+SUMIF(Ausgaben!E$7:E$10002,A3425,Ausgaben!G$7:G$10002)+SUMIF(Ausgaben!I$7:I$10002,A3425,Ausgaben!H$7:H$10002),2)</f>
        <v>0</v>
      </c>
    </row>
    <row r="3426" spans="1:2" x14ac:dyDescent="0.25">
      <c r="A3426">
        <v>3426</v>
      </c>
      <c r="B3426" s="24">
        <f>ROUND(SUMIF(Einnahmen!E$7:E$10002,A3426,Einnahmen!G$7:G$10002)+SUMIF(Einnahmen!I$7:I$10002,A3426,Einnahmen!H$7:H$10002)+SUMIF(Ausgaben!E$7:E$10002,A3426,Ausgaben!G$7:G$10002)+SUMIF(Ausgaben!I$7:I$10002,A3426,Ausgaben!H$7:H$10002),2)</f>
        <v>0</v>
      </c>
    </row>
    <row r="3427" spans="1:2" x14ac:dyDescent="0.25">
      <c r="A3427">
        <v>3427</v>
      </c>
      <c r="B3427" s="24">
        <f>ROUND(SUMIF(Einnahmen!E$7:E$10002,A3427,Einnahmen!G$7:G$10002)+SUMIF(Einnahmen!I$7:I$10002,A3427,Einnahmen!H$7:H$10002)+SUMIF(Ausgaben!E$7:E$10002,A3427,Ausgaben!G$7:G$10002)+SUMIF(Ausgaben!I$7:I$10002,A3427,Ausgaben!H$7:H$10002),2)</f>
        <v>0</v>
      </c>
    </row>
    <row r="3428" spans="1:2" x14ac:dyDescent="0.25">
      <c r="A3428">
        <v>3428</v>
      </c>
      <c r="B3428" s="24">
        <f>ROUND(SUMIF(Einnahmen!E$7:E$10002,A3428,Einnahmen!G$7:G$10002)+SUMIF(Einnahmen!I$7:I$10002,A3428,Einnahmen!H$7:H$10002)+SUMIF(Ausgaben!E$7:E$10002,A3428,Ausgaben!G$7:G$10002)+SUMIF(Ausgaben!I$7:I$10002,A3428,Ausgaben!H$7:H$10002),2)</f>
        <v>0</v>
      </c>
    </row>
    <row r="3429" spans="1:2" x14ac:dyDescent="0.25">
      <c r="A3429">
        <v>3429</v>
      </c>
      <c r="B3429" s="24">
        <f>ROUND(SUMIF(Einnahmen!E$7:E$10002,A3429,Einnahmen!G$7:G$10002)+SUMIF(Einnahmen!I$7:I$10002,A3429,Einnahmen!H$7:H$10002)+SUMIF(Ausgaben!E$7:E$10002,A3429,Ausgaben!G$7:G$10002)+SUMIF(Ausgaben!I$7:I$10002,A3429,Ausgaben!H$7:H$10002),2)</f>
        <v>0</v>
      </c>
    </row>
    <row r="3430" spans="1:2" x14ac:dyDescent="0.25">
      <c r="A3430">
        <v>3430</v>
      </c>
      <c r="B3430" s="24">
        <f>ROUND(SUMIF(Einnahmen!E$7:E$10002,A3430,Einnahmen!G$7:G$10002)+SUMIF(Einnahmen!I$7:I$10002,A3430,Einnahmen!H$7:H$10002)+SUMIF(Ausgaben!E$7:E$10002,A3430,Ausgaben!G$7:G$10002)+SUMIF(Ausgaben!I$7:I$10002,A3430,Ausgaben!H$7:H$10002),2)</f>
        <v>0</v>
      </c>
    </row>
    <row r="3431" spans="1:2" x14ac:dyDescent="0.25">
      <c r="A3431">
        <v>3431</v>
      </c>
      <c r="B3431" s="24">
        <f>ROUND(SUMIF(Einnahmen!E$7:E$10002,A3431,Einnahmen!G$7:G$10002)+SUMIF(Einnahmen!I$7:I$10002,A3431,Einnahmen!H$7:H$10002)+SUMIF(Ausgaben!E$7:E$10002,A3431,Ausgaben!G$7:G$10002)+SUMIF(Ausgaben!I$7:I$10002,A3431,Ausgaben!H$7:H$10002),2)</f>
        <v>0</v>
      </c>
    </row>
    <row r="3432" spans="1:2" x14ac:dyDescent="0.25">
      <c r="A3432">
        <v>3432</v>
      </c>
      <c r="B3432" s="24">
        <f>ROUND(SUMIF(Einnahmen!E$7:E$10002,A3432,Einnahmen!G$7:G$10002)+SUMIF(Einnahmen!I$7:I$10002,A3432,Einnahmen!H$7:H$10002)+SUMIF(Ausgaben!E$7:E$10002,A3432,Ausgaben!G$7:G$10002)+SUMIF(Ausgaben!I$7:I$10002,A3432,Ausgaben!H$7:H$10002),2)</f>
        <v>0</v>
      </c>
    </row>
    <row r="3433" spans="1:2" x14ac:dyDescent="0.25">
      <c r="A3433">
        <v>3433</v>
      </c>
      <c r="B3433" s="24">
        <f>ROUND(SUMIF(Einnahmen!E$7:E$10002,A3433,Einnahmen!G$7:G$10002)+SUMIF(Einnahmen!I$7:I$10002,A3433,Einnahmen!H$7:H$10002)+SUMIF(Ausgaben!E$7:E$10002,A3433,Ausgaben!G$7:G$10002)+SUMIF(Ausgaben!I$7:I$10002,A3433,Ausgaben!H$7:H$10002),2)</f>
        <v>0</v>
      </c>
    </row>
    <row r="3434" spans="1:2" x14ac:dyDescent="0.25">
      <c r="A3434">
        <v>3434</v>
      </c>
      <c r="B3434" s="24">
        <f>ROUND(SUMIF(Einnahmen!E$7:E$10002,A3434,Einnahmen!G$7:G$10002)+SUMIF(Einnahmen!I$7:I$10002,A3434,Einnahmen!H$7:H$10002)+SUMIF(Ausgaben!E$7:E$10002,A3434,Ausgaben!G$7:G$10002)+SUMIF(Ausgaben!I$7:I$10002,A3434,Ausgaben!H$7:H$10002),2)</f>
        <v>0</v>
      </c>
    </row>
    <row r="3435" spans="1:2" x14ac:dyDescent="0.25">
      <c r="A3435">
        <v>3435</v>
      </c>
      <c r="B3435" s="24">
        <f>ROUND(SUMIF(Einnahmen!E$7:E$10002,A3435,Einnahmen!G$7:G$10002)+SUMIF(Einnahmen!I$7:I$10002,A3435,Einnahmen!H$7:H$10002)+SUMIF(Ausgaben!E$7:E$10002,A3435,Ausgaben!G$7:G$10002)+SUMIF(Ausgaben!I$7:I$10002,A3435,Ausgaben!H$7:H$10002),2)</f>
        <v>0</v>
      </c>
    </row>
    <row r="3436" spans="1:2" x14ac:dyDescent="0.25">
      <c r="A3436">
        <v>3436</v>
      </c>
      <c r="B3436" s="24">
        <f>ROUND(SUMIF(Einnahmen!E$7:E$10002,A3436,Einnahmen!G$7:G$10002)+SUMIF(Einnahmen!I$7:I$10002,A3436,Einnahmen!H$7:H$10002)+SUMIF(Ausgaben!E$7:E$10002,A3436,Ausgaben!G$7:G$10002)+SUMIF(Ausgaben!I$7:I$10002,A3436,Ausgaben!H$7:H$10002),2)</f>
        <v>0</v>
      </c>
    </row>
    <row r="3437" spans="1:2" x14ac:dyDescent="0.25">
      <c r="A3437">
        <v>3437</v>
      </c>
      <c r="B3437" s="24">
        <f>ROUND(SUMIF(Einnahmen!E$7:E$10002,A3437,Einnahmen!G$7:G$10002)+SUMIF(Einnahmen!I$7:I$10002,A3437,Einnahmen!H$7:H$10002)+SUMIF(Ausgaben!E$7:E$10002,A3437,Ausgaben!G$7:G$10002)+SUMIF(Ausgaben!I$7:I$10002,A3437,Ausgaben!H$7:H$10002),2)</f>
        <v>0</v>
      </c>
    </row>
    <row r="3438" spans="1:2" x14ac:dyDescent="0.25">
      <c r="A3438">
        <v>3438</v>
      </c>
      <c r="B3438" s="24">
        <f>ROUND(SUMIF(Einnahmen!E$7:E$10002,A3438,Einnahmen!G$7:G$10002)+SUMIF(Einnahmen!I$7:I$10002,A3438,Einnahmen!H$7:H$10002)+SUMIF(Ausgaben!E$7:E$10002,A3438,Ausgaben!G$7:G$10002)+SUMIF(Ausgaben!I$7:I$10002,A3438,Ausgaben!H$7:H$10002),2)</f>
        <v>0</v>
      </c>
    </row>
    <row r="3439" spans="1:2" x14ac:dyDescent="0.25">
      <c r="A3439">
        <v>3439</v>
      </c>
      <c r="B3439" s="24">
        <f>ROUND(SUMIF(Einnahmen!E$7:E$10002,A3439,Einnahmen!G$7:G$10002)+SUMIF(Einnahmen!I$7:I$10002,A3439,Einnahmen!H$7:H$10002)+SUMIF(Ausgaben!E$7:E$10002,A3439,Ausgaben!G$7:G$10002)+SUMIF(Ausgaben!I$7:I$10002,A3439,Ausgaben!H$7:H$10002),2)</f>
        <v>0</v>
      </c>
    </row>
    <row r="3440" spans="1:2" x14ac:dyDescent="0.25">
      <c r="A3440">
        <v>3440</v>
      </c>
      <c r="B3440" s="24">
        <f>ROUND(SUMIF(Einnahmen!E$7:E$10002,A3440,Einnahmen!G$7:G$10002)+SUMIF(Einnahmen!I$7:I$10002,A3440,Einnahmen!H$7:H$10002)+SUMIF(Ausgaben!E$7:E$10002,A3440,Ausgaben!G$7:G$10002)+SUMIF(Ausgaben!I$7:I$10002,A3440,Ausgaben!H$7:H$10002),2)</f>
        <v>0</v>
      </c>
    </row>
    <row r="3441" spans="1:2" x14ac:dyDescent="0.25">
      <c r="A3441">
        <v>3441</v>
      </c>
      <c r="B3441" s="24">
        <f>ROUND(SUMIF(Einnahmen!E$7:E$10002,A3441,Einnahmen!G$7:G$10002)+SUMIF(Einnahmen!I$7:I$10002,A3441,Einnahmen!H$7:H$10002)+SUMIF(Ausgaben!E$7:E$10002,A3441,Ausgaben!G$7:G$10002)+SUMIF(Ausgaben!I$7:I$10002,A3441,Ausgaben!H$7:H$10002),2)</f>
        <v>0</v>
      </c>
    </row>
    <row r="3442" spans="1:2" x14ac:dyDescent="0.25">
      <c r="A3442">
        <v>3442</v>
      </c>
      <c r="B3442" s="24">
        <f>ROUND(SUMIF(Einnahmen!E$7:E$10002,A3442,Einnahmen!G$7:G$10002)+SUMIF(Einnahmen!I$7:I$10002,A3442,Einnahmen!H$7:H$10002)+SUMIF(Ausgaben!E$7:E$10002,A3442,Ausgaben!G$7:G$10002)+SUMIF(Ausgaben!I$7:I$10002,A3442,Ausgaben!H$7:H$10002),2)</f>
        <v>0</v>
      </c>
    </row>
    <row r="3443" spans="1:2" x14ac:dyDescent="0.25">
      <c r="A3443">
        <v>3443</v>
      </c>
      <c r="B3443" s="24">
        <f>ROUND(SUMIF(Einnahmen!E$7:E$10002,A3443,Einnahmen!G$7:G$10002)+SUMIF(Einnahmen!I$7:I$10002,A3443,Einnahmen!H$7:H$10002)+SUMIF(Ausgaben!E$7:E$10002,A3443,Ausgaben!G$7:G$10002)+SUMIF(Ausgaben!I$7:I$10002,A3443,Ausgaben!H$7:H$10002),2)</f>
        <v>0</v>
      </c>
    </row>
    <row r="3444" spans="1:2" x14ac:dyDescent="0.25">
      <c r="A3444">
        <v>3444</v>
      </c>
      <c r="B3444" s="24">
        <f>ROUND(SUMIF(Einnahmen!E$7:E$10002,A3444,Einnahmen!G$7:G$10002)+SUMIF(Einnahmen!I$7:I$10002,A3444,Einnahmen!H$7:H$10002)+SUMIF(Ausgaben!E$7:E$10002,A3444,Ausgaben!G$7:G$10002)+SUMIF(Ausgaben!I$7:I$10002,A3444,Ausgaben!H$7:H$10002),2)</f>
        <v>0</v>
      </c>
    </row>
    <row r="3445" spans="1:2" x14ac:dyDescent="0.25">
      <c r="A3445">
        <v>3445</v>
      </c>
      <c r="B3445" s="24">
        <f>ROUND(SUMIF(Einnahmen!E$7:E$10002,A3445,Einnahmen!G$7:G$10002)+SUMIF(Einnahmen!I$7:I$10002,A3445,Einnahmen!H$7:H$10002)+SUMIF(Ausgaben!E$7:E$10002,A3445,Ausgaben!G$7:G$10002)+SUMIF(Ausgaben!I$7:I$10002,A3445,Ausgaben!H$7:H$10002),2)</f>
        <v>0</v>
      </c>
    </row>
    <row r="3446" spans="1:2" x14ac:dyDescent="0.25">
      <c r="A3446">
        <v>3446</v>
      </c>
      <c r="B3446" s="24">
        <f>ROUND(SUMIF(Einnahmen!E$7:E$10002,A3446,Einnahmen!G$7:G$10002)+SUMIF(Einnahmen!I$7:I$10002,A3446,Einnahmen!H$7:H$10002)+SUMIF(Ausgaben!E$7:E$10002,A3446,Ausgaben!G$7:G$10002)+SUMIF(Ausgaben!I$7:I$10002,A3446,Ausgaben!H$7:H$10002),2)</f>
        <v>0</v>
      </c>
    </row>
    <row r="3447" spans="1:2" x14ac:dyDescent="0.25">
      <c r="A3447">
        <v>3447</v>
      </c>
      <c r="B3447" s="24">
        <f>ROUND(SUMIF(Einnahmen!E$7:E$10002,A3447,Einnahmen!G$7:G$10002)+SUMIF(Einnahmen!I$7:I$10002,A3447,Einnahmen!H$7:H$10002)+SUMIF(Ausgaben!E$7:E$10002,A3447,Ausgaben!G$7:G$10002)+SUMIF(Ausgaben!I$7:I$10002,A3447,Ausgaben!H$7:H$10002),2)</f>
        <v>0</v>
      </c>
    </row>
    <row r="3448" spans="1:2" x14ac:dyDescent="0.25">
      <c r="A3448">
        <v>3448</v>
      </c>
      <c r="B3448" s="24">
        <f>ROUND(SUMIF(Einnahmen!E$7:E$10002,A3448,Einnahmen!G$7:G$10002)+SUMIF(Einnahmen!I$7:I$10002,A3448,Einnahmen!H$7:H$10002)+SUMIF(Ausgaben!E$7:E$10002,A3448,Ausgaben!G$7:G$10002)+SUMIF(Ausgaben!I$7:I$10002,A3448,Ausgaben!H$7:H$10002),2)</f>
        <v>0</v>
      </c>
    </row>
    <row r="3449" spans="1:2" x14ac:dyDescent="0.25">
      <c r="A3449">
        <v>3449</v>
      </c>
      <c r="B3449" s="24">
        <f>ROUND(SUMIF(Einnahmen!E$7:E$10002,A3449,Einnahmen!G$7:G$10002)+SUMIF(Einnahmen!I$7:I$10002,A3449,Einnahmen!H$7:H$10002)+SUMIF(Ausgaben!E$7:E$10002,A3449,Ausgaben!G$7:G$10002)+SUMIF(Ausgaben!I$7:I$10002,A3449,Ausgaben!H$7:H$10002),2)</f>
        <v>0</v>
      </c>
    </row>
    <row r="3450" spans="1:2" x14ac:dyDescent="0.25">
      <c r="A3450">
        <v>3450</v>
      </c>
      <c r="B3450" s="24">
        <f>ROUND(SUMIF(Einnahmen!E$7:E$10002,A3450,Einnahmen!G$7:G$10002)+SUMIF(Einnahmen!I$7:I$10002,A3450,Einnahmen!H$7:H$10002)+SUMIF(Ausgaben!E$7:E$10002,A3450,Ausgaben!G$7:G$10002)+SUMIF(Ausgaben!I$7:I$10002,A3450,Ausgaben!H$7:H$10002),2)</f>
        <v>0</v>
      </c>
    </row>
    <row r="3451" spans="1:2" x14ac:dyDescent="0.25">
      <c r="A3451">
        <v>3451</v>
      </c>
      <c r="B3451" s="24">
        <f>ROUND(SUMIF(Einnahmen!E$7:E$10002,A3451,Einnahmen!G$7:G$10002)+SUMIF(Einnahmen!I$7:I$10002,A3451,Einnahmen!H$7:H$10002)+SUMIF(Ausgaben!E$7:E$10002,A3451,Ausgaben!G$7:G$10002)+SUMIF(Ausgaben!I$7:I$10002,A3451,Ausgaben!H$7:H$10002),2)</f>
        <v>0</v>
      </c>
    </row>
    <row r="3452" spans="1:2" x14ac:dyDescent="0.25">
      <c r="A3452">
        <v>3452</v>
      </c>
      <c r="B3452" s="24">
        <f>ROUND(SUMIF(Einnahmen!E$7:E$10002,A3452,Einnahmen!G$7:G$10002)+SUMIF(Einnahmen!I$7:I$10002,A3452,Einnahmen!H$7:H$10002)+SUMIF(Ausgaben!E$7:E$10002,A3452,Ausgaben!G$7:G$10002)+SUMIF(Ausgaben!I$7:I$10002,A3452,Ausgaben!H$7:H$10002),2)</f>
        <v>0</v>
      </c>
    </row>
    <row r="3453" spans="1:2" x14ac:dyDescent="0.25">
      <c r="A3453">
        <v>3453</v>
      </c>
      <c r="B3453" s="24">
        <f>ROUND(SUMIF(Einnahmen!E$7:E$10002,A3453,Einnahmen!G$7:G$10002)+SUMIF(Einnahmen!I$7:I$10002,A3453,Einnahmen!H$7:H$10002)+SUMIF(Ausgaben!E$7:E$10002,A3453,Ausgaben!G$7:G$10002)+SUMIF(Ausgaben!I$7:I$10002,A3453,Ausgaben!H$7:H$10002),2)</f>
        <v>0</v>
      </c>
    </row>
    <row r="3454" spans="1:2" x14ac:dyDescent="0.25">
      <c r="A3454">
        <v>3454</v>
      </c>
      <c r="B3454" s="24">
        <f>ROUND(SUMIF(Einnahmen!E$7:E$10002,A3454,Einnahmen!G$7:G$10002)+SUMIF(Einnahmen!I$7:I$10002,A3454,Einnahmen!H$7:H$10002)+SUMIF(Ausgaben!E$7:E$10002,A3454,Ausgaben!G$7:G$10002)+SUMIF(Ausgaben!I$7:I$10002,A3454,Ausgaben!H$7:H$10002),2)</f>
        <v>0</v>
      </c>
    </row>
    <row r="3455" spans="1:2" x14ac:dyDescent="0.25">
      <c r="A3455">
        <v>3455</v>
      </c>
      <c r="B3455" s="24">
        <f>ROUND(SUMIF(Einnahmen!E$7:E$10002,A3455,Einnahmen!G$7:G$10002)+SUMIF(Einnahmen!I$7:I$10002,A3455,Einnahmen!H$7:H$10002)+SUMIF(Ausgaben!E$7:E$10002,A3455,Ausgaben!G$7:G$10002)+SUMIF(Ausgaben!I$7:I$10002,A3455,Ausgaben!H$7:H$10002),2)</f>
        <v>0</v>
      </c>
    </row>
    <row r="3456" spans="1:2" x14ac:dyDescent="0.25">
      <c r="A3456">
        <v>3456</v>
      </c>
      <c r="B3456" s="24">
        <f>ROUND(SUMIF(Einnahmen!E$7:E$10002,A3456,Einnahmen!G$7:G$10002)+SUMIF(Einnahmen!I$7:I$10002,A3456,Einnahmen!H$7:H$10002)+SUMIF(Ausgaben!E$7:E$10002,A3456,Ausgaben!G$7:G$10002)+SUMIF(Ausgaben!I$7:I$10002,A3456,Ausgaben!H$7:H$10002),2)</f>
        <v>0</v>
      </c>
    </row>
    <row r="3457" spans="1:2" x14ac:dyDescent="0.25">
      <c r="A3457">
        <v>3457</v>
      </c>
      <c r="B3457" s="24">
        <f>ROUND(SUMIF(Einnahmen!E$7:E$10002,A3457,Einnahmen!G$7:G$10002)+SUMIF(Einnahmen!I$7:I$10002,A3457,Einnahmen!H$7:H$10002)+SUMIF(Ausgaben!E$7:E$10002,A3457,Ausgaben!G$7:G$10002)+SUMIF(Ausgaben!I$7:I$10002,A3457,Ausgaben!H$7:H$10002),2)</f>
        <v>0</v>
      </c>
    </row>
    <row r="3458" spans="1:2" x14ac:dyDescent="0.25">
      <c r="A3458">
        <v>3458</v>
      </c>
      <c r="B3458" s="24">
        <f>ROUND(SUMIF(Einnahmen!E$7:E$10002,A3458,Einnahmen!G$7:G$10002)+SUMIF(Einnahmen!I$7:I$10002,A3458,Einnahmen!H$7:H$10002)+SUMIF(Ausgaben!E$7:E$10002,A3458,Ausgaben!G$7:G$10002)+SUMIF(Ausgaben!I$7:I$10002,A3458,Ausgaben!H$7:H$10002),2)</f>
        <v>0</v>
      </c>
    </row>
    <row r="3459" spans="1:2" x14ac:dyDescent="0.25">
      <c r="A3459">
        <v>3459</v>
      </c>
      <c r="B3459" s="24">
        <f>ROUND(SUMIF(Einnahmen!E$7:E$10002,A3459,Einnahmen!G$7:G$10002)+SUMIF(Einnahmen!I$7:I$10002,A3459,Einnahmen!H$7:H$10002)+SUMIF(Ausgaben!E$7:E$10002,A3459,Ausgaben!G$7:G$10002)+SUMIF(Ausgaben!I$7:I$10002,A3459,Ausgaben!H$7:H$10002),2)</f>
        <v>0</v>
      </c>
    </row>
    <row r="3460" spans="1:2" x14ac:dyDescent="0.25">
      <c r="A3460">
        <v>3460</v>
      </c>
      <c r="B3460" s="24">
        <f>ROUND(SUMIF(Einnahmen!E$7:E$10002,A3460,Einnahmen!G$7:G$10002)+SUMIF(Einnahmen!I$7:I$10002,A3460,Einnahmen!H$7:H$10002)+SUMIF(Ausgaben!E$7:E$10002,A3460,Ausgaben!G$7:G$10002)+SUMIF(Ausgaben!I$7:I$10002,A3460,Ausgaben!H$7:H$10002),2)</f>
        <v>0</v>
      </c>
    </row>
    <row r="3461" spans="1:2" x14ac:dyDescent="0.25">
      <c r="A3461">
        <v>3461</v>
      </c>
      <c r="B3461" s="24">
        <f>ROUND(SUMIF(Einnahmen!E$7:E$10002,A3461,Einnahmen!G$7:G$10002)+SUMIF(Einnahmen!I$7:I$10002,A3461,Einnahmen!H$7:H$10002)+SUMIF(Ausgaben!E$7:E$10002,A3461,Ausgaben!G$7:G$10002)+SUMIF(Ausgaben!I$7:I$10002,A3461,Ausgaben!H$7:H$10002),2)</f>
        <v>0</v>
      </c>
    </row>
    <row r="3462" spans="1:2" x14ac:dyDescent="0.25">
      <c r="A3462">
        <v>3462</v>
      </c>
      <c r="B3462" s="24">
        <f>ROUND(SUMIF(Einnahmen!E$7:E$10002,A3462,Einnahmen!G$7:G$10002)+SUMIF(Einnahmen!I$7:I$10002,A3462,Einnahmen!H$7:H$10002)+SUMIF(Ausgaben!E$7:E$10002,A3462,Ausgaben!G$7:G$10002)+SUMIF(Ausgaben!I$7:I$10002,A3462,Ausgaben!H$7:H$10002),2)</f>
        <v>0</v>
      </c>
    </row>
    <row r="3463" spans="1:2" x14ac:dyDescent="0.25">
      <c r="A3463">
        <v>3463</v>
      </c>
      <c r="B3463" s="24">
        <f>ROUND(SUMIF(Einnahmen!E$7:E$10002,A3463,Einnahmen!G$7:G$10002)+SUMIF(Einnahmen!I$7:I$10002,A3463,Einnahmen!H$7:H$10002)+SUMIF(Ausgaben!E$7:E$10002,A3463,Ausgaben!G$7:G$10002)+SUMIF(Ausgaben!I$7:I$10002,A3463,Ausgaben!H$7:H$10002),2)</f>
        <v>0</v>
      </c>
    </row>
    <row r="3464" spans="1:2" x14ac:dyDescent="0.25">
      <c r="A3464">
        <v>3464</v>
      </c>
      <c r="B3464" s="24">
        <f>ROUND(SUMIF(Einnahmen!E$7:E$10002,A3464,Einnahmen!G$7:G$10002)+SUMIF(Einnahmen!I$7:I$10002,A3464,Einnahmen!H$7:H$10002)+SUMIF(Ausgaben!E$7:E$10002,A3464,Ausgaben!G$7:G$10002)+SUMIF(Ausgaben!I$7:I$10002,A3464,Ausgaben!H$7:H$10002),2)</f>
        <v>0</v>
      </c>
    </row>
    <row r="3465" spans="1:2" x14ac:dyDescent="0.25">
      <c r="A3465">
        <v>3465</v>
      </c>
      <c r="B3465" s="24">
        <f>ROUND(SUMIF(Einnahmen!E$7:E$10002,A3465,Einnahmen!G$7:G$10002)+SUMIF(Einnahmen!I$7:I$10002,A3465,Einnahmen!H$7:H$10002)+SUMIF(Ausgaben!E$7:E$10002,A3465,Ausgaben!G$7:G$10002)+SUMIF(Ausgaben!I$7:I$10002,A3465,Ausgaben!H$7:H$10002),2)</f>
        <v>0</v>
      </c>
    </row>
    <row r="3466" spans="1:2" x14ac:dyDescent="0.25">
      <c r="A3466">
        <v>3466</v>
      </c>
      <c r="B3466" s="24">
        <f>ROUND(SUMIF(Einnahmen!E$7:E$10002,A3466,Einnahmen!G$7:G$10002)+SUMIF(Einnahmen!I$7:I$10002,A3466,Einnahmen!H$7:H$10002)+SUMIF(Ausgaben!E$7:E$10002,A3466,Ausgaben!G$7:G$10002)+SUMIF(Ausgaben!I$7:I$10002,A3466,Ausgaben!H$7:H$10002),2)</f>
        <v>0</v>
      </c>
    </row>
    <row r="3467" spans="1:2" x14ac:dyDescent="0.25">
      <c r="A3467">
        <v>3467</v>
      </c>
      <c r="B3467" s="24">
        <f>ROUND(SUMIF(Einnahmen!E$7:E$10002,A3467,Einnahmen!G$7:G$10002)+SUMIF(Einnahmen!I$7:I$10002,A3467,Einnahmen!H$7:H$10002)+SUMIF(Ausgaben!E$7:E$10002,A3467,Ausgaben!G$7:G$10002)+SUMIF(Ausgaben!I$7:I$10002,A3467,Ausgaben!H$7:H$10002),2)</f>
        <v>0</v>
      </c>
    </row>
    <row r="3468" spans="1:2" x14ac:dyDescent="0.25">
      <c r="A3468">
        <v>3468</v>
      </c>
      <c r="B3468" s="24">
        <f>ROUND(SUMIF(Einnahmen!E$7:E$10002,A3468,Einnahmen!G$7:G$10002)+SUMIF(Einnahmen!I$7:I$10002,A3468,Einnahmen!H$7:H$10002)+SUMIF(Ausgaben!E$7:E$10002,A3468,Ausgaben!G$7:G$10002)+SUMIF(Ausgaben!I$7:I$10002,A3468,Ausgaben!H$7:H$10002),2)</f>
        <v>0</v>
      </c>
    </row>
    <row r="3469" spans="1:2" x14ac:dyDescent="0.25">
      <c r="A3469">
        <v>3469</v>
      </c>
      <c r="B3469" s="24">
        <f>ROUND(SUMIF(Einnahmen!E$7:E$10002,A3469,Einnahmen!G$7:G$10002)+SUMIF(Einnahmen!I$7:I$10002,A3469,Einnahmen!H$7:H$10002)+SUMIF(Ausgaben!E$7:E$10002,A3469,Ausgaben!G$7:G$10002)+SUMIF(Ausgaben!I$7:I$10002,A3469,Ausgaben!H$7:H$10002),2)</f>
        <v>0</v>
      </c>
    </row>
    <row r="3470" spans="1:2" x14ac:dyDescent="0.25">
      <c r="A3470">
        <v>3470</v>
      </c>
      <c r="B3470" s="24">
        <f>ROUND(SUMIF(Einnahmen!E$7:E$10002,A3470,Einnahmen!G$7:G$10002)+SUMIF(Einnahmen!I$7:I$10002,A3470,Einnahmen!H$7:H$10002)+SUMIF(Ausgaben!E$7:E$10002,A3470,Ausgaben!G$7:G$10002)+SUMIF(Ausgaben!I$7:I$10002,A3470,Ausgaben!H$7:H$10002),2)</f>
        <v>0</v>
      </c>
    </row>
    <row r="3471" spans="1:2" x14ac:dyDescent="0.25">
      <c r="A3471">
        <v>3471</v>
      </c>
      <c r="B3471" s="24">
        <f>ROUND(SUMIF(Einnahmen!E$7:E$10002,A3471,Einnahmen!G$7:G$10002)+SUMIF(Einnahmen!I$7:I$10002,A3471,Einnahmen!H$7:H$10002)+SUMIF(Ausgaben!E$7:E$10002,A3471,Ausgaben!G$7:G$10002)+SUMIF(Ausgaben!I$7:I$10002,A3471,Ausgaben!H$7:H$10002),2)</f>
        <v>0</v>
      </c>
    </row>
    <row r="3472" spans="1:2" x14ac:dyDescent="0.25">
      <c r="A3472">
        <v>3472</v>
      </c>
      <c r="B3472" s="24">
        <f>ROUND(SUMIF(Einnahmen!E$7:E$10002,A3472,Einnahmen!G$7:G$10002)+SUMIF(Einnahmen!I$7:I$10002,A3472,Einnahmen!H$7:H$10002)+SUMIF(Ausgaben!E$7:E$10002,A3472,Ausgaben!G$7:G$10002)+SUMIF(Ausgaben!I$7:I$10002,A3472,Ausgaben!H$7:H$10002),2)</f>
        <v>0</v>
      </c>
    </row>
    <row r="3473" spans="1:2" x14ac:dyDescent="0.25">
      <c r="A3473">
        <v>3473</v>
      </c>
      <c r="B3473" s="24">
        <f>ROUND(SUMIF(Einnahmen!E$7:E$10002,A3473,Einnahmen!G$7:G$10002)+SUMIF(Einnahmen!I$7:I$10002,A3473,Einnahmen!H$7:H$10002)+SUMIF(Ausgaben!E$7:E$10002,A3473,Ausgaben!G$7:G$10002)+SUMIF(Ausgaben!I$7:I$10002,A3473,Ausgaben!H$7:H$10002),2)</f>
        <v>0</v>
      </c>
    </row>
    <row r="3474" spans="1:2" x14ac:dyDescent="0.25">
      <c r="A3474">
        <v>3474</v>
      </c>
      <c r="B3474" s="24">
        <f>ROUND(SUMIF(Einnahmen!E$7:E$10002,A3474,Einnahmen!G$7:G$10002)+SUMIF(Einnahmen!I$7:I$10002,A3474,Einnahmen!H$7:H$10002)+SUMIF(Ausgaben!E$7:E$10002,A3474,Ausgaben!G$7:G$10002)+SUMIF(Ausgaben!I$7:I$10002,A3474,Ausgaben!H$7:H$10002),2)</f>
        <v>0</v>
      </c>
    </row>
    <row r="3475" spans="1:2" x14ac:dyDescent="0.25">
      <c r="A3475">
        <v>3475</v>
      </c>
      <c r="B3475" s="24">
        <f>ROUND(SUMIF(Einnahmen!E$7:E$10002,A3475,Einnahmen!G$7:G$10002)+SUMIF(Einnahmen!I$7:I$10002,A3475,Einnahmen!H$7:H$10002)+SUMIF(Ausgaben!E$7:E$10002,A3475,Ausgaben!G$7:G$10002)+SUMIF(Ausgaben!I$7:I$10002,A3475,Ausgaben!H$7:H$10002),2)</f>
        <v>0</v>
      </c>
    </row>
    <row r="3476" spans="1:2" x14ac:dyDescent="0.25">
      <c r="A3476">
        <v>3476</v>
      </c>
      <c r="B3476" s="24">
        <f>ROUND(SUMIF(Einnahmen!E$7:E$10002,A3476,Einnahmen!G$7:G$10002)+SUMIF(Einnahmen!I$7:I$10002,A3476,Einnahmen!H$7:H$10002)+SUMIF(Ausgaben!E$7:E$10002,A3476,Ausgaben!G$7:G$10002)+SUMIF(Ausgaben!I$7:I$10002,A3476,Ausgaben!H$7:H$10002),2)</f>
        <v>0</v>
      </c>
    </row>
    <row r="3477" spans="1:2" x14ac:dyDescent="0.25">
      <c r="A3477">
        <v>3477</v>
      </c>
      <c r="B3477" s="24">
        <f>ROUND(SUMIF(Einnahmen!E$7:E$10002,A3477,Einnahmen!G$7:G$10002)+SUMIF(Einnahmen!I$7:I$10002,A3477,Einnahmen!H$7:H$10002)+SUMIF(Ausgaben!E$7:E$10002,A3477,Ausgaben!G$7:G$10002)+SUMIF(Ausgaben!I$7:I$10002,A3477,Ausgaben!H$7:H$10002),2)</f>
        <v>0</v>
      </c>
    </row>
    <row r="3478" spans="1:2" x14ac:dyDescent="0.25">
      <c r="A3478">
        <v>3478</v>
      </c>
      <c r="B3478" s="24">
        <f>ROUND(SUMIF(Einnahmen!E$7:E$10002,A3478,Einnahmen!G$7:G$10002)+SUMIF(Einnahmen!I$7:I$10002,A3478,Einnahmen!H$7:H$10002)+SUMIF(Ausgaben!E$7:E$10002,A3478,Ausgaben!G$7:G$10002)+SUMIF(Ausgaben!I$7:I$10002,A3478,Ausgaben!H$7:H$10002),2)</f>
        <v>0</v>
      </c>
    </row>
    <row r="3479" spans="1:2" x14ac:dyDescent="0.25">
      <c r="A3479">
        <v>3479</v>
      </c>
      <c r="B3479" s="24">
        <f>ROUND(SUMIF(Einnahmen!E$7:E$10002,A3479,Einnahmen!G$7:G$10002)+SUMIF(Einnahmen!I$7:I$10002,A3479,Einnahmen!H$7:H$10002)+SUMIF(Ausgaben!E$7:E$10002,A3479,Ausgaben!G$7:G$10002)+SUMIF(Ausgaben!I$7:I$10002,A3479,Ausgaben!H$7:H$10002),2)</f>
        <v>0</v>
      </c>
    </row>
    <row r="3480" spans="1:2" x14ac:dyDescent="0.25">
      <c r="A3480">
        <v>3480</v>
      </c>
      <c r="B3480" s="24">
        <f>ROUND(SUMIF(Einnahmen!E$7:E$10002,A3480,Einnahmen!G$7:G$10002)+SUMIF(Einnahmen!I$7:I$10002,A3480,Einnahmen!H$7:H$10002)+SUMIF(Ausgaben!E$7:E$10002,A3480,Ausgaben!G$7:G$10002)+SUMIF(Ausgaben!I$7:I$10002,A3480,Ausgaben!H$7:H$10002),2)</f>
        <v>0</v>
      </c>
    </row>
    <row r="3481" spans="1:2" x14ac:dyDescent="0.25">
      <c r="A3481">
        <v>3481</v>
      </c>
      <c r="B3481" s="24">
        <f>ROUND(SUMIF(Einnahmen!E$7:E$10002,A3481,Einnahmen!G$7:G$10002)+SUMIF(Einnahmen!I$7:I$10002,A3481,Einnahmen!H$7:H$10002)+SUMIF(Ausgaben!E$7:E$10002,A3481,Ausgaben!G$7:G$10002)+SUMIF(Ausgaben!I$7:I$10002,A3481,Ausgaben!H$7:H$10002),2)</f>
        <v>0</v>
      </c>
    </row>
    <row r="3482" spans="1:2" x14ac:dyDescent="0.25">
      <c r="A3482">
        <v>3482</v>
      </c>
      <c r="B3482" s="24">
        <f>ROUND(SUMIF(Einnahmen!E$7:E$10002,A3482,Einnahmen!G$7:G$10002)+SUMIF(Einnahmen!I$7:I$10002,A3482,Einnahmen!H$7:H$10002)+SUMIF(Ausgaben!E$7:E$10002,A3482,Ausgaben!G$7:G$10002)+SUMIF(Ausgaben!I$7:I$10002,A3482,Ausgaben!H$7:H$10002),2)</f>
        <v>0</v>
      </c>
    </row>
    <row r="3483" spans="1:2" x14ac:dyDescent="0.25">
      <c r="A3483">
        <v>3483</v>
      </c>
      <c r="B3483" s="24">
        <f>ROUND(SUMIF(Einnahmen!E$7:E$10002,A3483,Einnahmen!G$7:G$10002)+SUMIF(Einnahmen!I$7:I$10002,A3483,Einnahmen!H$7:H$10002)+SUMIF(Ausgaben!E$7:E$10002,A3483,Ausgaben!G$7:G$10002)+SUMIF(Ausgaben!I$7:I$10002,A3483,Ausgaben!H$7:H$10002),2)</f>
        <v>0</v>
      </c>
    </row>
    <row r="3484" spans="1:2" x14ac:dyDescent="0.25">
      <c r="A3484">
        <v>3484</v>
      </c>
      <c r="B3484" s="24">
        <f>ROUND(SUMIF(Einnahmen!E$7:E$10002,A3484,Einnahmen!G$7:G$10002)+SUMIF(Einnahmen!I$7:I$10002,A3484,Einnahmen!H$7:H$10002)+SUMIF(Ausgaben!E$7:E$10002,A3484,Ausgaben!G$7:G$10002)+SUMIF(Ausgaben!I$7:I$10002,A3484,Ausgaben!H$7:H$10002),2)</f>
        <v>0</v>
      </c>
    </row>
    <row r="3485" spans="1:2" x14ac:dyDescent="0.25">
      <c r="A3485">
        <v>3485</v>
      </c>
      <c r="B3485" s="24">
        <f>ROUND(SUMIF(Einnahmen!E$7:E$10002,A3485,Einnahmen!G$7:G$10002)+SUMIF(Einnahmen!I$7:I$10002,A3485,Einnahmen!H$7:H$10002)+SUMIF(Ausgaben!E$7:E$10002,A3485,Ausgaben!G$7:G$10002)+SUMIF(Ausgaben!I$7:I$10002,A3485,Ausgaben!H$7:H$10002),2)</f>
        <v>0</v>
      </c>
    </row>
    <row r="3486" spans="1:2" x14ac:dyDescent="0.25">
      <c r="A3486">
        <v>3486</v>
      </c>
      <c r="B3486" s="24">
        <f>ROUND(SUMIF(Einnahmen!E$7:E$10002,A3486,Einnahmen!G$7:G$10002)+SUMIF(Einnahmen!I$7:I$10002,A3486,Einnahmen!H$7:H$10002)+SUMIF(Ausgaben!E$7:E$10002,A3486,Ausgaben!G$7:G$10002)+SUMIF(Ausgaben!I$7:I$10002,A3486,Ausgaben!H$7:H$10002),2)</f>
        <v>0</v>
      </c>
    </row>
    <row r="3487" spans="1:2" x14ac:dyDescent="0.25">
      <c r="A3487">
        <v>3487</v>
      </c>
      <c r="B3487" s="24">
        <f>ROUND(SUMIF(Einnahmen!E$7:E$10002,A3487,Einnahmen!G$7:G$10002)+SUMIF(Einnahmen!I$7:I$10002,A3487,Einnahmen!H$7:H$10002)+SUMIF(Ausgaben!E$7:E$10002,A3487,Ausgaben!G$7:G$10002)+SUMIF(Ausgaben!I$7:I$10002,A3487,Ausgaben!H$7:H$10002),2)</f>
        <v>0</v>
      </c>
    </row>
    <row r="3488" spans="1:2" x14ac:dyDescent="0.25">
      <c r="A3488">
        <v>3488</v>
      </c>
      <c r="B3488" s="24">
        <f>ROUND(SUMIF(Einnahmen!E$7:E$10002,A3488,Einnahmen!G$7:G$10002)+SUMIF(Einnahmen!I$7:I$10002,A3488,Einnahmen!H$7:H$10002)+SUMIF(Ausgaben!E$7:E$10002,A3488,Ausgaben!G$7:G$10002)+SUMIF(Ausgaben!I$7:I$10002,A3488,Ausgaben!H$7:H$10002),2)</f>
        <v>0</v>
      </c>
    </row>
    <row r="3489" spans="1:2" x14ac:dyDescent="0.25">
      <c r="A3489">
        <v>3489</v>
      </c>
      <c r="B3489" s="24">
        <f>ROUND(SUMIF(Einnahmen!E$7:E$10002,A3489,Einnahmen!G$7:G$10002)+SUMIF(Einnahmen!I$7:I$10002,A3489,Einnahmen!H$7:H$10002)+SUMIF(Ausgaben!E$7:E$10002,A3489,Ausgaben!G$7:G$10002)+SUMIF(Ausgaben!I$7:I$10002,A3489,Ausgaben!H$7:H$10002),2)</f>
        <v>0</v>
      </c>
    </row>
    <row r="3490" spans="1:2" x14ac:dyDescent="0.25">
      <c r="A3490">
        <v>3490</v>
      </c>
      <c r="B3490" s="24">
        <f>ROUND(SUMIF(Einnahmen!E$7:E$10002,A3490,Einnahmen!G$7:G$10002)+SUMIF(Einnahmen!I$7:I$10002,A3490,Einnahmen!H$7:H$10002)+SUMIF(Ausgaben!E$7:E$10002,A3490,Ausgaben!G$7:G$10002)+SUMIF(Ausgaben!I$7:I$10002,A3490,Ausgaben!H$7:H$10002),2)</f>
        <v>0</v>
      </c>
    </row>
    <row r="3491" spans="1:2" x14ac:dyDescent="0.25">
      <c r="A3491">
        <v>3491</v>
      </c>
      <c r="B3491" s="24">
        <f>ROUND(SUMIF(Einnahmen!E$7:E$10002,A3491,Einnahmen!G$7:G$10002)+SUMIF(Einnahmen!I$7:I$10002,A3491,Einnahmen!H$7:H$10002)+SUMIF(Ausgaben!E$7:E$10002,A3491,Ausgaben!G$7:G$10002)+SUMIF(Ausgaben!I$7:I$10002,A3491,Ausgaben!H$7:H$10002),2)</f>
        <v>0</v>
      </c>
    </row>
    <row r="3492" spans="1:2" x14ac:dyDescent="0.25">
      <c r="A3492">
        <v>3492</v>
      </c>
      <c r="B3492" s="24">
        <f>ROUND(SUMIF(Einnahmen!E$7:E$10002,A3492,Einnahmen!G$7:G$10002)+SUMIF(Einnahmen!I$7:I$10002,A3492,Einnahmen!H$7:H$10002)+SUMIF(Ausgaben!E$7:E$10002,A3492,Ausgaben!G$7:G$10002)+SUMIF(Ausgaben!I$7:I$10002,A3492,Ausgaben!H$7:H$10002),2)</f>
        <v>0</v>
      </c>
    </row>
    <row r="3493" spans="1:2" x14ac:dyDescent="0.25">
      <c r="A3493">
        <v>3493</v>
      </c>
      <c r="B3493" s="24">
        <f>ROUND(SUMIF(Einnahmen!E$7:E$10002,A3493,Einnahmen!G$7:G$10002)+SUMIF(Einnahmen!I$7:I$10002,A3493,Einnahmen!H$7:H$10002)+SUMIF(Ausgaben!E$7:E$10002,A3493,Ausgaben!G$7:G$10002)+SUMIF(Ausgaben!I$7:I$10002,A3493,Ausgaben!H$7:H$10002),2)</f>
        <v>0</v>
      </c>
    </row>
    <row r="3494" spans="1:2" x14ac:dyDescent="0.25">
      <c r="A3494">
        <v>3494</v>
      </c>
      <c r="B3494" s="24">
        <f>ROUND(SUMIF(Einnahmen!E$7:E$10002,A3494,Einnahmen!G$7:G$10002)+SUMIF(Einnahmen!I$7:I$10002,A3494,Einnahmen!H$7:H$10002)+SUMIF(Ausgaben!E$7:E$10002,A3494,Ausgaben!G$7:G$10002)+SUMIF(Ausgaben!I$7:I$10002,A3494,Ausgaben!H$7:H$10002),2)</f>
        <v>0</v>
      </c>
    </row>
    <row r="3495" spans="1:2" x14ac:dyDescent="0.25">
      <c r="A3495">
        <v>3495</v>
      </c>
      <c r="B3495" s="24">
        <f>ROUND(SUMIF(Einnahmen!E$7:E$10002,A3495,Einnahmen!G$7:G$10002)+SUMIF(Einnahmen!I$7:I$10002,A3495,Einnahmen!H$7:H$10002)+SUMIF(Ausgaben!E$7:E$10002,A3495,Ausgaben!G$7:G$10002)+SUMIF(Ausgaben!I$7:I$10002,A3495,Ausgaben!H$7:H$10002),2)</f>
        <v>0</v>
      </c>
    </row>
    <row r="3496" spans="1:2" x14ac:dyDescent="0.25">
      <c r="A3496">
        <v>3496</v>
      </c>
      <c r="B3496" s="24">
        <f>ROUND(SUMIF(Einnahmen!E$7:E$10002,A3496,Einnahmen!G$7:G$10002)+SUMIF(Einnahmen!I$7:I$10002,A3496,Einnahmen!H$7:H$10002)+SUMIF(Ausgaben!E$7:E$10002,A3496,Ausgaben!G$7:G$10002)+SUMIF(Ausgaben!I$7:I$10002,A3496,Ausgaben!H$7:H$10002),2)</f>
        <v>0</v>
      </c>
    </row>
    <row r="3497" spans="1:2" x14ac:dyDescent="0.25">
      <c r="A3497">
        <v>3497</v>
      </c>
      <c r="B3497" s="24">
        <f>ROUND(SUMIF(Einnahmen!E$7:E$10002,A3497,Einnahmen!G$7:G$10002)+SUMIF(Einnahmen!I$7:I$10002,A3497,Einnahmen!H$7:H$10002)+SUMIF(Ausgaben!E$7:E$10002,A3497,Ausgaben!G$7:G$10002)+SUMIF(Ausgaben!I$7:I$10002,A3497,Ausgaben!H$7:H$10002),2)</f>
        <v>0</v>
      </c>
    </row>
    <row r="3498" spans="1:2" x14ac:dyDescent="0.25">
      <c r="A3498">
        <v>3498</v>
      </c>
      <c r="B3498" s="24">
        <f>ROUND(SUMIF(Einnahmen!E$7:E$10002,A3498,Einnahmen!G$7:G$10002)+SUMIF(Einnahmen!I$7:I$10002,A3498,Einnahmen!H$7:H$10002)+SUMIF(Ausgaben!E$7:E$10002,A3498,Ausgaben!G$7:G$10002)+SUMIF(Ausgaben!I$7:I$10002,A3498,Ausgaben!H$7:H$10002),2)</f>
        <v>0</v>
      </c>
    </row>
    <row r="3499" spans="1:2" x14ac:dyDescent="0.25">
      <c r="A3499">
        <v>3499</v>
      </c>
      <c r="B3499" s="24">
        <f>ROUND(SUMIF(Einnahmen!E$7:E$10002,A3499,Einnahmen!G$7:G$10002)+SUMIF(Einnahmen!I$7:I$10002,A3499,Einnahmen!H$7:H$10002)+SUMIF(Ausgaben!E$7:E$10002,A3499,Ausgaben!G$7:G$10002)+SUMIF(Ausgaben!I$7:I$10002,A3499,Ausgaben!H$7:H$10002),2)</f>
        <v>0</v>
      </c>
    </row>
    <row r="3500" spans="1:2" x14ac:dyDescent="0.25">
      <c r="A3500">
        <v>3500</v>
      </c>
      <c r="B3500" s="24">
        <f>ROUND(SUMIF(Einnahmen!E$7:E$10002,A3500,Einnahmen!G$7:G$10002)+SUMIF(Einnahmen!I$7:I$10002,A3500,Einnahmen!H$7:H$10002)+SUMIF(Ausgaben!E$7:E$10002,A3500,Ausgaben!G$7:G$10002)+SUMIF(Ausgaben!I$7:I$10002,A3500,Ausgaben!H$7:H$10002),2)</f>
        <v>0</v>
      </c>
    </row>
    <row r="3501" spans="1:2" x14ac:dyDescent="0.25">
      <c r="A3501">
        <v>3501</v>
      </c>
      <c r="B3501" s="24">
        <f>ROUND(SUMIF(Einnahmen!E$7:E$10002,A3501,Einnahmen!G$7:G$10002)+SUMIF(Einnahmen!I$7:I$10002,A3501,Einnahmen!H$7:H$10002)+SUMIF(Ausgaben!E$7:E$10002,A3501,Ausgaben!G$7:G$10002)+SUMIF(Ausgaben!I$7:I$10002,A3501,Ausgaben!H$7:H$10002),2)</f>
        <v>0</v>
      </c>
    </row>
    <row r="3502" spans="1:2" x14ac:dyDescent="0.25">
      <c r="A3502">
        <v>3502</v>
      </c>
      <c r="B3502" s="24">
        <f>ROUND(SUMIF(Einnahmen!E$7:E$10002,A3502,Einnahmen!G$7:G$10002)+SUMIF(Einnahmen!I$7:I$10002,A3502,Einnahmen!H$7:H$10002)+SUMIF(Ausgaben!E$7:E$10002,A3502,Ausgaben!G$7:G$10002)+SUMIF(Ausgaben!I$7:I$10002,A3502,Ausgaben!H$7:H$10002),2)</f>
        <v>0</v>
      </c>
    </row>
    <row r="3503" spans="1:2" x14ac:dyDescent="0.25">
      <c r="A3503">
        <v>3503</v>
      </c>
      <c r="B3503" s="24">
        <f>ROUND(SUMIF(Einnahmen!E$7:E$10002,A3503,Einnahmen!G$7:G$10002)+SUMIF(Einnahmen!I$7:I$10002,A3503,Einnahmen!H$7:H$10002)+SUMIF(Ausgaben!E$7:E$10002,A3503,Ausgaben!G$7:G$10002)+SUMIF(Ausgaben!I$7:I$10002,A3503,Ausgaben!H$7:H$10002),2)</f>
        <v>0</v>
      </c>
    </row>
    <row r="3504" spans="1:2" x14ac:dyDescent="0.25">
      <c r="A3504">
        <v>3504</v>
      </c>
      <c r="B3504" s="24">
        <f>ROUND(SUMIF(Einnahmen!E$7:E$10002,A3504,Einnahmen!G$7:G$10002)+SUMIF(Einnahmen!I$7:I$10002,A3504,Einnahmen!H$7:H$10002)+SUMIF(Ausgaben!E$7:E$10002,A3504,Ausgaben!G$7:G$10002)+SUMIF(Ausgaben!I$7:I$10002,A3504,Ausgaben!H$7:H$10002),2)</f>
        <v>0</v>
      </c>
    </row>
    <row r="3505" spans="1:2" x14ac:dyDescent="0.25">
      <c r="A3505">
        <v>3505</v>
      </c>
      <c r="B3505" s="24">
        <f>ROUND(SUMIF(Einnahmen!E$7:E$10002,A3505,Einnahmen!G$7:G$10002)+SUMIF(Einnahmen!I$7:I$10002,A3505,Einnahmen!H$7:H$10002)+SUMIF(Ausgaben!E$7:E$10002,A3505,Ausgaben!G$7:G$10002)+SUMIF(Ausgaben!I$7:I$10002,A3505,Ausgaben!H$7:H$10002),2)</f>
        <v>0</v>
      </c>
    </row>
    <row r="3506" spans="1:2" x14ac:dyDescent="0.25">
      <c r="A3506">
        <v>3506</v>
      </c>
      <c r="B3506" s="24">
        <f>ROUND(SUMIF(Einnahmen!E$7:E$10002,A3506,Einnahmen!G$7:G$10002)+SUMIF(Einnahmen!I$7:I$10002,A3506,Einnahmen!H$7:H$10002)+SUMIF(Ausgaben!E$7:E$10002,A3506,Ausgaben!G$7:G$10002)+SUMIF(Ausgaben!I$7:I$10002,A3506,Ausgaben!H$7:H$10002),2)</f>
        <v>0</v>
      </c>
    </row>
    <row r="3507" spans="1:2" x14ac:dyDescent="0.25">
      <c r="A3507">
        <v>3507</v>
      </c>
      <c r="B3507" s="24">
        <f>ROUND(SUMIF(Einnahmen!E$7:E$10002,A3507,Einnahmen!G$7:G$10002)+SUMIF(Einnahmen!I$7:I$10002,A3507,Einnahmen!H$7:H$10002)+SUMIF(Ausgaben!E$7:E$10002,A3507,Ausgaben!G$7:G$10002)+SUMIF(Ausgaben!I$7:I$10002,A3507,Ausgaben!H$7:H$10002),2)</f>
        <v>0</v>
      </c>
    </row>
    <row r="3508" spans="1:2" x14ac:dyDescent="0.25">
      <c r="A3508">
        <v>3508</v>
      </c>
      <c r="B3508" s="24">
        <f>ROUND(SUMIF(Einnahmen!E$7:E$10002,A3508,Einnahmen!G$7:G$10002)+SUMIF(Einnahmen!I$7:I$10002,A3508,Einnahmen!H$7:H$10002)+SUMIF(Ausgaben!E$7:E$10002,A3508,Ausgaben!G$7:G$10002)+SUMIF(Ausgaben!I$7:I$10002,A3508,Ausgaben!H$7:H$10002),2)</f>
        <v>0</v>
      </c>
    </row>
    <row r="3509" spans="1:2" x14ac:dyDescent="0.25">
      <c r="A3509">
        <v>3509</v>
      </c>
      <c r="B3509" s="24">
        <f>ROUND(SUMIF(Einnahmen!E$7:E$10002,A3509,Einnahmen!G$7:G$10002)+SUMIF(Einnahmen!I$7:I$10002,A3509,Einnahmen!H$7:H$10002)+SUMIF(Ausgaben!E$7:E$10002,A3509,Ausgaben!G$7:G$10002)+SUMIF(Ausgaben!I$7:I$10002,A3509,Ausgaben!H$7:H$10002),2)</f>
        <v>0</v>
      </c>
    </row>
    <row r="3510" spans="1:2" x14ac:dyDescent="0.25">
      <c r="A3510">
        <v>3510</v>
      </c>
      <c r="B3510" s="24">
        <f>ROUND(SUMIF(Einnahmen!E$7:E$10002,A3510,Einnahmen!G$7:G$10002)+SUMIF(Einnahmen!I$7:I$10002,A3510,Einnahmen!H$7:H$10002)+SUMIF(Ausgaben!E$7:E$10002,A3510,Ausgaben!G$7:G$10002)+SUMIF(Ausgaben!I$7:I$10002,A3510,Ausgaben!H$7:H$10002),2)</f>
        <v>0</v>
      </c>
    </row>
    <row r="3511" spans="1:2" x14ac:dyDescent="0.25">
      <c r="A3511">
        <v>3511</v>
      </c>
      <c r="B3511" s="24">
        <f>ROUND(SUMIF(Einnahmen!E$7:E$10002,A3511,Einnahmen!G$7:G$10002)+SUMIF(Einnahmen!I$7:I$10002,A3511,Einnahmen!H$7:H$10002)+SUMIF(Ausgaben!E$7:E$10002,A3511,Ausgaben!G$7:G$10002)+SUMIF(Ausgaben!I$7:I$10002,A3511,Ausgaben!H$7:H$10002),2)</f>
        <v>0</v>
      </c>
    </row>
    <row r="3512" spans="1:2" x14ac:dyDescent="0.25">
      <c r="A3512">
        <v>3512</v>
      </c>
      <c r="B3512" s="24">
        <f>ROUND(SUMIF(Einnahmen!E$7:E$10002,A3512,Einnahmen!G$7:G$10002)+SUMIF(Einnahmen!I$7:I$10002,A3512,Einnahmen!H$7:H$10002)+SUMIF(Ausgaben!E$7:E$10002,A3512,Ausgaben!G$7:G$10002)+SUMIF(Ausgaben!I$7:I$10002,A3512,Ausgaben!H$7:H$10002),2)</f>
        <v>0</v>
      </c>
    </row>
    <row r="3513" spans="1:2" x14ac:dyDescent="0.25">
      <c r="A3513">
        <v>3513</v>
      </c>
      <c r="B3513" s="24">
        <f>ROUND(SUMIF(Einnahmen!E$7:E$10002,A3513,Einnahmen!G$7:G$10002)+SUMIF(Einnahmen!I$7:I$10002,A3513,Einnahmen!H$7:H$10002)+SUMIF(Ausgaben!E$7:E$10002,A3513,Ausgaben!G$7:G$10002)+SUMIF(Ausgaben!I$7:I$10002,A3513,Ausgaben!H$7:H$10002),2)</f>
        <v>0</v>
      </c>
    </row>
    <row r="3514" spans="1:2" x14ac:dyDescent="0.25">
      <c r="A3514">
        <v>3514</v>
      </c>
      <c r="B3514" s="24">
        <f>ROUND(SUMIF(Einnahmen!E$7:E$10002,A3514,Einnahmen!G$7:G$10002)+SUMIF(Einnahmen!I$7:I$10002,A3514,Einnahmen!H$7:H$10002)+SUMIF(Ausgaben!E$7:E$10002,A3514,Ausgaben!G$7:G$10002)+SUMIF(Ausgaben!I$7:I$10002,A3514,Ausgaben!H$7:H$10002),2)</f>
        <v>0</v>
      </c>
    </row>
    <row r="3515" spans="1:2" x14ac:dyDescent="0.25">
      <c r="A3515">
        <v>3515</v>
      </c>
      <c r="B3515" s="24">
        <f>ROUND(SUMIF(Einnahmen!E$7:E$10002,A3515,Einnahmen!G$7:G$10002)+SUMIF(Einnahmen!I$7:I$10002,A3515,Einnahmen!H$7:H$10002)+SUMIF(Ausgaben!E$7:E$10002,A3515,Ausgaben!G$7:G$10002)+SUMIF(Ausgaben!I$7:I$10002,A3515,Ausgaben!H$7:H$10002),2)</f>
        <v>0</v>
      </c>
    </row>
    <row r="3516" spans="1:2" x14ac:dyDescent="0.25">
      <c r="A3516">
        <v>3516</v>
      </c>
      <c r="B3516" s="24">
        <f>ROUND(SUMIF(Einnahmen!E$7:E$10002,A3516,Einnahmen!G$7:G$10002)+SUMIF(Einnahmen!I$7:I$10002,A3516,Einnahmen!H$7:H$10002)+SUMIF(Ausgaben!E$7:E$10002,A3516,Ausgaben!G$7:G$10002)+SUMIF(Ausgaben!I$7:I$10002,A3516,Ausgaben!H$7:H$10002),2)</f>
        <v>0</v>
      </c>
    </row>
    <row r="3517" spans="1:2" x14ac:dyDescent="0.25">
      <c r="A3517">
        <v>3517</v>
      </c>
      <c r="B3517" s="24">
        <f>ROUND(SUMIF(Einnahmen!E$7:E$10002,A3517,Einnahmen!G$7:G$10002)+SUMIF(Einnahmen!I$7:I$10002,A3517,Einnahmen!H$7:H$10002)+SUMIF(Ausgaben!E$7:E$10002,A3517,Ausgaben!G$7:G$10002)+SUMIF(Ausgaben!I$7:I$10002,A3517,Ausgaben!H$7:H$10002),2)</f>
        <v>0</v>
      </c>
    </row>
    <row r="3518" spans="1:2" x14ac:dyDescent="0.25">
      <c r="A3518">
        <v>3518</v>
      </c>
      <c r="B3518" s="24">
        <f>ROUND(SUMIF(Einnahmen!E$7:E$10002,A3518,Einnahmen!G$7:G$10002)+SUMIF(Einnahmen!I$7:I$10002,A3518,Einnahmen!H$7:H$10002)+SUMIF(Ausgaben!E$7:E$10002,A3518,Ausgaben!G$7:G$10002)+SUMIF(Ausgaben!I$7:I$10002,A3518,Ausgaben!H$7:H$10002),2)</f>
        <v>0</v>
      </c>
    </row>
    <row r="3519" spans="1:2" x14ac:dyDescent="0.25">
      <c r="A3519">
        <v>3519</v>
      </c>
      <c r="B3519" s="24">
        <f>ROUND(SUMIF(Einnahmen!E$7:E$10002,A3519,Einnahmen!G$7:G$10002)+SUMIF(Einnahmen!I$7:I$10002,A3519,Einnahmen!H$7:H$10002)+SUMIF(Ausgaben!E$7:E$10002,A3519,Ausgaben!G$7:G$10002)+SUMIF(Ausgaben!I$7:I$10002,A3519,Ausgaben!H$7:H$10002),2)</f>
        <v>0</v>
      </c>
    </row>
    <row r="3520" spans="1:2" x14ac:dyDescent="0.25">
      <c r="A3520">
        <v>3520</v>
      </c>
      <c r="B3520" s="24">
        <f>ROUND(SUMIF(Einnahmen!E$7:E$10002,A3520,Einnahmen!G$7:G$10002)+SUMIF(Einnahmen!I$7:I$10002,A3520,Einnahmen!H$7:H$10002)+SUMIF(Ausgaben!E$7:E$10002,A3520,Ausgaben!G$7:G$10002)+SUMIF(Ausgaben!I$7:I$10002,A3520,Ausgaben!H$7:H$10002),2)</f>
        <v>0</v>
      </c>
    </row>
    <row r="3521" spans="1:2" x14ac:dyDescent="0.25">
      <c r="A3521">
        <v>3521</v>
      </c>
      <c r="B3521" s="24">
        <f>ROUND(SUMIF(Einnahmen!E$7:E$10002,A3521,Einnahmen!G$7:G$10002)+SUMIF(Einnahmen!I$7:I$10002,A3521,Einnahmen!H$7:H$10002)+SUMIF(Ausgaben!E$7:E$10002,A3521,Ausgaben!G$7:G$10002)+SUMIF(Ausgaben!I$7:I$10002,A3521,Ausgaben!H$7:H$10002),2)</f>
        <v>0</v>
      </c>
    </row>
    <row r="3522" spans="1:2" x14ac:dyDescent="0.25">
      <c r="A3522">
        <v>3522</v>
      </c>
      <c r="B3522" s="24">
        <f>ROUND(SUMIF(Einnahmen!E$7:E$10002,A3522,Einnahmen!G$7:G$10002)+SUMIF(Einnahmen!I$7:I$10002,A3522,Einnahmen!H$7:H$10002)+SUMIF(Ausgaben!E$7:E$10002,A3522,Ausgaben!G$7:G$10002)+SUMIF(Ausgaben!I$7:I$10002,A3522,Ausgaben!H$7:H$10002),2)</f>
        <v>0</v>
      </c>
    </row>
    <row r="3523" spans="1:2" x14ac:dyDescent="0.25">
      <c r="A3523">
        <v>3523</v>
      </c>
      <c r="B3523" s="24">
        <f>ROUND(SUMIF(Einnahmen!E$7:E$10002,A3523,Einnahmen!G$7:G$10002)+SUMIF(Einnahmen!I$7:I$10002,A3523,Einnahmen!H$7:H$10002)+SUMIF(Ausgaben!E$7:E$10002,A3523,Ausgaben!G$7:G$10002)+SUMIF(Ausgaben!I$7:I$10002,A3523,Ausgaben!H$7:H$10002),2)</f>
        <v>0</v>
      </c>
    </row>
    <row r="3524" spans="1:2" x14ac:dyDescent="0.25">
      <c r="A3524">
        <v>3524</v>
      </c>
      <c r="B3524" s="24">
        <f>ROUND(SUMIF(Einnahmen!E$7:E$10002,A3524,Einnahmen!G$7:G$10002)+SUMIF(Einnahmen!I$7:I$10002,A3524,Einnahmen!H$7:H$10002)+SUMIF(Ausgaben!E$7:E$10002,A3524,Ausgaben!G$7:G$10002)+SUMIF(Ausgaben!I$7:I$10002,A3524,Ausgaben!H$7:H$10002),2)</f>
        <v>0</v>
      </c>
    </row>
    <row r="3525" spans="1:2" x14ac:dyDescent="0.25">
      <c r="A3525">
        <v>3525</v>
      </c>
      <c r="B3525" s="24">
        <f>ROUND(SUMIF(Einnahmen!E$7:E$10002,A3525,Einnahmen!G$7:G$10002)+SUMIF(Einnahmen!I$7:I$10002,A3525,Einnahmen!H$7:H$10002)+SUMIF(Ausgaben!E$7:E$10002,A3525,Ausgaben!G$7:G$10002)+SUMIF(Ausgaben!I$7:I$10002,A3525,Ausgaben!H$7:H$10002),2)</f>
        <v>0</v>
      </c>
    </row>
    <row r="3526" spans="1:2" x14ac:dyDescent="0.25">
      <c r="A3526">
        <v>3526</v>
      </c>
      <c r="B3526" s="24">
        <f>ROUND(SUMIF(Einnahmen!E$7:E$10002,A3526,Einnahmen!G$7:G$10002)+SUMIF(Einnahmen!I$7:I$10002,A3526,Einnahmen!H$7:H$10002)+SUMIF(Ausgaben!E$7:E$10002,A3526,Ausgaben!G$7:G$10002)+SUMIF(Ausgaben!I$7:I$10002,A3526,Ausgaben!H$7:H$10002),2)</f>
        <v>0</v>
      </c>
    </row>
    <row r="3527" spans="1:2" x14ac:dyDescent="0.25">
      <c r="A3527">
        <v>3527</v>
      </c>
      <c r="B3527" s="24">
        <f>ROUND(SUMIF(Einnahmen!E$7:E$10002,A3527,Einnahmen!G$7:G$10002)+SUMIF(Einnahmen!I$7:I$10002,A3527,Einnahmen!H$7:H$10002)+SUMIF(Ausgaben!E$7:E$10002,A3527,Ausgaben!G$7:G$10002)+SUMIF(Ausgaben!I$7:I$10002,A3527,Ausgaben!H$7:H$10002),2)</f>
        <v>0</v>
      </c>
    </row>
    <row r="3528" spans="1:2" x14ac:dyDescent="0.25">
      <c r="A3528">
        <v>3528</v>
      </c>
      <c r="B3528" s="24">
        <f>ROUND(SUMIF(Einnahmen!E$7:E$10002,A3528,Einnahmen!G$7:G$10002)+SUMIF(Einnahmen!I$7:I$10002,A3528,Einnahmen!H$7:H$10002)+SUMIF(Ausgaben!E$7:E$10002,A3528,Ausgaben!G$7:G$10002)+SUMIF(Ausgaben!I$7:I$10002,A3528,Ausgaben!H$7:H$10002),2)</f>
        <v>0</v>
      </c>
    </row>
    <row r="3529" spans="1:2" x14ac:dyDescent="0.25">
      <c r="A3529">
        <v>3529</v>
      </c>
      <c r="B3529" s="24">
        <f>ROUND(SUMIF(Einnahmen!E$7:E$10002,A3529,Einnahmen!G$7:G$10002)+SUMIF(Einnahmen!I$7:I$10002,A3529,Einnahmen!H$7:H$10002)+SUMIF(Ausgaben!E$7:E$10002,A3529,Ausgaben!G$7:G$10002)+SUMIF(Ausgaben!I$7:I$10002,A3529,Ausgaben!H$7:H$10002),2)</f>
        <v>0</v>
      </c>
    </row>
    <row r="3530" spans="1:2" x14ac:dyDescent="0.25">
      <c r="A3530">
        <v>3530</v>
      </c>
      <c r="B3530" s="24">
        <f>ROUND(SUMIF(Einnahmen!E$7:E$10002,A3530,Einnahmen!G$7:G$10002)+SUMIF(Einnahmen!I$7:I$10002,A3530,Einnahmen!H$7:H$10002)+SUMIF(Ausgaben!E$7:E$10002,A3530,Ausgaben!G$7:G$10002)+SUMIF(Ausgaben!I$7:I$10002,A3530,Ausgaben!H$7:H$10002),2)</f>
        <v>0</v>
      </c>
    </row>
    <row r="3531" spans="1:2" x14ac:dyDescent="0.25">
      <c r="A3531">
        <v>3531</v>
      </c>
      <c r="B3531" s="24">
        <f>ROUND(SUMIF(Einnahmen!E$7:E$10002,A3531,Einnahmen!G$7:G$10002)+SUMIF(Einnahmen!I$7:I$10002,A3531,Einnahmen!H$7:H$10002)+SUMIF(Ausgaben!E$7:E$10002,A3531,Ausgaben!G$7:G$10002)+SUMIF(Ausgaben!I$7:I$10002,A3531,Ausgaben!H$7:H$10002),2)</f>
        <v>0</v>
      </c>
    </row>
    <row r="3532" spans="1:2" x14ac:dyDescent="0.25">
      <c r="A3532">
        <v>3532</v>
      </c>
      <c r="B3532" s="24">
        <f>ROUND(SUMIF(Einnahmen!E$7:E$10002,A3532,Einnahmen!G$7:G$10002)+SUMIF(Einnahmen!I$7:I$10002,A3532,Einnahmen!H$7:H$10002)+SUMIF(Ausgaben!E$7:E$10002,A3532,Ausgaben!G$7:G$10002)+SUMIF(Ausgaben!I$7:I$10002,A3532,Ausgaben!H$7:H$10002),2)</f>
        <v>0</v>
      </c>
    </row>
    <row r="3533" spans="1:2" x14ac:dyDescent="0.25">
      <c r="A3533">
        <v>3533</v>
      </c>
      <c r="B3533" s="24">
        <f>ROUND(SUMIF(Einnahmen!E$7:E$10002,A3533,Einnahmen!G$7:G$10002)+SUMIF(Einnahmen!I$7:I$10002,A3533,Einnahmen!H$7:H$10002)+SUMIF(Ausgaben!E$7:E$10002,A3533,Ausgaben!G$7:G$10002)+SUMIF(Ausgaben!I$7:I$10002,A3533,Ausgaben!H$7:H$10002),2)</f>
        <v>0</v>
      </c>
    </row>
    <row r="3534" spans="1:2" x14ac:dyDescent="0.25">
      <c r="A3534">
        <v>3534</v>
      </c>
      <c r="B3534" s="24">
        <f>ROUND(SUMIF(Einnahmen!E$7:E$10002,A3534,Einnahmen!G$7:G$10002)+SUMIF(Einnahmen!I$7:I$10002,A3534,Einnahmen!H$7:H$10002)+SUMIF(Ausgaben!E$7:E$10002,A3534,Ausgaben!G$7:G$10002)+SUMIF(Ausgaben!I$7:I$10002,A3534,Ausgaben!H$7:H$10002),2)</f>
        <v>0</v>
      </c>
    </row>
    <row r="3535" spans="1:2" x14ac:dyDescent="0.25">
      <c r="A3535">
        <v>3535</v>
      </c>
      <c r="B3535" s="24">
        <f>ROUND(SUMIF(Einnahmen!E$7:E$10002,A3535,Einnahmen!G$7:G$10002)+SUMIF(Einnahmen!I$7:I$10002,A3535,Einnahmen!H$7:H$10002)+SUMIF(Ausgaben!E$7:E$10002,A3535,Ausgaben!G$7:G$10002)+SUMIF(Ausgaben!I$7:I$10002,A3535,Ausgaben!H$7:H$10002),2)</f>
        <v>0</v>
      </c>
    </row>
    <row r="3536" spans="1:2" x14ac:dyDescent="0.25">
      <c r="A3536">
        <v>3536</v>
      </c>
      <c r="B3536" s="24">
        <f>ROUND(SUMIF(Einnahmen!E$7:E$10002,A3536,Einnahmen!G$7:G$10002)+SUMIF(Einnahmen!I$7:I$10002,A3536,Einnahmen!H$7:H$10002)+SUMIF(Ausgaben!E$7:E$10002,A3536,Ausgaben!G$7:G$10002)+SUMIF(Ausgaben!I$7:I$10002,A3536,Ausgaben!H$7:H$10002),2)</f>
        <v>0</v>
      </c>
    </row>
    <row r="3537" spans="1:2" x14ac:dyDescent="0.25">
      <c r="A3537">
        <v>3537</v>
      </c>
      <c r="B3537" s="24">
        <f>ROUND(SUMIF(Einnahmen!E$7:E$10002,A3537,Einnahmen!G$7:G$10002)+SUMIF(Einnahmen!I$7:I$10002,A3537,Einnahmen!H$7:H$10002)+SUMIF(Ausgaben!E$7:E$10002,A3537,Ausgaben!G$7:G$10002)+SUMIF(Ausgaben!I$7:I$10002,A3537,Ausgaben!H$7:H$10002),2)</f>
        <v>0</v>
      </c>
    </row>
    <row r="3538" spans="1:2" x14ac:dyDescent="0.25">
      <c r="A3538">
        <v>3538</v>
      </c>
      <c r="B3538" s="24">
        <f>ROUND(SUMIF(Einnahmen!E$7:E$10002,A3538,Einnahmen!G$7:G$10002)+SUMIF(Einnahmen!I$7:I$10002,A3538,Einnahmen!H$7:H$10002)+SUMIF(Ausgaben!E$7:E$10002,A3538,Ausgaben!G$7:G$10002)+SUMIF(Ausgaben!I$7:I$10002,A3538,Ausgaben!H$7:H$10002),2)</f>
        <v>0</v>
      </c>
    </row>
    <row r="3539" spans="1:2" x14ac:dyDescent="0.25">
      <c r="A3539">
        <v>3539</v>
      </c>
      <c r="B3539" s="24">
        <f>ROUND(SUMIF(Einnahmen!E$7:E$10002,A3539,Einnahmen!G$7:G$10002)+SUMIF(Einnahmen!I$7:I$10002,A3539,Einnahmen!H$7:H$10002)+SUMIF(Ausgaben!E$7:E$10002,A3539,Ausgaben!G$7:G$10002)+SUMIF(Ausgaben!I$7:I$10002,A3539,Ausgaben!H$7:H$10002),2)</f>
        <v>0</v>
      </c>
    </row>
    <row r="3540" spans="1:2" x14ac:dyDescent="0.25">
      <c r="A3540">
        <v>3540</v>
      </c>
      <c r="B3540" s="24">
        <f>ROUND(SUMIF(Einnahmen!E$7:E$10002,A3540,Einnahmen!G$7:G$10002)+SUMIF(Einnahmen!I$7:I$10002,A3540,Einnahmen!H$7:H$10002)+SUMIF(Ausgaben!E$7:E$10002,A3540,Ausgaben!G$7:G$10002)+SUMIF(Ausgaben!I$7:I$10002,A3540,Ausgaben!H$7:H$10002),2)</f>
        <v>0</v>
      </c>
    </row>
    <row r="3541" spans="1:2" x14ac:dyDescent="0.25">
      <c r="A3541">
        <v>3541</v>
      </c>
      <c r="B3541" s="24">
        <f>ROUND(SUMIF(Einnahmen!E$7:E$10002,A3541,Einnahmen!G$7:G$10002)+SUMIF(Einnahmen!I$7:I$10002,A3541,Einnahmen!H$7:H$10002)+SUMIF(Ausgaben!E$7:E$10002,A3541,Ausgaben!G$7:G$10002)+SUMIF(Ausgaben!I$7:I$10002,A3541,Ausgaben!H$7:H$10002),2)</f>
        <v>0</v>
      </c>
    </row>
    <row r="3542" spans="1:2" x14ac:dyDescent="0.25">
      <c r="A3542">
        <v>3542</v>
      </c>
      <c r="B3542" s="24">
        <f>ROUND(SUMIF(Einnahmen!E$7:E$10002,A3542,Einnahmen!G$7:G$10002)+SUMIF(Einnahmen!I$7:I$10002,A3542,Einnahmen!H$7:H$10002)+SUMIF(Ausgaben!E$7:E$10002,A3542,Ausgaben!G$7:G$10002)+SUMIF(Ausgaben!I$7:I$10002,A3542,Ausgaben!H$7:H$10002),2)</f>
        <v>0</v>
      </c>
    </row>
    <row r="3543" spans="1:2" x14ac:dyDescent="0.25">
      <c r="A3543">
        <v>3543</v>
      </c>
      <c r="B3543" s="24">
        <f>ROUND(SUMIF(Einnahmen!E$7:E$10002,A3543,Einnahmen!G$7:G$10002)+SUMIF(Einnahmen!I$7:I$10002,A3543,Einnahmen!H$7:H$10002)+SUMIF(Ausgaben!E$7:E$10002,A3543,Ausgaben!G$7:G$10002)+SUMIF(Ausgaben!I$7:I$10002,A3543,Ausgaben!H$7:H$10002),2)</f>
        <v>0</v>
      </c>
    </row>
    <row r="3544" spans="1:2" x14ac:dyDescent="0.25">
      <c r="A3544">
        <v>3544</v>
      </c>
      <c r="B3544" s="24">
        <f>ROUND(SUMIF(Einnahmen!E$7:E$10002,A3544,Einnahmen!G$7:G$10002)+SUMIF(Einnahmen!I$7:I$10002,A3544,Einnahmen!H$7:H$10002)+SUMIF(Ausgaben!E$7:E$10002,A3544,Ausgaben!G$7:G$10002)+SUMIF(Ausgaben!I$7:I$10002,A3544,Ausgaben!H$7:H$10002),2)</f>
        <v>0</v>
      </c>
    </row>
    <row r="3545" spans="1:2" x14ac:dyDescent="0.25">
      <c r="A3545">
        <v>3545</v>
      </c>
      <c r="B3545" s="24">
        <f>ROUND(SUMIF(Einnahmen!E$7:E$10002,A3545,Einnahmen!G$7:G$10002)+SUMIF(Einnahmen!I$7:I$10002,A3545,Einnahmen!H$7:H$10002)+SUMIF(Ausgaben!E$7:E$10002,A3545,Ausgaben!G$7:G$10002)+SUMIF(Ausgaben!I$7:I$10002,A3545,Ausgaben!H$7:H$10002),2)</f>
        <v>0</v>
      </c>
    </row>
    <row r="3546" spans="1:2" x14ac:dyDescent="0.25">
      <c r="A3546">
        <v>3546</v>
      </c>
      <c r="B3546" s="24">
        <f>ROUND(SUMIF(Einnahmen!E$7:E$10002,A3546,Einnahmen!G$7:G$10002)+SUMIF(Einnahmen!I$7:I$10002,A3546,Einnahmen!H$7:H$10002)+SUMIF(Ausgaben!E$7:E$10002,A3546,Ausgaben!G$7:G$10002)+SUMIF(Ausgaben!I$7:I$10002,A3546,Ausgaben!H$7:H$10002),2)</f>
        <v>0</v>
      </c>
    </row>
    <row r="3547" spans="1:2" x14ac:dyDescent="0.25">
      <c r="A3547">
        <v>3547</v>
      </c>
      <c r="B3547" s="24">
        <f>ROUND(SUMIF(Einnahmen!E$7:E$10002,A3547,Einnahmen!G$7:G$10002)+SUMIF(Einnahmen!I$7:I$10002,A3547,Einnahmen!H$7:H$10002)+SUMIF(Ausgaben!E$7:E$10002,A3547,Ausgaben!G$7:G$10002)+SUMIF(Ausgaben!I$7:I$10002,A3547,Ausgaben!H$7:H$10002),2)</f>
        <v>0</v>
      </c>
    </row>
    <row r="3548" spans="1:2" x14ac:dyDescent="0.25">
      <c r="A3548">
        <v>3548</v>
      </c>
      <c r="B3548" s="24">
        <f>ROUND(SUMIF(Einnahmen!E$7:E$10002,A3548,Einnahmen!G$7:G$10002)+SUMIF(Einnahmen!I$7:I$10002,A3548,Einnahmen!H$7:H$10002)+SUMIF(Ausgaben!E$7:E$10002,A3548,Ausgaben!G$7:G$10002)+SUMIF(Ausgaben!I$7:I$10002,A3548,Ausgaben!H$7:H$10002),2)</f>
        <v>0</v>
      </c>
    </row>
    <row r="3549" spans="1:2" x14ac:dyDescent="0.25">
      <c r="A3549">
        <v>3549</v>
      </c>
      <c r="B3549" s="24">
        <f>ROUND(SUMIF(Einnahmen!E$7:E$10002,A3549,Einnahmen!G$7:G$10002)+SUMIF(Einnahmen!I$7:I$10002,A3549,Einnahmen!H$7:H$10002)+SUMIF(Ausgaben!E$7:E$10002,A3549,Ausgaben!G$7:G$10002)+SUMIF(Ausgaben!I$7:I$10002,A3549,Ausgaben!H$7:H$10002),2)</f>
        <v>0</v>
      </c>
    </row>
    <row r="3550" spans="1:2" x14ac:dyDescent="0.25">
      <c r="A3550">
        <v>3550</v>
      </c>
      <c r="B3550" s="24">
        <f>ROUND(SUMIF(Einnahmen!E$7:E$10002,A3550,Einnahmen!G$7:G$10002)+SUMIF(Einnahmen!I$7:I$10002,A3550,Einnahmen!H$7:H$10002)+SUMIF(Ausgaben!E$7:E$10002,A3550,Ausgaben!G$7:G$10002)+SUMIF(Ausgaben!I$7:I$10002,A3550,Ausgaben!H$7:H$10002),2)</f>
        <v>0</v>
      </c>
    </row>
    <row r="3551" spans="1:2" x14ac:dyDescent="0.25">
      <c r="A3551">
        <v>3551</v>
      </c>
      <c r="B3551" s="24">
        <f>ROUND(SUMIF(Einnahmen!E$7:E$10002,A3551,Einnahmen!G$7:G$10002)+SUMIF(Einnahmen!I$7:I$10002,A3551,Einnahmen!H$7:H$10002)+SUMIF(Ausgaben!E$7:E$10002,A3551,Ausgaben!G$7:G$10002)+SUMIF(Ausgaben!I$7:I$10002,A3551,Ausgaben!H$7:H$10002),2)</f>
        <v>0</v>
      </c>
    </row>
    <row r="3552" spans="1:2" x14ac:dyDescent="0.25">
      <c r="A3552">
        <v>3552</v>
      </c>
      <c r="B3552" s="24">
        <f>ROUND(SUMIF(Einnahmen!E$7:E$10002,A3552,Einnahmen!G$7:G$10002)+SUMIF(Einnahmen!I$7:I$10002,A3552,Einnahmen!H$7:H$10002)+SUMIF(Ausgaben!E$7:E$10002,A3552,Ausgaben!G$7:G$10002)+SUMIF(Ausgaben!I$7:I$10002,A3552,Ausgaben!H$7:H$10002),2)</f>
        <v>0</v>
      </c>
    </row>
    <row r="3553" spans="1:2" x14ac:dyDescent="0.25">
      <c r="A3553">
        <v>3553</v>
      </c>
      <c r="B3553" s="24">
        <f>ROUND(SUMIF(Einnahmen!E$7:E$10002,A3553,Einnahmen!G$7:G$10002)+SUMIF(Einnahmen!I$7:I$10002,A3553,Einnahmen!H$7:H$10002)+SUMIF(Ausgaben!E$7:E$10002,A3553,Ausgaben!G$7:G$10002)+SUMIF(Ausgaben!I$7:I$10002,A3553,Ausgaben!H$7:H$10002),2)</f>
        <v>0</v>
      </c>
    </row>
    <row r="3554" spans="1:2" x14ac:dyDescent="0.25">
      <c r="A3554">
        <v>3554</v>
      </c>
      <c r="B3554" s="24">
        <f>ROUND(SUMIF(Einnahmen!E$7:E$10002,A3554,Einnahmen!G$7:G$10002)+SUMIF(Einnahmen!I$7:I$10002,A3554,Einnahmen!H$7:H$10002)+SUMIF(Ausgaben!E$7:E$10002,A3554,Ausgaben!G$7:G$10002)+SUMIF(Ausgaben!I$7:I$10002,A3554,Ausgaben!H$7:H$10002),2)</f>
        <v>0</v>
      </c>
    </row>
    <row r="3555" spans="1:2" x14ac:dyDescent="0.25">
      <c r="A3555">
        <v>3555</v>
      </c>
      <c r="B3555" s="24">
        <f>ROUND(SUMIF(Einnahmen!E$7:E$10002,A3555,Einnahmen!G$7:G$10002)+SUMIF(Einnahmen!I$7:I$10002,A3555,Einnahmen!H$7:H$10002)+SUMIF(Ausgaben!E$7:E$10002,A3555,Ausgaben!G$7:G$10002)+SUMIF(Ausgaben!I$7:I$10002,A3555,Ausgaben!H$7:H$10002),2)</f>
        <v>0</v>
      </c>
    </row>
    <row r="3556" spans="1:2" x14ac:dyDescent="0.25">
      <c r="A3556">
        <v>3556</v>
      </c>
      <c r="B3556" s="24">
        <f>ROUND(SUMIF(Einnahmen!E$7:E$10002,A3556,Einnahmen!G$7:G$10002)+SUMIF(Einnahmen!I$7:I$10002,A3556,Einnahmen!H$7:H$10002)+SUMIF(Ausgaben!E$7:E$10002,A3556,Ausgaben!G$7:G$10002)+SUMIF(Ausgaben!I$7:I$10002,A3556,Ausgaben!H$7:H$10002),2)</f>
        <v>0</v>
      </c>
    </row>
    <row r="3557" spans="1:2" x14ac:dyDescent="0.25">
      <c r="A3557">
        <v>3557</v>
      </c>
      <c r="B3557" s="24">
        <f>ROUND(SUMIF(Einnahmen!E$7:E$10002,A3557,Einnahmen!G$7:G$10002)+SUMIF(Einnahmen!I$7:I$10002,A3557,Einnahmen!H$7:H$10002)+SUMIF(Ausgaben!E$7:E$10002,A3557,Ausgaben!G$7:G$10002)+SUMIF(Ausgaben!I$7:I$10002,A3557,Ausgaben!H$7:H$10002),2)</f>
        <v>0</v>
      </c>
    </row>
    <row r="3558" spans="1:2" x14ac:dyDescent="0.25">
      <c r="A3558">
        <v>3558</v>
      </c>
      <c r="B3558" s="24">
        <f>ROUND(SUMIF(Einnahmen!E$7:E$10002,A3558,Einnahmen!G$7:G$10002)+SUMIF(Einnahmen!I$7:I$10002,A3558,Einnahmen!H$7:H$10002)+SUMIF(Ausgaben!E$7:E$10002,A3558,Ausgaben!G$7:G$10002)+SUMIF(Ausgaben!I$7:I$10002,A3558,Ausgaben!H$7:H$10002),2)</f>
        <v>0</v>
      </c>
    </row>
    <row r="3559" spans="1:2" x14ac:dyDescent="0.25">
      <c r="A3559">
        <v>3559</v>
      </c>
      <c r="B3559" s="24">
        <f>ROUND(SUMIF(Einnahmen!E$7:E$10002,A3559,Einnahmen!G$7:G$10002)+SUMIF(Einnahmen!I$7:I$10002,A3559,Einnahmen!H$7:H$10002)+SUMIF(Ausgaben!E$7:E$10002,A3559,Ausgaben!G$7:G$10002)+SUMIF(Ausgaben!I$7:I$10002,A3559,Ausgaben!H$7:H$10002),2)</f>
        <v>0</v>
      </c>
    </row>
    <row r="3560" spans="1:2" x14ac:dyDescent="0.25">
      <c r="A3560">
        <v>3560</v>
      </c>
      <c r="B3560" s="24">
        <f>ROUND(SUMIF(Einnahmen!E$7:E$10002,A3560,Einnahmen!G$7:G$10002)+SUMIF(Einnahmen!I$7:I$10002,A3560,Einnahmen!H$7:H$10002)+SUMIF(Ausgaben!E$7:E$10002,A3560,Ausgaben!G$7:G$10002)+SUMIF(Ausgaben!I$7:I$10002,A3560,Ausgaben!H$7:H$10002),2)</f>
        <v>0</v>
      </c>
    </row>
    <row r="3561" spans="1:2" x14ac:dyDescent="0.25">
      <c r="A3561">
        <v>3561</v>
      </c>
      <c r="B3561" s="24">
        <f>ROUND(SUMIF(Einnahmen!E$7:E$10002,A3561,Einnahmen!G$7:G$10002)+SUMIF(Einnahmen!I$7:I$10002,A3561,Einnahmen!H$7:H$10002)+SUMIF(Ausgaben!E$7:E$10002,A3561,Ausgaben!G$7:G$10002)+SUMIF(Ausgaben!I$7:I$10002,A3561,Ausgaben!H$7:H$10002),2)</f>
        <v>0</v>
      </c>
    </row>
    <row r="3562" spans="1:2" x14ac:dyDescent="0.25">
      <c r="A3562">
        <v>3562</v>
      </c>
      <c r="B3562" s="24">
        <f>ROUND(SUMIF(Einnahmen!E$7:E$10002,A3562,Einnahmen!G$7:G$10002)+SUMIF(Einnahmen!I$7:I$10002,A3562,Einnahmen!H$7:H$10002)+SUMIF(Ausgaben!E$7:E$10002,A3562,Ausgaben!G$7:G$10002)+SUMIF(Ausgaben!I$7:I$10002,A3562,Ausgaben!H$7:H$10002),2)</f>
        <v>0</v>
      </c>
    </row>
    <row r="3563" spans="1:2" x14ac:dyDescent="0.25">
      <c r="A3563">
        <v>3563</v>
      </c>
      <c r="B3563" s="24">
        <f>ROUND(SUMIF(Einnahmen!E$7:E$10002,A3563,Einnahmen!G$7:G$10002)+SUMIF(Einnahmen!I$7:I$10002,A3563,Einnahmen!H$7:H$10002)+SUMIF(Ausgaben!E$7:E$10002,A3563,Ausgaben!G$7:G$10002)+SUMIF(Ausgaben!I$7:I$10002,A3563,Ausgaben!H$7:H$10002),2)</f>
        <v>0</v>
      </c>
    </row>
    <row r="3564" spans="1:2" x14ac:dyDescent="0.25">
      <c r="A3564">
        <v>3564</v>
      </c>
      <c r="B3564" s="24">
        <f>ROUND(SUMIF(Einnahmen!E$7:E$10002,A3564,Einnahmen!G$7:G$10002)+SUMIF(Einnahmen!I$7:I$10002,A3564,Einnahmen!H$7:H$10002)+SUMIF(Ausgaben!E$7:E$10002,A3564,Ausgaben!G$7:G$10002)+SUMIF(Ausgaben!I$7:I$10002,A3564,Ausgaben!H$7:H$10002),2)</f>
        <v>0</v>
      </c>
    </row>
    <row r="3565" spans="1:2" x14ac:dyDescent="0.25">
      <c r="A3565">
        <v>3565</v>
      </c>
      <c r="B3565" s="24">
        <f>ROUND(SUMIF(Einnahmen!E$7:E$10002,A3565,Einnahmen!G$7:G$10002)+SUMIF(Einnahmen!I$7:I$10002,A3565,Einnahmen!H$7:H$10002)+SUMIF(Ausgaben!E$7:E$10002,A3565,Ausgaben!G$7:G$10002)+SUMIF(Ausgaben!I$7:I$10002,A3565,Ausgaben!H$7:H$10002),2)</f>
        <v>0</v>
      </c>
    </row>
    <row r="3566" spans="1:2" x14ac:dyDescent="0.25">
      <c r="A3566">
        <v>3566</v>
      </c>
      <c r="B3566" s="24">
        <f>ROUND(SUMIF(Einnahmen!E$7:E$10002,A3566,Einnahmen!G$7:G$10002)+SUMIF(Einnahmen!I$7:I$10002,A3566,Einnahmen!H$7:H$10002)+SUMIF(Ausgaben!E$7:E$10002,A3566,Ausgaben!G$7:G$10002)+SUMIF(Ausgaben!I$7:I$10002,A3566,Ausgaben!H$7:H$10002),2)</f>
        <v>0</v>
      </c>
    </row>
    <row r="3567" spans="1:2" x14ac:dyDescent="0.25">
      <c r="A3567">
        <v>3567</v>
      </c>
      <c r="B3567" s="24">
        <f>ROUND(SUMIF(Einnahmen!E$7:E$10002,A3567,Einnahmen!G$7:G$10002)+SUMIF(Einnahmen!I$7:I$10002,A3567,Einnahmen!H$7:H$10002)+SUMIF(Ausgaben!E$7:E$10002,A3567,Ausgaben!G$7:G$10002)+SUMIF(Ausgaben!I$7:I$10002,A3567,Ausgaben!H$7:H$10002),2)</f>
        <v>0</v>
      </c>
    </row>
    <row r="3568" spans="1:2" x14ac:dyDescent="0.25">
      <c r="A3568">
        <v>3568</v>
      </c>
      <c r="B3568" s="24">
        <f>ROUND(SUMIF(Einnahmen!E$7:E$10002,A3568,Einnahmen!G$7:G$10002)+SUMIF(Einnahmen!I$7:I$10002,A3568,Einnahmen!H$7:H$10002)+SUMIF(Ausgaben!E$7:E$10002,A3568,Ausgaben!G$7:G$10002)+SUMIF(Ausgaben!I$7:I$10002,A3568,Ausgaben!H$7:H$10002),2)</f>
        <v>0</v>
      </c>
    </row>
    <row r="3569" spans="1:2" x14ac:dyDescent="0.25">
      <c r="A3569">
        <v>3569</v>
      </c>
      <c r="B3569" s="24">
        <f>ROUND(SUMIF(Einnahmen!E$7:E$10002,A3569,Einnahmen!G$7:G$10002)+SUMIF(Einnahmen!I$7:I$10002,A3569,Einnahmen!H$7:H$10002)+SUMIF(Ausgaben!E$7:E$10002,A3569,Ausgaben!G$7:G$10002)+SUMIF(Ausgaben!I$7:I$10002,A3569,Ausgaben!H$7:H$10002),2)</f>
        <v>0</v>
      </c>
    </row>
    <row r="3570" spans="1:2" x14ac:dyDescent="0.25">
      <c r="A3570">
        <v>3570</v>
      </c>
      <c r="B3570" s="24">
        <f>ROUND(SUMIF(Einnahmen!E$7:E$10002,A3570,Einnahmen!G$7:G$10002)+SUMIF(Einnahmen!I$7:I$10002,A3570,Einnahmen!H$7:H$10002)+SUMIF(Ausgaben!E$7:E$10002,A3570,Ausgaben!G$7:G$10002)+SUMIF(Ausgaben!I$7:I$10002,A3570,Ausgaben!H$7:H$10002),2)</f>
        <v>0</v>
      </c>
    </row>
    <row r="3571" spans="1:2" x14ac:dyDescent="0.25">
      <c r="A3571">
        <v>3571</v>
      </c>
      <c r="B3571" s="24">
        <f>ROUND(SUMIF(Einnahmen!E$7:E$10002,A3571,Einnahmen!G$7:G$10002)+SUMIF(Einnahmen!I$7:I$10002,A3571,Einnahmen!H$7:H$10002)+SUMIF(Ausgaben!E$7:E$10002,A3571,Ausgaben!G$7:G$10002)+SUMIF(Ausgaben!I$7:I$10002,A3571,Ausgaben!H$7:H$10002),2)</f>
        <v>0</v>
      </c>
    </row>
    <row r="3572" spans="1:2" x14ac:dyDescent="0.25">
      <c r="A3572">
        <v>3572</v>
      </c>
      <c r="B3572" s="24">
        <f>ROUND(SUMIF(Einnahmen!E$7:E$10002,A3572,Einnahmen!G$7:G$10002)+SUMIF(Einnahmen!I$7:I$10002,A3572,Einnahmen!H$7:H$10002)+SUMIF(Ausgaben!E$7:E$10002,A3572,Ausgaben!G$7:G$10002)+SUMIF(Ausgaben!I$7:I$10002,A3572,Ausgaben!H$7:H$10002),2)</f>
        <v>0</v>
      </c>
    </row>
    <row r="3573" spans="1:2" x14ac:dyDescent="0.25">
      <c r="A3573">
        <v>3573</v>
      </c>
      <c r="B3573" s="24">
        <f>ROUND(SUMIF(Einnahmen!E$7:E$10002,A3573,Einnahmen!G$7:G$10002)+SUMIF(Einnahmen!I$7:I$10002,A3573,Einnahmen!H$7:H$10002)+SUMIF(Ausgaben!E$7:E$10002,A3573,Ausgaben!G$7:G$10002)+SUMIF(Ausgaben!I$7:I$10002,A3573,Ausgaben!H$7:H$10002),2)</f>
        <v>0</v>
      </c>
    </row>
    <row r="3574" spans="1:2" x14ac:dyDescent="0.25">
      <c r="A3574">
        <v>3574</v>
      </c>
      <c r="B3574" s="24">
        <f>ROUND(SUMIF(Einnahmen!E$7:E$10002,A3574,Einnahmen!G$7:G$10002)+SUMIF(Einnahmen!I$7:I$10002,A3574,Einnahmen!H$7:H$10002)+SUMIF(Ausgaben!E$7:E$10002,A3574,Ausgaben!G$7:G$10002)+SUMIF(Ausgaben!I$7:I$10002,A3574,Ausgaben!H$7:H$10002),2)</f>
        <v>0</v>
      </c>
    </row>
    <row r="3575" spans="1:2" x14ac:dyDescent="0.25">
      <c r="A3575">
        <v>3575</v>
      </c>
      <c r="B3575" s="24">
        <f>ROUND(SUMIF(Einnahmen!E$7:E$10002,A3575,Einnahmen!G$7:G$10002)+SUMIF(Einnahmen!I$7:I$10002,A3575,Einnahmen!H$7:H$10002)+SUMIF(Ausgaben!E$7:E$10002,A3575,Ausgaben!G$7:G$10002)+SUMIF(Ausgaben!I$7:I$10002,A3575,Ausgaben!H$7:H$10002),2)</f>
        <v>0</v>
      </c>
    </row>
    <row r="3576" spans="1:2" x14ac:dyDescent="0.25">
      <c r="A3576">
        <v>3576</v>
      </c>
      <c r="B3576" s="24">
        <f>ROUND(SUMIF(Einnahmen!E$7:E$10002,A3576,Einnahmen!G$7:G$10002)+SUMIF(Einnahmen!I$7:I$10002,A3576,Einnahmen!H$7:H$10002)+SUMIF(Ausgaben!E$7:E$10002,A3576,Ausgaben!G$7:G$10002)+SUMIF(Ausgaben!I$7:I$10002,A3576,Ausgaben!H$7:H$10002),2)</f>
        <v>0</v>
      </c>
    </row>
    <row r="3577" spans="1:2" x14ac:dyDescent="0.25">
      <c r="A3577">
        <v>3577</v>
      </c>
      <c r="B3577" s="24">
        <f>ROUND(SUMIF(Einnahmen!E$7:E$10002,A3577,Einnahmen!G$7:G$10002)+SUMIF(Einnahmen!I$7:I$10002,A3577,Einnahmen!H$7:H$10002)+SUMIF(Ausgaben!E$7:E$10002,A3577,Ausgaben!G$7:G$10002)+SUMIF(Ausgaben!I$7:I$10002,A3577,Ausgaben!H$7:H$10002),2)</f>
        <v>0</v>
      </c>
    </row>
    <row r="3578" spans="1:2" x14ac:dyDescent="0.25">
      <c r="A3578">
        <v>3578</v>
      </c>
      <c r="B3578" s="24">
        <f>ROUND(SUMIF(Einnahmen!E$7:E$10002,A3578,Einnahmen!G$7:G$10002)+SUMIF(Einnahmen!I$7:I$10002,A3578,Einnahmen!H$7:H$10002)+SUMIF(Ausgaben!E$7:E$10002,A3578,Ausgaben!G$7:G$10002)+SUMIF(Ausgaben!I$7:I$10002,A3578,Ausgaben!H$7:H$10002),2)</f>
        <v>0</v>
      </c>
    </row>
    <row r="3579" spans="1:2" x14ac:dyDescent="0.25">
      <c r="A3579">
        <v>3579</v>
      </c>
      <c r="B3579" s="24">
        <f>ROUND(SUMIF(Einnahmen!E$7:E$10002,A3579,Einnahmen!G$7:G$10002)+SUMIF(Einnahmen!I$7:I$10002,A3579,Einnahmen!H$7:H$10002)+SUMIF(Ausgaben!E$7:E$10002,A3579,Ausgaben!G$7:G$10002)+SUMIF(Ausgaben!I$7:I$10002,A3579,Ausgaben!H$7:H$10002),2)</f>
        <v>0</v>
      </c>
    </row>
    <row r="3580" spans="1:2" x14ac:dyDescent="0.25">
      <c r="A3580">
        <v>3580</v>
      </c>
      <c r="B3580" s="24">
        <f>ROUND(SUMIF(Einnahmen!E$7:E$10002,A3580,Einnahmen!G$7:G$10002)+SUMIF(Einnahmen!I$7:I$10002,A3580,Einnahmen!H$7:H$10002)+SUMIF(Ausgaben!E$7:E$10002,A3580,Ausgaben!G$7:G$10002)+SUMIF(Ausgaben!I$7:I$10002,A3580,Ausgaben!H$7:H$10002),2)</f>
        <v>0</v>
      </c>
    </row>
    <row r="3581" spans="1:2" x14ac:dyDescent="0.25">
      <c r="A3581">
        <v>3581</v>
      </c>
      <c r="B3581" s="24">
        <f>ROUND(SUMIF(Einnahmen!E$7:E$10002,A3581,Einnahmen!G$7:G$10002)+SUMIF(Einnahmen!I$7:I$10002,A3581,Einnahmen!H$7:H$10002)+SUMIF(Ausgaben!E$7:E$10002,A3581,Ausgaben!G$7:G$10002)+SUMIF(Ausgaben!I$7:I$10002,A3581,Ausgaben!H$7:H$10002),2)</f>
        <v>0</v>
      </c>
    </row>
    <row r="3582" spans="1:2" x14ac:dyDescent="0.25">
      <c r="A3582">
        <v>3582</v>
      </c>
      <c r="B3582" s="24">
        <f>ROUND(SUMIF(Einnahmen!E$7:E$10002,A3582,Einnahmen!G$7:G$10002)+SUMIF(Einnahmen!I$7:I$10002,A3582,Einnahmen!H$7:H$10002)+SUMIF(Ausgaben!E$7:E$10002,A3582,Ausgaben!G$7:G$10002)+SUMIF(Ausgaben!I$7:I$10002,A3582,Ausgaben!H$7:H$10002),2)</f>
        <v>0</v>
      </c>
    </row>
    <row r="3583" spans="1:2" x14ac:dyDescent="0.25">
      <c r="A3583">
        <v>3583</v>
      </c>
      <c r="B3583" s="24">
        <f>ROUND(SUMIF(Einnahmen!E$7:E$10002,A3583,Einnahmen!G$7:G$10002)+SUMIF(Einnahmen!I$7:I$10002,A3583,Einnahmen!H$7:H$10002)+SUMIF(Ausgaben!E$7:E$10002,A3583,Ausgaben!G$7:G$10002)+SUMIF(Ausgaben!I$7:I$10002,A3583,Ausgaben!H$7:H$10002),2)</f>
        <v>0</v>
      </c>
    </row>
    <row r="3584" spans="1:2" x14ac:dyDescent="0.25">
      <c r="A3584">
        <v>3584</v>
      </c>
      <c r="B3584" s="24">
        <f>ROUND(SUMIF(Einnahmen!E$7:E$10002,A3584,Einnahmen!G$7:G$10002)+SUMIF(Einnahmen!I$7:I$10002,A3584,Einnahmen!H$7:H$10002)+SUMIF(Ausgaben!E$7:E$10002,A3584,Ausgaben!G$7:G$10002)+SUMIF(Ausgaben!I$7:I$10002,A3584,Ausgaben!H$7:H$10002),2)</f>
        <v>0</v>
      </c>
    </row>
    <row r="3585" spans="1:2" x14ac:dyDescent="0.25">
      <c r="A3585">
        <v>3585</v>
      </c>
      <c r="B3585" s="24">
        <f>ROUND(SUMIF(Einnahmen!E$7:E$10002,A3585,Einnahmen!G$7:G$10002)+SUMIF(Einnahmen!I$7:I$10002,A3585,Einnahmen!H$7:H$10002)+SUMIF(Ausgaben!E$7:E$10002,A3585,Ausgaben!G$7:G$10002)+SUMIF(Ausgaben!I$7:I$10002,A3585,Ausgaben!H$7:H$10002),2)</f>
        <v>0</v>
      </c>
    </row>
    <row r="3586" spans="1:2" x14ac:dyDescent="0.25">
      <c r="A3586">
        <v>3586</v>
      </c>
      <c r="B3586" s="24">
        <f>ROUND(SUMIF(Einnahmen!E$7:E$10002,A3586,Einnahmen!G$7:G$10002)+SUMIF(Einnahmen!I$7:I$10002,A3586,Einnahmen!H$7:H$10002)+SUMIF(Ausgaben!E$7:E$10002,A3586,Ausgaben!G$7:G$10002)+SUMIF(Ausgaben!I$7:I$10002,A3586,Ausgaben!H$7:H$10002),2)</f>
        <v>0</v>
      </c>
    </row>
    <row r="3587" spans="1:2" x14ac:dyDescent="0.25">
      <c r="A3587">
        <v>3587</v>
      </c>
      <c r="B3587" s="24">
        <f>ROUND(SUMIF(Einnahmen!E$7:E$10002,A3587,Einnahmen!G$7:G$10002)+SUMIF(Einnahmen!I$7:I$10002,A3587,Einnahmen!H$7:H$10002)+SUMIF(Ausgaben!E$7:E$10002,A3587,Ausgaben!G$7:G$10002)+SUMIF(Ausgaben!I$7:I$10002,A3587,Ausgaben!H$7:H$10002),2)</f>
        <v>0</v>
      </c>
    </row>
    <row r="3588" spans="1:2" x14ac:dyDescent="0.25">
      <c r="A3588">
        <v>3588</v>
      </c>
      <c r="B3588" s="24">
        <f>ROUND(SUMIF(Einnahmen!E$7:E$10002,A3588,Einnahmen!G$7:G$10002)+SUMIF(Einnahmen!I$7:I$10002,A3588,Einnahmen!H$7:H$10002)+SUMIF(Ausgaben!E$7:E$10002,A3588,Ausgaben!G$7:G$10002)+SUMIF(Ausgaben!I$7:I$10002,A3588,Ausgaben!H$7:H$10002),2)</f>
        <v>0</v>
      </c>
    </row>
    <row r="3589" spans="1:2" x14ac:dyDescent="0.25">
      <c r="A3589">
        <v>3589</v>
      </c>
      <c r="B3589" s="24">
        <f>ROUND(SUMIF(Einnahmen!E$7:E$10002,A3589,Einnahmen!G$7:G$10002)+SUMIF(Einnahmen!I$7:I$10002,A3589,Einnahmen!H$7:H$10002)+SUMIF(Ausgaben!E$7:E$10002,A3589,Ausgaben!G$7:G$10002)+SUMIF(Ausgaben!I$7:I$10002,A3589,Ausgaben!H$7:H$10002),2)</f>
        <v>0</v>
      </c>
    </row>
    <row r="3590" spans="1:2" x14ac:dyDescent="0.25">
      <c r="A3590">
        <v>3590</v>
      </c>
      <c r="B3590" s="24">
        <f>ROUND(SUMIF(Einnahmen!E$7:E$10002,A3590,Einnahmen!G$7:G$10002)+SUMIF(Einnahmen!I$7:I$10002,A3590,Einnahmen!H$7:H$10002)+SUMIF(Ausgaben!E$7:E$10002,A3590,Ausgaben!G$7:G$10002)+SUMIF(Ausgaben!I$7:I$10002,A3590,Ausgaben!H$7:H$10002),2)</f>
        <v>0</v>
      </c>
    </row>
    <row r="3591" spans="1:2" x14ac:dyDescent="0.25">
      <c r="A3591">
        <v>3591</v>
      </c>
      <c r="B3591" s="24">
        <f>ROUND(SUMIF(Einnahmen!E$7:E$10002,A3591,Einnahmen!G$7:G$10002)+SUMIF(Einnahmen!I$7:I$10002,A3591,Einnahmen!H$7:H$10002)+SUMIF(Ausgaben!E$7:E$10002,A3591,Ausgaben!G$7:G$10002)+SUMIF(Ausgaben!I$7:I$10002,A3591,Ausgaben!H$7:H$10002),2)</f>
        <v>0</v>
      </c>
    </row>
    <row r="3592" spans="1:2" x14ac:dyDescent="0.25">
      <c r="A3592">
        <v>3592</v>
      </c>
      <c r="B3592" s="24">
        <f>ROUND(SUMIF(Einnahmen!E$7:E$10002,A3592,Einnahmen!G$7:G$10002)+SUMIF(Einnahmen!I$7:I$10002,A3592,Einnahmen!H$7:H$10002)+SUMIF(Ausgaben!E$7:E$10002,A3592,Ausgaben!G$7:G$10002)+SUMIF(Ausgaben!I$7:I$10002,A3592,Ausgaben!H$7:H$10002),2)</f>
        <v>0</v>
      </c>
    </row>
    <row r="3593" spans="1:2" x14ac:dyDescent="0.25">
      <c r="A3593">
        <v>3593</v>
      </c>
      <c r="B3593" s="24">
        <f>ROUND(SUMIF(Einnahmen!E$7:E$10002,A3593,Einnahmen!G$7:G$10002)+SUMIF(Einnahmen!I$7:I$10002,A3593,Einnahmen!H$7:H$10002)+SUMIF(Ausgaben!E$7:E$10002,A3593,Ausgaben!G$7:G$10002)+SUMIF(Ausgaben!I$7:I$10002,A3593,Ausgaben!H$7:H$10002),2)</f>
        <v>0</v>
      </c>
    </row>
    <row r="3594" spans="1:2" x14ac:dyDescent="0.25">
      <c r="A3594">
        <v>3594</v>
      </c>
      <c r="B3594" s="24">
        <f>ROUND(SUMIF(Einnahmen!E$7:E$10002,A3594,Einnahmen!G$7:G$10002)+SUMIF(Einnahmen!I$7:I$10002,A3594,Einnahmen!H$7:H$10002)+SUMIF(Ausgaben!E$7:E$10002,A3594,Ausgaben!G$7:G$10002)+SUMIF(Ausgaben!I$7:I$10002,A3594,Ausgaben!H$7:H$10002),2)</f>
        <v>0</v>
      </c>
    </row>
    <row r="3595" spans="1:2" x14ac:dyDescent="0.25">
      <c r="A3595">
        <v>3595</v>
      </c>
      <c r="B3595" s="24">
        <f>ROUND(SUMIF(Einnahmen!E$7:E$10002,A3595,Einnahmen!G$7:G$10002)+SUMIF(Einnahmen!I$7:I$10002,A3595,Einnahmen!H$7:H$10002)+SUMIF(Ausgaben!E$7:E$10002,A3595,Ausgaben!G$7:G$10002)+SUMIF(Ausgaben!I$7:I$10002,A3595,Ausgaben!H$7:H$10002),2)</f>
        <v>0</v>
      </c>
    </row>
    <row r="3596" spans="1:2" x14ac:dyDescent="0.25">
      <c r="A3596">
        <v>3596</v>
      </c>
      <c r="B3596" s="24">
        <f>ROUND(SUMIF(Einnahmen!E$7:E$10002,A3596,Einnahmen!G$7:G$10002)+SUMIF(Einnahmen!I$7:I$10002,A3596,Einnahmen!H$7:H$10002)+SUMIF(Ausgaben!E$7:E$10002,A3596,Ausgaben!G$7:G$10002)+SUMIF(Ausgaben!I$7:I$10002,A3596,Ausgaben!H$7:H$10002),2)</f>
        <v>0</v>
      </c>
    </row>
    <row r="3597" spans="1:2" x14ac:dyDescent="0.25">
      <c r="A3597">
        <v>3597</v>
      </c>
      <c r="B3597" s="24">
        <f>ROUND(SUMIF(Einnahmen!E$7:E$10002,A3597,Einnahmen!G$7:G$10002)+SUMIF(Einnahmen!I$7:I$10002,A3597,Einnahmen!H$7:H$10002)+SUMIF(Ausgaben!E$7:E$10002,A3597,Ausgaben!G$7:G$10002)+SUMIF(Ausgaben!I$7:I$10002,A3597,Ausgaben!H$7:H$10002),2)</f>
        <v>0</v>
      </c>
    </row>
    <row r="3598" spans="1:2" x14ac:dyDescent="0.25">
      <c r="A3598">
        <v>3598</v>
      </c>
      <c r="B3598" s="24">
        <f>ROUND(SUMIF(Einnahmen!E$7:E$10002,A3598,Einnahmen!G$7:G$10002)+SUMIF(Einnahmen!I$7:I$10002,A3598,Einnahmen!H$7:H$10002)+SUMIF(Ausgaben!E$7:E$10002,A3598,Ausgaben!G$7:G$10002)+SUMIF(Ausgaben!I$7:I$10002,A3598,Ausgaben!H$7:H$10002),2)</f>
        <v>0</v>
      </c>
    </row>
    <row r="3599" spans="1:2" x14ac:dyDescent="0.25">
      <c r="A3599">
        <v>3599</v>
      </c>
      <c r="B3599" s="24">
        <f>ROUND(SUMIF(Einnahmen!E$7:E$10002,A3599,Einnahmen!G$7:G$10002)+SUMIF(Einnahmen!I$7:I$10002,A3599,Einnahmen!H$7:H$10002)+SUMIF(Ausgaben!E$7:E$10002,A3599,Ausgaben!G$7:G$10002)+SUMIF(Ausgaben!I$7:I$10002,A3599,Ausgaben!H$7:H$10002),2)</f>
        <v>0</v>
      </c>
    </row>
    <row r="3600" spans="1:2" x14ac:dyDescent="0.25">
      <c r="A3600">
        <v>3600</v>
      </c>
      <c r="B3600" s="24">
        <f>ROUND(SUMIF(Einnahmen!E$7:E$10002,A3600,Einnahmen!G$7:G$10002)+SUMIF(Einnahmen!I$7:I$10002,A3600,Einnahmen!H$7:H$10002)+SUMIF(Ausgaben!E$7:E$10002,A3600,Ausgaben!G$7:G$10002)+SUMIF(Ausgaben!I$7:I$10002,A3600,Ausgaben!H$7:H$10002),2)</f>
        <v>0</v>
      </c>
    </row>
    <row r="3601" spans="1:2" x14ac:dyDescent="0.25">
      <c r="A3601">
        <v>3601</v>
      </c>
      <c r="B3601" s="24">
        <f>ROUND(SUMIF(Einnahmen!E$7:E$10002,A3601,Einnahmen!G$7:G$10002)+SUMIF(Einnahmen!I$7:I$10002,A3601,Einnahmen!H$7:H$10002)+SUMIF(Ausgaben!E$7:E$10002,A3601,Ausgaben!G$7:G$10002)+SUMIF(Ausgaben!I$7:I$10002,A3601,Ausgaben!H$7:H$10002),2)</f>
        <v>0</v>
      </c>
    </row>
    <row r="3602" spans="1:2" x14ac:dyDescent="0.25">
      <c r="A3602">
        <v>3602</v>
      </c>
      <c r="B3602" s="24">
        <f>ROUND(SUMIF(Einnahmen!E$7:E$10002,A3602,Einnahmen!G$7:G$10002)+SUMIF(Einnahmen!I$7:I$10002,A3602,Einnahmen!H$7:H$10002)+SUMIF(Ausgaben!E$7:E$10002,A3602,Ausgaben!G$7:G$10002)+SUMIF(Ausgaben!I$7:I$10002,A3602,Ausgaben!H$7:H$10002),2)</f>
        <v>0</v>
      </c>
    </row>
    <row r="3603" spans="1:2" x14ac:dyDescent="0.25">
      <c r="A3603">
        <v>3603</v>
      </c>
      <c r="B3603" s="24">
        <f>ROUND(SUMIF(Einnahmen!E$7:E$10002,A3603,Einnahmen!G$7:G$10002)+SUMIF(Einnahmen!I$7:I$10002,A3603,Einnahmen!H$7:H$10002)+SUMIF(Ausgaben!E$7:E$10002,A3603,Ausgaben!G$7:G$10002)+SUMIF(Ausgaben!I$7:I$10002,A3603,Ausgaben!H$7:H$10002),2)</f>
        <v>0</v>
      </c>
    </row>
    <row r="3604" spans="1:2" x14ac:dyDescent="0.25">
      <c r="A3604">
        <v>3604</v>
      </c>
      <c r="B3604" s="24">
        <f>ROUND(SUMIF(Einnahmen!E$7:E$10002,A3604,Einnahmen!G$7:G$10002)+SUMIF(Einnahmen!I$7:I$10002,A3604,Einnahmen!H$7:H$10002)+SUMIF(Ausgaben!E$7:E$10002,A3604,Ausgaben!G$7:G$10002)+SUMIF(Ausgaben!I$7:I$10002,A3604,Ausgaben!H$7:H$10002),2)</f>
        <v>0</v>
      </c>
    </row>
    <row r="3605" spans="1:2" x14ac:dyDescent="0.25">
      <c r="A3605">
        <v>3605</v>
      </c>
      <c r="B3605" s="24">
        <f>ROUND(SUMIF(Einnahmen!E$7:E$10002,A3605,Einnahmen!G$7:G$10002)+SUMIF(Einnahmen!I$7:I$10002,A3605,Einnahmen!H$7:H$10002)+SUMIF(Ausgaben!E$7:E$10002,A3605,Ausgaben!G$7:G$10002)+SUMIF(Ausgaben!I$7:I$10002,A3605,Ausgaben!H$7:H$10002),2)</f>
        <v>0</v>
      </c>
    </row>
    <row r="3606" spans="1:2" x14ac:dyDescent="0.25">
      <c r="A3606">
        <v>3606</v>
      </c>
      <c r="B3606" s="24">
        <f>ROUND(SUMIF(Einnahmen!E$7:E$10002,A3606,Einnahmen!G$7:G$10002)+SUMIF(Einnahmen!I$7:I$10002,A3606,Einnahmen!H$7:H$10002)+SUMIF(Ausgaben!E$7:E$10002,A3606,Ausgaben!G$7:G$10002)+SUMIF(Ausgaben!I$7:I$10002,A3606,Ausgaben!H$7:H$10002),2)</f>
        <v>0</v>
      </c>
    </row>
    <row r="3607" spans="1:2" x14ac:dyDescent="0.25">
      <c r="A3607">
        <v>3607</v>
      </c>
      <c r="B3607" s="24">
        <f>ROUND(SUMIF(Einnahmen!E$7:E$10002,A3607,Einnahmen!G$7:G$10002)+SUMIF(Einnahmen!I$7:I$10002,A3607,Einnahmen!H$7:H$10002)+SUMIF(Ausgaben!E$7:E$10002,A3607,Ausgaben!G$7:G$10002)+SUMIF(Ausgaben!I$7:I$10002,A3607,Ausgaben!H$7:H$10002),2)</f>
        <v>0</v>
      </c>
    </row>
    <row r="3608" spans="1:2" x14ac:dyDescent="0.25">
      <c r="A3608">
        <v>3608</v>
      </c>
      <c r="B3608" s="24">
        <f>ROUND(SUMIF(Einnahmen!E$7:E$10002,A3608,Einnahmen!G$7:G$10002)+SUMIF(Einnahmen!I$7:I$10002,A3608,Einnahmen!H$7:H$10002)+SUMIF(Ausgaben!E$7:E$10002,A3608,Ausgaben!G$7:G$10002)+SUMIF(Ausgaben!I$7:I$10002,A3608,Ausgaben!H$7:H$10002),2)</f>
        <v>0</v>
      </c>
    </row>
    <row r="3609" spans="1:2" x14ac:dyDescent="0.25">
      <c r="A3609">
        <v>3609</v>
      </c>
      <c r="B3609" s="24">
        <f>ROUND(SUMIF(Einnahmen!E$7:E$10002,A3609,Einnahmen!G$7:G$10002)+SUMIF(Einnahmen!I$7:I$10002,A3609,Einnahmen!H$7:H$10002)+SUMIF(Ausgaben!E$7:E$10002,A3609,Ausgaben!G$7:G$10002)+SUMIF(Ausgaben!I$7:I$10002,A3609,Ausgaben!H$7:H$10002),2)</f>
        <v>0</v>
      </c>
    </row>
    <row r="3610" spans="1:2" x14ac:dyDescent="0.25">
      <c r="A3610">
        <v>3610</v>
      </c>
      <c r="B3610" s="24">
        <f>ROUND(SUMIF(Einnahmen!E$7:E$10002,A3610,Einnahmen!G$7:G$10002)+SUMIF(Einnahmen!I$7:I$10002,A3610,Einnahmen!H$7:H$10002)+SUMIF(Ausgaben!E$7:E$10002,A3610,Ausgaben!G$7:G$10002)+SUMIF(Ausgaben!I$7:I$10002,A3610,Ausgaben!H$7:H$10002),2)</f>
        <v>0</v>
      </c>
    </row>
    <row r="3611" spans="1:2" x14ac:dyDescent="0.25">
      <c r="A3611">
        <v>3611</v>
      </c>
      <c r="B3611" s="24">
        <f>ROUND(SUMIF(Einnahmen!E$7:E$10002,A3611,Einnahmen!G$7:G$10002)+SUMIF(Einnahmen!I$7:I$10002,A3611,Einnahmen!H$7:H$10002)+SUMIF(Ausgaben!E$7:E$10002,A3611,Ausgaben!G$7:G$10002)+SUMIF(Ausgaben!I$7:I$10002,A3611,Ausgaben!H$7:H$10002),2)</f>
        <v>0</v>
      </c>
    </row>
    <row r="3612" spans="1:2" x14ac:dyDescent="0.25">
      <c r="A3612">
        <v>3612</v>
      </c>
      <c r="B3612" s="24">
        <f>ROUND(SUMIF(Einnahmen!E$7:E$10002,A3612,Einnahmen!G$7:G$10002)+SUMIF(Einnahmen!I$7:I$10002,A3612,Einnahmen!H$7:H$10002)+SUMIF(Ausgaben!E$7:E$10002,A3612,Ausgaben!G$7:G$10002)+SUMIF(Ausgaben!I$7:I$10002,A3612,Ausgaben!H$7:H$10002),2)</f>
        <v>0</v>
      </c>
    </row>
    <row r="3613" spans="1:2" x14ac:dyDescent="0.25">
      <c r="A3613">
        <v>3613</v>
      </c>
      <c r="B3613" s="24">
        <f>ROUND(SUMIF(Einnahmen!E$7:E$10002,A3613,Einnahmen!G$7:G$10002)+SUMIF(Einnahmen!I$7:I$10002,A3613,Einnahmen!H$7:H$10002)+SUMIF(Ausgaben!E$7:E$10002,A3613,Ausgaben!G$7:G$10002)+SUMIF(Ausgaben!I$7:I$10002,A3613,Ausgaben!H$7:H$10002),2)</f>
        <v>0</v>
      </c>
    </row>
    <row r="3614" spans="1:2" x14ac:dyDescent="0.25">
      <c r="A3614">
        <v>3614</v>
      </c>
      <c r="B3614" s="24">
        <f>ROUND(SUMIF(Einnahmen!E$7:E$10002,A3614,Einnahmen!G$7:G$10002)+SUMIF(Einnahmen!I$7:I$10002,A3614,Einnahmen!H$7:H$10002)+SUMIF(Ausgaben!E$7:E$10002,A3614,Ausgaben!G$7:G$10002)+SUMIF(Ausgaben!I$7:I$10002,A3614,Ausgaben!H$7:H$10002),2)</f>
        <v>0</v>
      </c>
    </row>
    <row r="3615" spans="1:2" x14ac:dyDescent="0.25">
      <c r="A3615">
        <v>3615</v>
      </c>
      <c r="B3615" s="24">
        <f>ROUND(SUMIF(Einnahmen!E$7:E$10002,A3615,Einnahmen!G$7:G$10002)+SUMIF(Einnahmen!I$7:I$10002,A3615,Einnahmen!H$7:H$10002)+SUMIF(Ausgaben!E$7:E$10002,A3615,Ausgaben!G$7:G$10002)+SUMIF(Ausgaben!I$7:I$10002,A3615,Ausgaben!H$7:H$10002),2)</f>
        <v>0</v>
      </c>
    </row>
    <row r="3616" spans="1:2" x14ac:dyDescent="0.25">
      <c r="A3616">
        <v>3616</v>
      </c>
      <c r="B3616" s="24">
        <f>ROUND(SUMIF(Einnahmen!E$7:E$10002,A3616,Einnahmen!G$7:G$10002)+SUMIF(Einnahmen!I$7:I$10002,A3616,Einnahmen!H$7:H$10002)+SUMIF(Ausgaben!E$7:E$10002,A3616,Ausgaben!G$7:G$10002)+SUMIF(Ausgaben!I$7:I$10002,A3616,Ausgaben!H$7:H$10002),2)</f>
        <v>0</v>
      </c>
    </row>
    <row r="3617" spans="1:2" x14ac:dyDescent="0.25">
      <c r="A3617">
        <v>3617</v>
      </c>
      <c r="B3617" s="24">
        <f>ROUND(SUMIF(Einnahmen!E$7:E$10002,A3617,Einnahmen!G$7:G$10002)+SUMIF(Einnahmen!I$7:I$10002,A3617,Einnahmen!H$7:H$10002)+SUMIF(Ausgaben!E$7:E$10002,A3617,Ausgaben!G$7:G$10002)+SUMIF(Ausgaben!I$7:I$10002,A3617,Ausgaben!H$7:H$10002),2)</f>
        <v>0</v>
      </c>
    </row>
    <row r="3618" spans="1:2" x14ac:dyDescent="0.25">
      <c r="A3618">
        <v>3618</v>
      </c>
      <c r="B3618" s="24">
        <f>ROUND(SUMIF(Einnahmen!E$7:E$10002,A3618,Einnahmen!G$7:G$10002)+SUMIF(Einnahmen!I$7:I$10002,A3618,Einnahmen!H$7:H$10002)+SUMIF(Ausgaben!E$7:E$10002,A3618,Ausgaben!G$7:G$10002)+SUMIF(Ausgaben!I$7:I$10002,A3618,Ausgaben!H$7:H$10002),2)</f>
        <v>0</v>
      </c>
    </row>
    <row r="3619" spans="1:2" x14ac:dyDescent="0.25">
      <c r="A3619">
        <v>3619</v>
      </c>
      <c r="B3619" s="24">
        <f>ROUND(SUMIF(Einnahmen!E$7:E$10002,A3619,Einnahmen!G$7:G$10002)+SUMIF(Einnahmen!I$7:I$10002,A3619,Einnahmen!H$7:H$10002)+SUMIF(Ausgaben!E$7:E$10002,A3619,Ausgaben!G$7:G$10002)+SUMIF(Ausgaben!I$7:I$10002,A3619,Ausgaben!H$7:H$10002),2)</f>
        <v>0</v>
      </c>
    </row>
    <row r="3620" spans="1:2" x14ac:dyDescent="0.25">
      <c r="A3620">
        <v>3620</v>
      </c>
      <c r="B3620" s="24">
        <f>ROUND(SUMIF(Einnahmen!E$7:E$10002,A3620,Einnahmen!G$7:G$10002)+SUMIF(Einnahmen!I$7:I$10002,A3620,Einnahmen!H$7:H$10002)+SUMIF(Ausgaben!E$7:E$10002,A3620,Ausgaben!G$7:G$10002)+SUMIF(Ausgaben!I$7:I$10002,A3620,Ausgaben!H$7:H$10002),2)</f>
        <v>0</v>
      </c>
    </row>
    <row r="3621" spans="1:2" x14ac:dyDescent="0.25">
      <c r="A3621">
        <v>3621</v>
      </c>
      <c r="B3621" s="24">
        <f>ROUND(SUMIF(Einnahmen!E$7:E$10002,A3621,Einnahmen!G$7:G$10002)+SUMIF(Einnahmen!I$7:I$10002,A3621,Einnahmen!H$7:H$10002)+SUMIF(Ausgaben!E$7:E$10002,A3621,Ausgaben!G$7:G$10002)+SUMIF(Ausgaben!I$7:I$10002,A3621,Ausgaben!H$7:H$10002),2)</f>
        <v>0</v>
      </c>
    </row>
    <row r="3622" spans="1:2" x14ac:dyDescent="0.25">
      <c r="A3622">
        <v>3622</v>
      </c>
      <c r="B3622" s="24">
        <f>ROUND(SUMIF(Einnahmen!E$7:E$10002,A3622,Einnahmen!G$7:G$10002)+SUMIF(Einnahmen!I$7:I$10002,A3622,Einnahmen!H$7:H$10002)+SUMIF(Ausgaben!E$7:E$10002,A3622,Ausgaben!G$7:G$10002)+SUMIF(Ausgaben!I$7:I$10002,A3622,Ausgaben!H$7:H$10002),2)</f>
        <v>0</v>
      </c>
    </row>
    <row r="3623" spans="1:2" x14ac:dyDescent="0.25">
      <c r="A3623">
        <v>3623</v>
      </c>
      <c r="B3623" s="24">
        <f>ROUND(SUMIF(Einnahmen!E$7:E$10002,A3623,Einnahmen!G$7:G$10002)+SUMIF(Einnahmen!I$7:I$10002,A3623,Einnahmen!H$7:H$10002)+SUMIF(Ausgaben!E$7:E$10002,A3623,Ausgaben!G$7:G$10002)+SUMIF(Ausgaben!I$7:I$10002,A3623,Ausgaben!H$7:H$10002),2)</f>
        <v>0</v>
      </c>
    </row>
    <row r="3624" spans="1:2" x14ac:dyDescent="0.25">
      <c r="A3624">
        <v>3624</v>
      </c>
      <c r="B3624" s="24">
        <f>ROUND(SUMIF(Einnahmen!E$7:E$10002,A3624,Einnahmen!G$7:G$10002)+SUMIF(Einnahmen!I$7:I$10002,A3624,Einnahmen!H$7:H$10002)+SUMIF(Ausgaben!E$7:E$10002,A3624,Ausgaben!G$7:G$10002)+SUMIF(Ausgaben!I$7:I$10002,A3624,Ausgaben!H$7:H$10002),2)</f>
        <v>0</v>
      </c>
    </row>
    <row r="3625" spans="1:2" x14ac:dyDescent="0.25">
      <c r="A3625">
        <v>3625</v>
      </c>
      <c r="B3625" s="24">
        <f>ROUND(SUMIF(Einnahmen!E$7:E$10002,A3625,Einnahmen!G$7:G$10002)+SUMIF(Einnahmen!I$7:I$10002,A3625,Einnahmen!H$7:H$10002)+SUMIF(Ausgaben!E$7:E$10002,A3625,Ausgaben!G$7:G$10002)+SUMIF(Ausgaben!I$7:I$10002,A3625,Ausgaben!H$7:H$10002),2)</f>
        <v>0</v>
      </c>
    </row>
    <row r="3626" spans="1:2" x14ac:dyDescent="0.25">
      <c r="A3626">
        <v>3626</v>
      </c>
      <c r="B3626" s="24">
        <f>ROUND(SUMIF(Einnahmen!E$7:E$10002,A3626,Einnahmen!G$7:G$10002)+SUMIF(Einnahmen!I$7:I$10002,A3626,Einnahmen!H$7:H$10002)+SUMIF(Ausgaben!E$7:E$10002,A3626,Ausgaben!G$7:G$10002)+SUMIF(Ausgaben!I$7:I$10002,A3626,Ausgaben!H$7:H$10002),2)</f>
        <v>0</v>
      </c>
    </row>
    <row r="3627" spans="1:2" x14ac:dyDescent="0.25">
      <c r="A3627">
        <v>3627</v>
      </c>
      <c r="B3627" s="24">
        <f>ROUND(SUMIF(Einnahmen!E$7:E$10002,A3627,Einnahmen!G$7:G$10002)+SUMIF(Einnahmen!I$7:I$10002,A3627,Einnahmen!H$7:H$10002)+SUMIF(Ausgaben!E$7:E$10002,A3627,Ausgaben!G$7:G$10002)+SUMIF(Ausgaben!I$7:I$10002,A3627,Ausgaben!H$7:H$10002),2)</f>
        <v>0</v>
      </c>
    </row>
    <row r="3628" spans="1:2" x14ac:dyDescent="0.25">
      <c r="A3628">
        <v>3628</v>
      </c>
      <c r="B3628" s="24">
        <f>ROUND(SUMIF(Einnahmen!E$7:E$10002,A3628,Einnahmen!G$7:G$10002)+SUMIF(Einnahmen!I$7:I$10002,A3628,Einnahmen!H$7:H$10002)+SUMIF(Ausgaben!E$7:E$10002,A3628,Ausgaben!G$7:G$10002)+SUMIF(Ausgaben!I$7:I$10002,A3628,Ausgaben!H$7:H$10002),2)</f>
        <v>0</v>
      </c>
    </row>
    <row r="3629" spans="1:2" x14ac:dyDescent="0.25">
      <c r="A3629">
        <v>3629</v>
      </c>
      <c r="B3629" s="24">
        <f>ROUND(SUMIF(Einnahmen!E$7:E$10002,A3629,Einnahmen!G$7:G$10002)+SUMIF(Einnahmen!I$7:I$10002,A3629,Einnahmen!H$7:H$10002)+SUMIF(Ausgaben!E$7:E$10002,A3629,Ausgaben!G$7:G$10002)+SUMIF(Ausgaben!I$7:I$10002,A3629,Ausgaben!H$7:H$10002),2)</f>
        <v>0</v>
      </c>
    </row>
    <row r="3630" spans="1:2" x14ac:dyDescent="0.25">
      <c r="A3630">
        <v>3630</v>
      </c>
      <c r="B3630" s="24">
        <f>ROUND(SUMIF(Einnahmen!E$7:E$10002,A3630,Einnahmen!G$7:G$10002)+SUMIF(Einnahmen!I$7:I$10002,A3630,Einnahmen!H$7:H$10002)+SUMIF(Ausgaben!E$7:E$10002,A3630,Ausgaben!G$7:G$10002)+SUMIF(Ausgaben!I$7:I$10002,A3630,Ausgaben!H$7:H$10002),2)</f>
        <v>0</v>
      </c>
    </row>
    <row r="3631" spans="1:2" x14ac:dyDescent="0.25">
      <c r="A3631">
        <v>3631</v>
      </c>
      <c r="B3631" s="24">
        <f>ROUND(SUMIF(Einnahmen!E$7:E$10002,A3631,Einnahmen!G$7:G$10002)+SUMIF(Einnahmen!I$7:I$10002,A3631,Einnahmen!H$7:H$10002)+SUMIF(Ausgaben!E$7:E$10002,A3631,Ausgaben!G$7:G$10002)+SUMIF(Ausgaben!I$7:I$10002,A3631,Ausgaben!H$7:H$10002),2)</f>
        <v>0</v>
      </c>
    </row>
    <row r="3632" spans="1:2" x14ac:dyDescent="0.25">
      <c r="A3632">
        <v>3632</v>
      </c>
      <c r="B3632" s="24">
        <f>ROUND(SUMIF(Einnahmen!E$7:E$10002,A3632,Einnahmen!G$7:G$10002)+SUMIF(Einnahmen!I$7:I$10002,A3632,Einnahmen!H$7:H$10002)+SUMIF(Ausgaben!E$7:E$10002,A3632,Ausgaben!G$7:G$10002)+SUMIF(Ausgaben!I$7:I$10002,A3632,Ausgaben!H$7:H$10002),2)</f>
        <v>0</v>
      </c>
    </row>
    <row r="3633" spans="1:2" x14ac:dyDescent="0.25">
      <c r="A3633">
        <v>3633</v>
      </c>
      <c r="B3633" s="24">
        <f>ROUND(SUMIF(Einnahmen!E$7:E$10002,A3633,Einnahmen!G$7:G$10002)+SUMIF(Einnahmen!I$7:I$10002,A3633,Einnahmen!H$7:H$10002)+SUMIF(Ausgaben!E$7:E$10002,A3633,Ausgaben!G$7:G$10002)+SUMIF(Ausgaben!I$7:I$10002,A3633,Ausgaben!H$7:H$10002),2)</f>
        <v>0</v>
      </c>
    </row>
    <row r="3634" spans="1:2" x14ac:dyDescent="0.25">
      <c r="A3634">
        <v>3634</v>
      </c>
      <c r="B3634" s="24">
        <f>ROUND(SUMIF(Einnahmen!E$7:E$10002,A3634,Einnahmen!G$7:G$10002)+SUMIF(Einnahmen!I$7:I$10002,A3634,Einnahmen!H$7:H$10002)+SUMIF(Ausgaben!E$7:E$10002,A3634,Ausgaben!G$7:G$10002)+SUMIF(Ausgaben!I$7:I$10002,A3634,Ausgaben!H$7:H$10002),2)</f>
        <v>0</v>
      </c>
    </row>
    <row r="3635" spans="1:2" x14ac:dyDescent="0.25">
      <c r="A3635">
        <v>3635</v>
      </c>
      <c r="B3635" s="24">
        <f>ROUND(SUMIF(Einnahmen!E$7:E$10002,A3635,Einnahmen!G$7:G$10002)+SUMIF(Einnahmen!I$7:I$10002,A3635,Einnahmen!H$7:H$10002)+SUMIF(Ausgaben!E$7:E$10002,A3635,Ausgaben!G$7:G$10002)+SUMIF(Ausgaben!I$7:I$10002,A3635,Ausgaben!H$7:H$10002),2)</f>
        <v>0</v>
      </c>
    </row>
    <row r="3636" spans="1:2" x14ac:dyDescent="0.25">
      <c r="A3636">
        <v>3636</v>
      </c>
      <c r="B3636" s="24">
        <f>ROUND(SUMIF(Einnahmen!E$7:E$10002,A3636,Einnahmen!G$7:G$10002)+SUMIF(Einnahmen!I$7:I$10002,A3636,Einnahmen!H$7:H$10002)+SUMIF(Ausgaben!E$7:E$10002,A3636,Ausgaben!G$7:G$10002)+SUMIF(Ausgaben!I$7:I$10002,A3636,Ausgaben!H$7:H$10002),2)</f>
        <v>0</v>
      </c>
    </row>
    <row r="3637" spans="1:2" x14ac:dyDescent="0.25">
      <c r="A3637">
        <v>3637</v>
      </c>
      <c r="B3637" s="24">
        <f>ROUND(SUMIF(Einnahmen!E$7:E$10002,A3637,Einnahmen!G$7:G$10002)+SUMIF(Einnahmen!I$7:I$10002,A3637,Einnahmen!H$7:H$10002)+SUMIF(Ausgaben!E$7:E$10002,A3637,Ausgaben!G$7:G$10002)+SUMIF(Ausgaben!I$7:I$10002,A3637,Ausgaben!H$7:H$10002),2)</f>
        <v>0</v>
      </c>
    </row>
    <row r="3638" spans="1:2" x14ac:dyDescent="0.25">
      <c r="A3638">
        <v>3638</v>
      </c>
      <c r="B3638" s="24">
        <f>ROUND(SUMIF(Einnahmen!E$7:E$10002,A3638,Einnahmen!G$7:G$10002)+SUMIF(Einnahmen!I$7:I$10002,A3638,Einnahmen!H$7:H$10002)+SUMIF(Ausgaben!E$7:E$10002,A3638,Ausgaben!G$7:G$10002)+SUMIF(Ausgaben!I$7:I$10002,A3638,Ausgaben!H$7:H$10002),2)</f>
        <v>0</v>
      </c>
    </row>
    <row r="3639" spans="1:2" x14ac:dyDescent="0.25">
      <c r="A3639">
        <v>3639</v>
      </c>
      <c r="B3639" s="24">
        <f>ROUND(SUMIF(Einnahmen!E$7:E$10002,A3639,Einnahmen!G$7:G$10002)+SUMIF(Einnahmen!I$7:I$10002,A3639,Einnahmen!H$7:H$10002)+SUMIF(Ausgaben!E$7:E$10002,A3639,Ausgaben!G$7:G$10002)+SUMIF(Ausgaben!I$7:I$10002,A3639,Ausgaben!H$7:H$10002),2)</f>
        <v>0</v>
      </c>
    </row>
    <row r="3640" spans="1:2" x14ac:dyDescent="0.25">
      <c r="A3640">
        <v>3640</v>
      </c>
      <c r="B3640" s="24">
        <f>ROUND(SUMIF(Einnahmen!E$7:E$10002,A3640,Einnahmen!G$7:G$10002)+SUMIF(Einnahmen!I$7:I$10002,A3640,Einnahmen!H$7:H$10002)+SUMIF(Ausgaben!E$7:E$10002,A3640,Ausgaben!G$7:G$10002)+SUMIF(Ausgaben!I$7:I$10002,A3640,Ausgaben!H$7:H$10002),2)</f>
        <v>0</v>
      </c>
    </row>
    <row r="3641" spans="1:2" x14ac:dyDescent="0.25">
      <c r="A3641">
        <v>3641</v>
      </c>
      <c r="B3641" s="24">
        <f>ROUND(SUMIF(Einnahmen!E$7:E$10002,A3641,Einnahmen!G$7:G$10002)+SUMIF(Einnahmen!I$7:I$10002,A3641,Einnahmen!H$7:H$10002)+SUMIF(Ausgaben!E$7:E$10002,A3641,Ausgaben!G$7:G$10002)+SUMIF(Ausgaben!I$7:I$10002,A3641,Ausgaben!H$7:H$10002),2)</f>
        <v>0</v>
      </c>
    </row>
    <row r="3642" spans="1:2" x14ac:dyDescent="0.25">
      <c r="A3642">
        <v>3642</v>
      </c>
      <c r="B3642" s="24">
        <f>ROUND(SUMIF(Einnahmen!E$7:E$10002,A3642,Einnahmen!G$7:G$10002)+SUMIF(Einnahmen!I$7:I$10002,A3642,Einnahmen!H$7:H$10002)+SUMIF(Ausgaben!E$7:E$10002,A3642,Ausgaben!G$7:G$10002)+SUMIF(Ausgaben!I$7:I$10002,A3642,Ausgaben!H$7:H$10002),2)</f>
        <v>0</v>
      </c>
    </row>
    <row r="3643" spans="1:2" x14ac:dyDescent="0.25">
      <c r="A3643">
        <v>3643</v>
      </c>
      <c r="B3643" s="24">
        <f>ROUND(SUMIF(Einnahmen!E$7:E$10002,A3643,Einnahmen!G$7:G$10002)+SUMIF(Einnahmen!I$7:I$10002,A3643,Einnahmen!H$7:H$10002)+SUMIF(Ausgaben!E$7:E$10002,A3643,Ausgaben!G$7:G$10002)+SUMIF(Ausgaben!I$7:I$10002,A3643,Ausgaben!H$7:H$10002),2)</f>
        <v>0</v>
      </c>
    </row>
    <row r="3644" spans="1:2" x14ac:dyDescent="0.25">
      <c r="A3644">
        <v>3644</v>
      </c>
      <c r="B3644" s="24">
        <f>ROUND(SUMIF(Einnahmen!E$7:E$10002,A3644,Einnahmen!G$7:G$10002)+SUMIF(Einnahmen!I$7:I$10002,A3644,Einnahmen!H$7:H$10002)+SUMIF(Ausgaben!E$7:E$10002,A3644,Ausgaben!G$7:G$10002)+SUMIF(Ausgaben!I$7:I$10002,A3644,Ausgaben!H$7:H$10002),2)</f>
        <v>0</v>
      </c>
    </row>
    <row r="3645" spans="1:2" x14ac:dyDescent="0.25">
      <c r="A3645">
        <v>3645</v>
      </c>
      <c r="B3645" s="24">
        <f>ROUND(SUMIF(Einnahmen!E$7:E$10002,A3645,Einnahmen!G$7:G$10002)+SUMIF(Einnahmen!I$7:I$10002,A3645,Einnahmen!H$7:H$10002)+SUMIF(Ausgaben!E$7:E$10002,A3645,Ausgaben!G$7:G$10002)+SUMIF(Ausgaben!I$7:I$10002,A3645,Ausgaben!H$7:H$10002),2)</f>
        <v>0</v>
      </c>
    </row>
    <row r="3646" spans="1:2" x14ac:dyDescent="0.25">
      <c r="A3646">
        <v>3646</v>
      </c>
      <c r="B3646" s="24">
        <f>ROUND(SUMIF(Einnahmen!E$7:E$10002,A3646,Einnahmen!G$7:G$10002)+SUMIF(Einnahmen!I$7:I$10002,A3646,Einnahmen!H$7:H$10002)+SUMIF(Ausgaben!E$7:E$10002,A3646,Ausgaben!G$7:G$10002)+SUMIF(Ausgaben!I$7:I$10002,A3646,Ausgaben!H$7:H$10002),2)</f>
        <v>0</v>
      </c>
    </row>
    <row r="3647" spans="1:2" x14ac:dyDescent="0.25">
      <c r="A3647">
        <v>3647</v>
      </c>
      <c r="B3647" s="24">
        <f>ROUND(SUMIF(Einnahmen!E$7:E$10002,A3647,Einnahmen!G$7:G$10002)+SUMIF(Einnahmen!I$7:I$10002,A3647,Einnahmen!H$7:H$10002)+SUMIF(Ausgaben!E$7:E$10002,A3647,Ausgaben!G$7:G$10002)+SUMIF(Ausgaben!I$7:I$10002,A3647,Ausgaben!H$7:H$10002),2)</f>
        <v>0</v>
      </c>
    </row>
    <row r="3648" spans="1:2" x14ac:dyDescent="0.25">
      <c r="A3648">
        <v>3648</v>
      </c>
      <c r="B3648" s="24">
        <f>ROUND(SUMIF(Einnahmen!E$7:E$10002,A3648,Einnahmen!G$7:G$10002)+SUMIF(Einnahmen!I$7:I$10002,A3648,Einnahmen!H$7:H$10002)+SUMIF(Ausgaben!E$7:E$10002,A3648,Ausgaben!G$7:G$10002)+SUMIF(Ausgaben!I$7:I$10002,A3648,Ausgaben!H$7:H$10002),2)</f>
        <v>0</v>
      </c>
    </row>
    <row r="3649" spans="1:2" x14ac:dyDescent="0.25">
      <c r="A3649">
        <v>3649</v>
      </c>
      <c r="B3649" s="24">
        <f>ROUND(SUMIF(Einnahmen!E$7:E$10002,A3649,Einnahmen!G$7:G$10002)+SUMIF(Einnahmen!I$7:I$10002,A3649,Einnahmen!H$7:H$10002)+SUMIF(Ausgaben!E$7:E$10002,A3649,Ausgaben!G$7:G$10002)+SUMIF(Ausgaben!I$7:I$10002,A3649,Ausgaben!H$7:H$10002),2)</f>
        <v>0</v>
      </c>
    </row>
    <row r="3650" spans="1:2" x14ac:dyDescent="0.25">
      <c r="A3650">
        <v>3650</v>
      </c>
      <c r="B3650" s="24">
        <f>ROUND(SUMIF(Einnahmen!E$7:E$10002,A3650,Einnahmen!G$7:G$10002)+SUMIF(Einnahmen!I$7:I$10002,A3650,Einnahmen!H$7:H$10002)+SUMIF(Ausgaben!E$7:E$10002,A3650,Ausgaben!G$7:G$10002)+SUMIF(Ausgaben!I$7:I$10002,A3650,Ausgaben!H$7:H$10002),2)</f>
        <v>0</v>
      </c>
    </row>
    <row r="3651" spans="1:2" x14ac:dyDescent="0.25">
      <c r="A3651">
        <v>3651</v>
      </c>
      <c r="B3651" s="24">
        <f>ROUND(SUMIF(Einnahmen!E$7:E$10002,A3651,Einnahmen!G$7:G$10002)+SUMIF(Einnahmen!I$7:I$10002,A3651,Einnahmen!H$7:H$10002)+SUMIF(Ausgaben!E$7:E$10002,A3651,Ausgaben!G$7:G$10002)+SUMIF(Ausgaben!I$7:I$10002,A3651,Ausgaben!H$7:H$10002),2)</f>
        <v>0</v>
      </c>
    </row>
    <row r="3652" spans="1:2" x14ac:dyDescent="0.25">
      <c r="A3652">
        <v>3652</v>
      </c>
      <c r="B3652" s="24">
        <f>ROUND(SUMIF(Einnahmen!E$7:E$10002,A3652,Einnahmen!G$7:G$10002)+SUMIF(Einnahmen!I$7:I$10002,A3652,Einnahmen!H$7:H$10002)+SUMIF(Ausgaben!E$7:E$10002,A3652,Ausgaben!G$7:G$10002)+SUMIF(Ausgaben!I$7:I$10002,A3652,Ausgaben!H$7:H$10002),2)</f>
        <v>0</v>
      </c>
    </row>
    <row r="3653" spans="1:2" x14ac:dyDescent="0.25">
      <c r="A3653">
        <v>3653</v>
      </c>
      <c r="B3653" s="24">
        <f>ROUND(SUMIF(Einnahmen!E$7:E$10002,A3653,Einnahmen!G$7:G$10002)+SUMIF(Einnahmen!I$7:I$10002,A3653,Einnahmen!H$7:H$10002)+SUMIF(Ausgaben!E$7:E$10002,A3653,Ausgaben!G$7:G$10002)+SUMIF(Ausgaben!I$7:I$10002,A3653,Ausgaben!H$7:H$10002),2)</f>
        <v>0</v>
      </c>
    </row>
    <row r="3654" spans="1:2" x14ac:dyDescent="0.25">
      <c r="A3654">
        <v>3654</v>
      </c>
      <c r="B3654" s="24">
        <f>ROUND(SUMIF(Einnahmen!E$7:E$10002,A3654,Einnahmen!G$7:G$10002)+SUMIF(Einnahmen!I$7:I$10002,A3654,Einnahmen!H$7:H$10002)+SUMIF(Ausgaben!E$7:E$10002,A3654,Ausgaben!G$7:G$10002)+SUMIF(Ausgaben!I$7:I$10002,A3654,Ausgaben!H$7:H$10002),2)</f>
        <v>0</v>
      </c>
    </row>
    <row r="3655" spans="1:2" x14ac:dyDescent="0.25">
      <c r="A3655">
        <v>3655</v>
      </c>
      <c r="B3655" s="24">
        <f>ROUND(SUMIF(Einnahmen!E$7:E$10002,A3655,Einnahmen!G$7:G$10002)+SUMIF(Einnahmen!I$7:I$10002,A3655,Einnahmen!H$7:H$10002)+SUMIF(Ausgaben!E$7:E$10002,A3655,Ausgaben!G$7:G$10002)+SUMIF(Ausgaben!I$7:I$10002,A3655,Ausgaben!H$7:H$10002),2)</f>
        <v>0</v>
      </c>
    </row>
    <row r="3656" spans="1:2" x14ac:dyDescent="0.25">
      <c r="A3656">
        <v>3656</v>
      </c>
      <c r="B3656" s="24">
        <f>ROUND(SUMIF(Einnahmen!E$7:E$10002,A3656,Einnahmen!G$7:G$10002)+SUMIF(Einnahmen!I$7:I$10002,A3656,Einnahmen!H$7:H$10002)+SUMIF(Ausgaben!E$7:E$10002,A3656,Ausgaben!G$7:G$10002)+SUMIF(Ausgaben!I$7:I$10002,A3656,Ausgaben!H$7:H$10002),2)</f>
        <v>0</v>
      </c>
    </row>
    <row r="3657" spans="1:2" x14ac:dyDescent="0.25">
      <c r="A3657">
        <v>3657</v>
      </c>
      <c r="B3657" s="24">
        <f>ROUND(SUMIF(Einnahmen!E$7:E$10002,A3657,Einnahmen!G$7:G$10002)+SUMIF(Einnahmen!I$7:I$10002,A3657,Einnahmen!H$7:H$10002)+SUMIF(Ausgaben!E$7:E$10002,A3657,Ausgaben!G$7:G$10002)+SUMIF(Ausgaben!I$7:I$10002,A3657,Ausgaben!H$7:H$10002),2)</f>
        <v>0</v>
      </c>
    </row>
    <row r="3658" spans="1:2" x14ac:dyDescent="0.25">
      <c r="A3658">
        <v>3658</v>
      </c>
      <c r="B3658" s="24">
        <f>ROUND(SUMIF(Einnahmen!E$7:E$10002,A3658,Einnahmen!G$7:G$10002)+SUMIF(Einnahmen!I$7:I$10002,A3658,Einnahmen!H$7:H$10002)+SUMIF(Ausgaben!E$7:E$10002,A3658,Ausgaben!G$7:G$10002)+SUMIF(Ausgaben!I$7:I$10002,A3658,Ausgaben!H$7:H$10002),2)</f>
        <v>0</v>
      </c>
    </row>
    <row r="3659" spans="1:2" x14ac:dyDescent="0.25">
      <c r="A3659">
        <v>3659</v>
      </c>
      <c r="B3659" s="24">
        <f>ROUND(SUMIF(Einnahmen!E$7:E$10002,A3659,Einnahmen!G$7:G$10002)+SUMIF(Einnahmen!I$7:I$10002,A3659,Einnahmen!H$7:H$10002)+SUMIF(Ausgaben!E$7:E$10002,A3659,Ausgaben!G$7:G$10002)+SUMIF(Ausgaben!I$7:I$10002,A3659,Ausgaben!H$7:H$10002),2)</f>
        <v>0</v>
      </c>
    </row>
    <row r="3660" spans="1:2" x14ac:dyDescent="0.25">
      <c r="A3660">
        <v>3660</v>
      </c>
      <c r="B3660" s="24">
        <f>ROUND(SUMIF(Einnahmen!E$7:E$10002,A3660,Einnahmen!G$7:G$10002)+SUMIF(Einnahmen!I$7:I$10002,A3660,Einnahmen!H$7:H$10002)+SUMIF(Ausgaben!E$7:E$10002,A3660,Ausgaben!G$7:G$10002)+SUMIF(Ausgaben!I$7:I$10002,A3660,Ausgaben!H$7:H$10002),2)</f>
        <v>0</v>
      </c>
    </row>
    <row r="3661" spans="1:2" x14ac:dyDescent="0.25">
      <c r="A3661">
        <v>3661</v>
      </c>
      <c r="B3661" s="24">
        <f>ROUND(SUMIF(Einnahmen!E$7:E$10002,A3661,Einnahmen!G$7:G$10002)+SUMIF(Einnahmen!I$7:I$10002,A3661,Einnahmen!H$7:H$10002)+SUMIF(Ausgaben!E$7:E$10002,A3661,Ausgaben!G$7:G$10002)+SUMIF(Ausgaben!I$7:I$10002,A3661,Ausgaben!H$7:H$10002),2)</f>
        <v>0</v>
      </c>
    </row>
    <row r="3662" spans="1:2" x14ac:dyDescent="0.25">
      <c r="A3662">
        <v>3662</v>
      </c>
      <c r="B3662" s="24">
        <f>ROUND(SUMIF(Einnahmen!E$7:E$10002,A3662,Einnahmen!G$7:G$10002)+SUMIF(Einnahmen!I$7:I$10002,A3662,Einnahmen!H$7:H$10002)+SUMIF(Ausgaben!E$7:E$10002,A3662,Ausgaben!G$7:G$10002)+SUMIF(Ausgaben!I$7:I$10002,A3662,Ausgaben!H$7:H$10002),2)</f>
        <v>0</v>
      </c>
    </row>
    <row r="3663" spans="1:2" x14ac:dyDescent="0.25">
      <c r="A3663">
        <v>3663</v>
      </c>
      <c r="B3663" s="24">
        <f>ROUND(SUMIF(Einnahmen!E$7:E$10002,A3663,Einnahmen!G$7:G$10002)+SUMIF(Einnahmen!I$7:I$10002,A3663,Einnahmen!H$7:H$10002)+SUMIF(Ausgaben!E$7:E$10002,A3663,Ausgaben!G$7:G$10002)+SUMIF(Ausgaben!I$7:I$10002,A3663,Ausgaben!H$7:H$10002),2)</f>
        <v>0</v>
      </c>
    </row>
    <row r="3664" spans="1:2" x14ac:dyDescent="0.25">
      <c r="A3664">
        <v>3664</v>
      </c>
      <c r="B3664" s="24">
        <f>ROUND(SUMIF(Einnahmen!E$7:E$10002,A3664,Einnahmen!G$7:G$10002)+SUMIF(Einnahmen!I$7:I$10002,A3664,Einnahmen!H$7:H$10002)+SUMIF(Ausgaben!E$7:E$10002,A3664,Ausgaben!G$7:G$10002)+SUMIF(Ausgaben!I$7:I$10002,A3664,Ausgaben!H$7:H$10002),2)</f>
        <v>0</v>
      </c>
    </row>
    <row r="3665" spans="1:2" x14ac:dyDescent="0.25">
      <c r="A3665">
        <v>3665</v>
      </c>
      <c r="B3665" s="24">
        <f>ROUND(SUMIF(Einnahmen!E$7:E$10002,A3665,Einnahmen!G$7:G$10002)+SUMIF(Einnahmen!I$7:I$10002,A3665,Einnahmen!H$7:H$10002)+SUMIF(Ausgaben!E$7:E$10002,A3665,Ausgaben!G$7:G$10002)+SUMIF(Ausgaben!I$7:I$10002,A3665,Ausgaben!H$7:H$10002),2)</f>
        <v>0</v>
      </c>
    </row>
    <row r="3666" spans="1:2" x14ac:dyDescent="0.25">
      <c r="A3666">
        <v>3666</v>
      </c>
      <c r="B3666" s="24">
        <f>ROUND(SUMIF(Einnahmen!E$7:E$10002,A3666,Einnahmen!G$7:G$10002)+SUMIF(Einnahmen!I$7:I$10002,A3666,Einnahmen!H$7:H$10002)+SUMIF(Ausgaben!E$7:E$10002,A3666,Ausgaben!G$7:G$10002)+SUMIF(Ausgaben!I$7:I$10002,A3666,Ausgaben!H$7:H$10002),2)</f>
        <v>0</v>
      </c>
    </row>
    <row r="3667" spans="1:2" x14ac:dyDescent="0.25">
      <c r="A3667">
        <v>3667</v>
      </c>
      <c r="B3667" s="24">
        <f>ROUND(SUMIF(Einnahmen!E$7:E$10002,A3667,Einnahmen!G$7:G$10002)+SUMIF(Einnahmen!I$7:I$10002,A3667,Einnahmen!H$7:H$10002)+SUMIF(Ausgaben!E$7:E$10002,A3667,Ausgaben!G$7:G$10002)+SUMIF(Ausgaben!I$7:I$10002,A3667,Ausgaben!H$7:H$10002),2)</f>
        <v>0</v>
      </c>
    </row>
    <row r="3668" spans="1:2" x14ac:dyDescent="0.25">
      <c r="A3668">
        <v>3668</v>
      </c>
      <c r="B3668" s="24">
        <f>ROUND(SUMIF(Einnahmen!E$7:E$10002,A3668,Einnahmen!G$7:G$10002)+SUMIF(Einnahmen!I$7:I$10002,A3668,Einnahmen!H$7:H$10002)+SUMIF(Ausgaben!E$7:E$10002,A3668,Ausgaben!G$7:G$10002)+SUMIF(Ausgaben!I$7:I$10002,A3668,Ausgaben!H$7:H$10002),2)</f>
        <v>0</v>
      </c>
    </row>
    <row r="3669" spans="1:2" x14ac:dyDescent="0.25">
      <c r="A3669">
        <v>3669</v>
      </c>
      <c r="B3669" s="24">
        <f>ROUND(SUMIF(Einnahmen!E$7:E$10002,A3669,Einnahmen!G$7:G$10002)+SUMIF(Einnahmen!I$7:I$10002,A3669,Einnahmen!H$7:H$10002)+SUMIF(Ausgaben!E$7:E$10002,A3669,Ausgaben!G$7:G$10002)+SUMIF(Ausgaben!I$7:I$10002,A3669,Ausgaben!H$7:H$10002),2)</f>
        <v>0</v>
      </c>
    </row>
    <row r="3670" spans="1:2" x14ac:dyDescent="0.25">
      <c r="A3670">
        <v>3670</v>
      </c>
      <c r="B3670" s="24">
        <f>ROUND(SUMIF(Einnahmen!E$7:E$10002,A3670,Einnahmen!G$7:G$10002)+SUMIF(Einnahmen!I$7:I$10002,A3670,Einnahmen!H$7:H$10002)+SUMIF(Ausgaben!E$7:E$10002,A3670,Ausgaben!G$7:G$10002)+SUMIF(Ausgaben!I$7:I$10002,A3670,Ausgaben!H$7:H$10002),2)</f>
        <v>0</v>
      </c>
    </row>
    <row r="3671" spans="1:2" x14ac:dyDescent="0.25">
      <c r="A3671">
        <v>3671</v>
      </c>
      <c r="B3671" s="24">
        <f>ROUND(SUMIF(Einnahmen!E$7:E$10002,A3671,Einnahmen!G$7:G$10002)+SUMIF(Einnahmen!I$7:I$10002,A3671,Einnahmen!H$7:H$10002)+SUMIF(Ausgaben!E$7:E$10002,A3671,Ausgaben!G$7:G$10002)+SUMIF(Ausgaben!I$7:I$10002,A3671,Ausgaben!H$7:H$10002),2)</f>
        <v>0</v>
      </c>
    </row>
    <row r="3672" spans="1:2" x14ac:dyDescent="0.25">
      <c r="A3672">
        <v>3672</v>
      </c>
      <c r="B3672" s="24">
        <f>ROUND(SUMIF(Einnahmen!E$7:E$10002,A3672,Einnahmen!G$7:G$10002)+SUMIF(Einnahmen!I$7:I$10002,A3672,Einnahmen!H$7:H$10002)+SUMIF(Ausgaben!E$7:E$10002,A3672,Ausgaben!G$7:G$10002)+SUMIF(Ausgaben!I$7:I$10002,A3672,Ausgaben!H$7:H$10002),2)</f>
        <v>0</v>
      </c>
    </row>
    <row r="3673" spans="1:2" x14ac:dyDescent="0.25">
      <c r="A3673">
        <v>3673</v>
      </c>
      <c r="B3673" s="24">
        <f>ROUND(SUMIF(Einnahmen!E$7:E$10002,A3673,Einnahmen!G$7:G$10002)+SUMIF(Einnahmen!I$7:I$10002,A3673,Einnahmen!H$7:H$10002)+SUMIF(Ausgaben!E$7:E$10002,A3673,Ausgaben!G$7:G$10002)+SUMIF(Ausgaben!I$7:I$10002,A3673,Ausgaben!H$7:H$10002),2)</f>
        <v>0</v>
      </c>
    </row>
    <row r="3674" spans="1:2" x14ac:dyDescent="0.25">
      <c r="A3674">
        <v>3674</v>
      </c>
      <c r="B3674" s="24">
        <f>ROUND(SUMIF(Einnahmen!E$7:E$10002,A3674,Einnahmen!G$7:G$10002)+SUMIF(Einnahmen!I$7:I$10002,A3674,Einnahmen!H$7:H$10002)+SUMIF(Ausgaben!E$7:E$10002,A3674,Ausgaben!G$7:G$10002)+SUMIF(Ausgaben!I$7:I$10002,A3674,Ausgaben!H$7:H$10002),2)</f>
        <v>0</v>
      </c>
    </row>
    <row r="3675" spans="1:2" x14ac:dyDescent="0.25">
      <c r="A3675">
        <v>3675</v>
      </c>
      <c r="B3675" s="24">
        <f>ROUND(SUMIF(Einnahmen!E$7:E$10002,A3675,Einnahmen!G$7:G$10002)+SUMIF(Einnahmen!I$7:I$10002,A3675,Einnahmen!H$7:H$10002)+SUMIF(Ausgaben!E$7:E$10002,A3675,Ausgaben!G$7:G$10002)+SUMIF(Ausgaben!I$7:I$10002,A3675,Ausgaben!H$7:H$10002),2)</f>
        <v>0</v>
      </c>
    </row>
    <row r="3676" spans="1:2" x14ac:dyDescent="0.25">
      <c r="A3676">
        <v>3676</v>
      </c>
      <c r="B3676" s="24">
        <f>ROUND(SUMIF(Einnahmen!E$7:E$10002,A3676,Einnahmen!G$7:G$10002)+SUMIF(Einnahmen!I$7:I$10002,A3676,Einnahmen!H$7:H$10002)+SUMIF(Ausgaben!E$7:E$10002,A3676,Ausgaben!G$7:G$10002)+SUMIF(Ausgaben!I$7:I$10002,A3676,Ausgaben!H$7:H$10002),2)</f>
        <v>0</v>
      </c>
    </row>
    <row r="3677" spans="1:2" x14ac:dyDescent="0.25">
      <c r="A3677">
        <v>3677</v>
      </c>
      <c r="B3677" s="24">
        <f>ROUND(SUMIF(Einnahmen!E$7:E$10002,A3677,Einnahmen!G$7:G$10002)+SUMIF(Einnahmen!I$7:I$10002,A3677,Einnahmen!H$7:H$10002)+SUMIF(Ausgaben!E$7:E$10002,A3677,Ausgaben!G$7:G$10002)+SUMIF(Ausgaben!I$7:I$10002,A3677,Ausgaben!H$7:H$10002),2)</f>
        <v>0</v>
      </c>
    </row>
    <row r="3678" spans="1:2" x14ac:dyDescent="0.25">
      <c r="A3678">
        <v>3678</v>
      </c>
      <c r="B3678" s="24">
        <f>ROUND(SUMIF(Einnahmen!E$7:E$10002,A3678,Einnahmen!G$7:G$10002)+SUMIF(Einnahmen!I$7:I$10002,A3678,Einnahmen!H$7:H$10002)+SUMIF(Ausgaben!E$7:E$10002,A3678,Ausgaben!G$7:G$10002)+SUMIF(Ausgaben!I$7:I$10002,A3678,Ausgaben!H$7:H$10002),2)</f>
        <v>0</v>
      </c>
    </row>
    <row r="3679" spans="1:2" x14ac:dyDescent="0.25">
      <c r="A3679">
        <v>3679</v>
      </c>
      <c r="B3679" s="24">
        <f>ROUND(SUMIF(Einnahmen!E$7:E$10002,A3679,Einnahmen!G$7:G$10002)+SUMIF(Einnahmen!I$7:I$10002,A3679,Einnahmen!H$7:H$10002)+SUMIF(Ausgaben!E$7:E$10002,A3679,Ausgaben!G$7:G$10002)+SUMIF(Ausgaben!I$7:I$10002,A3679,Ausgaben!H$7:H$10002),2)</f>
        <v>0</v>
      </c>
    </row>
    <row r="3680" spans="1:2" x14ac:dyDescent="0.25">
      <c r="A3680">
        <v>3680</v>
      </c>
      <c r="B3680" s="24">
        <f>ROUND(SUMIF(Einnahmen!E$7:E$10002,A3680,Einnahmen!G$7:G$10002)+SUMIF(Einnahmen!I$7:I$10002,A3680,Einnahmen!H$7:H$10002)+SUMIF(Ausgaben!E$7:E$10002,A3680,Ausgaben!G$7:G$10002)+SUMIF(Ausgaben!I$7:I$10002,A3680,Ausgaben!H$7:H$10002),2)</f>
        <v>0</v>
      </c>
    </row>
    <row r="3681" spans="1:2" x14ac:dyDescent="0.25">
      <c r="A3681">
        <v>3681</v>
      </c>
      <c r="B3681" s="24">
        <f>ROUND(SUMIF(Einnahmen!E$7:E$10002,A3681,Einnahmen!G$7:G$10002)+SUMIF(Einnahmen!I$7:I$10002,A3681,Einnahmen!H$7:H$10002)+SUMIF(Ausgaben!E$7:E$10002,A3681,Ausgaben!G$7:G$10002)+SUMIF(Ausgaben!I$7:I$10002,A3681,Ausgaben!H$7:H$10002),2)</f>
        <v>0</v>
      </c>
    </row>
    <row r="3682" spans="1:2" x14ac:dyDescent="0.25">
      <c r="A3682">
        <v>3682</v>
      </c>
      <c r="B3682" s="24">
        <f>ROUND(SUMIF(Einnahmen!E$7:E$10002,A3682,Einnahmen!G$7:G$10002)+SUMIF(Einnahmen!I$7:I$10002,A3682,Einnahmen!H$7:H$10002)+SUMIF(Ausgaben!E$7:E$10002,A3682,Ausgaben!G$7:G$10002)+SUMIF(Ausgaben!I$7:I$10002,A3682,Ausgaben!H$7:H$10002),2)</f>
        <v>0</v>
      </c>
    </row>
    <row r="3683" spans="1:2" x14ac:dyDescent="0.25">
      <c r="A3683">
        <v>3683</v>
      </c>
      <c r="B3683" s="24">
        <f>ROUND(SUMIF(Einnahmen!E$7:E$10002,A3683,Einnahmen!G$7:G$10002)+SUMIF(Einnahmen!I$7:I$10002,A3683,Einnahmen!H$7:H$10002)+SUMIF(Ausgaben!E$7:E$10002,A3683,Ausgaben!G$7:G$10002)+SUMIF(Ausgaben!I$7:I$10002,A3683,Ausgaben!H$7:H$10002),2)</f>
        <v>0</v>
      </c>
    </row>
    <row r="3684" spans="1:2" x14ac:dyDescent="0.25">
      <c r="A3684">
        <v>3684</v>
      </c>
      <c r="B3684" s="24">
        <f>ROUND(SUMIF(Einnahmen!E$7:E$10002,A3684,Einnahmen!G$7:G$10002)+SUMIF(Einnahmen!I$7:I$10002,A3684,Einnahmen!H$7:H$10002)+SUMIF(Ausgaben!E$7:E$10002,A3684,Ausgaben!G$7:G$10002)+SUMIF(Ausgaben!I$7:I$10002,A3684,Ausgaben!H$7:H$10002),2)</f>
        <v>0</v>
      </c>
    </row>
    <row r="3685" spans="1:2" x14ac:dyDescent="0.25">
      <c r="A3685">
        <v>3685</v>
      </c>
      <c r="B3685" s="24">
        <f>ROUND(SUMIF(Einnahmen!E$7:E$10002,A3685,Einnahmen!G$7:G$10002)+SUMIF(Einnahmen!I$7:I$10002,A3685,Einnahmen!H$7:H$10002)+SUMIF(Ausgaben!E$7:E$10002,A3685,Ausgaben!G$7:G$10002)+SUMIF(Ausgaben!I$7:I$10002,A3685,Ausgaben!H$7:H$10002),2)</f>
        <v>0</v>
      </c>
    </row>
    <row r="3686" spans="1:2" x14ac:dyDescent="0.25">
      <c r="A3686">
        <v>3686</v>
      </c>
      <c r="B3686" s="24">
        <f>ROUND(SUMIF(Einnahmen!E$7:E$10002,A3686,Einnahmen!G$7:G$10002)+SUMIF(Einnahmen!I$7:I$10002,A3686,Einnahmen!H$7:H$10002)+SUMIF(Ausgaben!E$7:E$10002,A3686,Ausgaben!G$7:G$10002)+SUMIF(Ausgaben!I$7:I$10002,A3686,Ausgaben!H$7:H$10002),2)</f>
        <v>0</v>
      </c>
    </row>
    <row r="3687" spans="1:2" x14ac:dyDescent="0.25">
      <c r="A3687">
        <v>3687</v>
      </c>
      <c r="B3687" s="24">
        <f>ROUND(SUMIF(Einnahmen!E$7:E$10002,A3687,Einnahmen!G$7:G$10002)+SUMIF(Einnahmen!I$7:I$10002,A3687,Einnahmen!H$7:H$10002)+SUMIF(Ausgaben!E$7:E$10002,A3687,Ausgaben!G$7:G$10002)+SUMIF(Ausgaben!I$7:I$10002,A3687,Ausgaben!H$7:H$10002),2)</f>
        <v>0</v>
      </c>
    </row>
    <row r="3688" spans="1:2" x14ac:dyDescent="0.25">
      <c r="A3688">
        <v>3688</v>
      </c>
      <c r="B3688" s="24">
        <f>ROUND(SUMIF(Einnahmen!E$7:E$10002,A3688,Einnahmen!G$7:G$10002)+SUMIF(Einnahmen!I$7:I$10002,A3688,Einnahmen!H$7:H$10002)+SUMIF(Ausgaben!E$7:E$10002,A3688,Ausgaben!G$7:G$10002)+SUMIF(Ausgaben!I$7:I$10002,A3688,Ausgaben!H$7:H$10002),2)</f>
        <v>0</v>
      </c>
    </row>
    <row r="3689" spans="1:2" x14ac:dyDescent="0.25">
      <c r="A3689">
        <v>3689</v>
      </c>
      <c r="B3689" s="24">
        <f>ROUND(SUMIF(Einnahmen!E$7:E$10002,A3689,Einnahmen!G$7:G$10002)+SUMIF(Einnahmen!I$7:I$10002,A3689,Einnahmen!H$7:H$10002)+SUMIF(Ausgaben!E$7:E$10002,A3689,Ausgaben!G$7:G$10002)+SUMIF(Ausgaben!I$7:I$10002,A3689,Ausgaben!H$7:H$10002),2)</f>
        <v>0</v>
      </c>
    </row>
    <row r="3690" spans="1:2" x14ac:dyDescent="0.25">
      <c r="A3690">
        <v>3690</v>
      </c>
      <c r="B3690" s="24">
        <f>ROUND(SUMIF(Einnahmen!E$7:E$10002,A3690,Einnahmen!G$7:G$10002)+SUMIF(Einnahmen!I$7:I$10002,A3690,Einnahmen!H$7:H$10002)+SUMIF(Ausgaben!E$7:E$10002,A3690,Ausgaben!G$7:G$10002)+SUMIF(Ausgaben!I$7:I$10002,A3690,Ausgaben!H$7:H$10002),2)</f>
        <v>0</v>
      </c>
    </row>
    <row r="3691" spans="1:2" x14ac:dyDescent="0.25">
      <c r="A3691">
        <v>3691</v>
      </c>
      <c r="B3691" s="24">
        <f>ROUND(SUMIF(Einnahmen!E$7:E$10002,A3691,Einnahmen!G$7:G$10002)+SUMIF(Einnahmen!I$7:I$10002,A3691,Einnahmen!H$7:H$10002)+SUMIF(Ausgaben!E$7:E$10002,A3691,Ausgaben!G$7:G$10002)+SUMIF(Ausgaben!I$7:I$10002,A3691,Ausgaben!H$7:H$10002),2)</f>
        <v>0</v>
      </c>
    </row>
    <row r="3692" spans="1:2" x14ac:dyDescent="0.25">
      <c r="A3692">
        <v>3692</v>
      </c>
      <c r="B3692" s="24">
        <f>ROUND(SUMIF(Einnahmen!E$7:E$10002,A3692,Einnahmen!G$7:G$10002)+SUMIF(Einnahmen!I$7:I$10002,A3692,Einnahmen!H$7:H$10002)+SUMIF(Ausgaben!E$7:E$10002,A3692,Ausgaben!G$7:G$10002)+SUMIF(Ausgaben!I$7:I$10002,A3692,Ausgaben!H$7:H$10002),2)</f>
        <v>0</v>
      </c>
    </row>
    <row r="3693" spans="1:2" x14ac:dyDescent="0.25">
      <c r="A3693">
        <v>3693</v>
      </c>
      <c r="B3693" s="24">
        <f>ROUND(SUMIF(Einnahmen!E$7:E$10002,A3693,Einnahmen!G$7:G$10002)+SUMIF(Einnahmen!I$7:I$10002,A3693,Einnahmen!H$7:H$10002)+SUMIF(Ausgaben!E$7:E$10002,A3693,Ausgaben!G$7:G$10002)+SUMIF(Ausgaben!I$7:I$10002,A3693,Ausgaben!H$7:H$10002),2)</f>
        <v>0</v>
      </c>
    </row>
    <row r="3694" spans="1:2" x14ac:dyDescent="0.25">
      <c r="A3694">
        <v>3694</v>
      </c>
      <c r="B3694" s="24">
        <f>ROUND(SUMIF(Einnahmen!E$7:E$10002,A3694,Einnahmen!G$7:G$10002)+SUMIF(Einnahmen!I$7:I$10002,A3694,Einnahmen!H$7:H$10002)+SUMIF(Ausgaben!E$7:E$10002,A3694,Ausgaben!G$7:G$10002)+SUMIF(Ausgaben!I$7:I$10002,A3694,Ausgaben!H$7:H$10002),2)</f>
        <v>0</v>
      </c>
    </row>
    <row r="3695" spans="1:2" x14ac:dyDescent="0.25">
      <c r="A3695">
        <v>3695</v>
      </c>
      <c r="B3695" s="24">
        <f>ROUND(SUMIF(Einnahmen!E$7:E$10002,A3695,Einnahmen!G$7:G$10002)+SUMIF(Einnahmen!I$7:I$10002,A3695,Einnahmen!H$7:H$10002)+SUMIF(Ausgaben!E$7:E$10002,A3695,Ausgaben!G$7:G$10002)+SUMIF(Ausgaben!I$7:I$10002,A3695,Ausgaben!H$7:H$10002),2)</f>
        <v>0</v>
      </c>
    </row>
    <row r="3696" spans="1:2" x14ac:dyDescent="0.25">
      <c r="A3696">
        <v>3696</v>
      </c>
      <c r="B3696" s="24">
        <f>ROUND(SUMIF(Einnahmen!E$7:E$10002,A3696,Einnahmen!G$7:G$10002)+SUMIF(Einnahmen!I$7:I$10002,A3696,Einnahmen!H$7:H$10002)+SUMIF(Ausgaben!E$7:E$10002,A3696,Ausgaben!G$7:G$10002)+SUMIF(Ausgaben!I$7:I$10002,A3696,Ausgaben!H$7:H$10002),2)</f>
        <v>0</v>
      </c>
    </row>
    <row r="3697" spans="1:2" x14ac:dyDescent="0.25">
      <c r="A3697">
        <v>3697</v>
      </c>
      <c r="B3697" s="24">
        <f>ROUND(SUMIF(Einnahmen!E$7:E$10002,A3697,Einnahmen!G$7:G$10002)+SUMIF(Einnahmen!I$7:I$10002,A3697,Einnahmen!H$7:H$10002)+SUMIF(Ausgaben!E$7:E$10002,A3697,Ausgaben!G$7:G$10002)+SUMIF(Ausgaben!I$7:I$10002,A3697,Ausgaben!H$7:H$10002),2)</f>
        <v>0</v>
      </c>
    </row>
    <row r="3698" spans="1:2" x14ac:dyDescent="0.25">
      <c r="A3698">
        <v>3698</v>
      </c>
      <c r="B3698" s="24">
        <f>ROUND(SUMIF(Einnahmen!E$7:E$10002,A3698,Einnahmen!G$7:G$10002)+SUMIF(Einnahmen!I$7:I$10002,A3698,Einnahmen!H$7:H$10002)+SUMIF(Ausgaben!E$7:E$10002,A3698,Ausgaben!G$7:G$10002)+SUMIF(Ausgaben!I$7:I$10002,A3698,Ausgaben!H$7:H$10002),2)</f>
        <v>0</v>
      </c>
    </row>
    <row r="3699" spans="1:2" x14ac:dyDescent="0.25">
      <c r="A3699">
        <v>3699</v>
      </c>
      <c r="B3699" s="24">
        <f>ROUND(SUMIF(Einnahmen!E$7:E$10002,A3699,Einnahmen!G$7:G$10002)+SUMIF(Einnahmen!I$7:I$10002,A3699,Einnahmen!H$7:H$10002)+SUMIF(Ausgaben!E$7:E$10002,A3699,Ausgaben!G$7:G$10002)+SUMIF(Ausgaben!I$7:I$10002,A3699,Ausgaben!H$7:H$10002),2)</f>
        <v>0</v>
      </c>
    </row>
    <row r="3700" spans="1:2" x14ac:dyDescent="0.25">
      <c r="A3700">
        <v>3700</v>
      </c>
      <c r="B3700" s="24">
        <f>ROUND(SUMIF(Einnahmen!E$7:E$10002,A3700,Einnahmen!G$7:G$10002)+SUMIF(Einnahmen!I$7:I$10002,A3700,Einnahmen!H$7:H$10002)+SUMIF(Ausgaben!E$7:E$10002,A3700,Ausgaben!G$7:G$10002)+SUMIF(Ausgaben!I$7:I$10002,A3700,Ausgaben!H$7:H$10002),2)</f>
        <v>0</v>
      </c>
    </row>
    <row r="3701" spans="1:2" x14ac:dyDescent="0.25">
      <c r="A3701">
        <v>3701</v>
      </c>
      <c r="B3701" s="24">
        <f>ROUND(SUMIF(Einnahmen!E$7:E$10002,A3701,Einnahmen!G$7:G$10002)+SUMIF(Einnahmen!I$7:I$10002,A3701,Einnahmen!H$7:H$10002)+SUMIF(Ausgaben!E$7:E$10002,A3701,Ausgaben!G$7:G$10002)+SUMIF(Ausgaben!I$7:I$10002,A3701,Ausgaben!H$7:H$10002),2)</f>
        <v>0</v>
      </c>
    </row>
    <row r="3702" spans="1:2" x14ac:dyDescent="0.25">
      <c r="A3702">
        <v>3702</v>
      </c>
      <c r="B3702" s="24">
        <f>ROUND(SUMIF(Einnahmen!E$7:E$10002,A3702,Einnahmen!G$7:G$10002)+SUMIF(Einnahmen!I$7:I$10002,A3702,Einnahmen!H$7:H$10002)+SUMIF(Ausgaben!E$7:E$10002,A3702,Ausgaben!G$7:G$10002)+SUMIF(Ausgaben!I$7:I$10002,A3702,Ausgaben!H$7:H$10002),2)</f>
        <v>0</v>
      </c>
    </row>
    <row r="3703" spans="1:2" x14ac:dyDescent="0.25">
      <c r="A3703">
        <v>3703</v>
      </c>
      <c r="B3703" s="24">
        <f>ROUND(SUMIF(Einnahmen!E$7:E$10002,A3703,Einnahmen!G$7:G$10002)+SUMIF(Einnahmen!I$7:I$10002,A3703,Einnahmen!H$7:H$10002)+SUMIF(Ausgaben!E$7:E$10002,A3703,Ausgaben!G$7:G$10002)+SUMIF(Ausgaben!I$7:I$10002,A3703,Ausgaben!H$7:H$10002),2)</f>
        <v>0</v>
      </c>
    </row>
    <row r="3704" spans="1:2" x14ac:dyDescent="0.25">
      <c r="A3704">
        <v>3704</v>
      </c>
      <c r="B3704" s="24">
        <f>ROUND(SUMIF(Einnahmen!E$7:E$10002,A3704,Einnahmen!G$7:G$10002)+SUMIF(Einnahmen!I$7:I$10002,A3704,Einnahmen!H$7:H$10002)+SUMIF(Ausgaben!E$7:E$10002,A3704,Ausgaben!G$7:G$10002)+SUMIF(Ausgaben!I$7:I$10002,A3704,Ausgaben!H$7:H$10002),2)</f>
        <v>0</v>
      </c>
    </row>
    <row r="3705" spans="1:2" x14ac:dyDescent="0.25">
      <c r="A3705">
        <v>3705</v>
      </c>
      <c r="B3705" s="24">
        <f>ROUND(SUMIF(Einnahmen!E$7:E$10002,A3705,Einnahmen!G$7:G$10002)+SUMIF(Einnahmen!I$7:I$10002,A3705,Einnahmen!H$7:H$10002)+SUMIF(Ausgaben!E$7:E$10002,A3705,Ausgaben!G$7:G$10002)+SUMIF(Ausgaben!I$7:I$10002,A3705,Ausgaben!H$7:H$10002),2)</f>
        <v>0</v>
      </c>
    </row>
    <row r="3706" spans="1:2" x14ac:dyDescent="0.25">
      <c r="A3706">
        <v>3706</v>
      </c>
      <c r="B3706" s="24">
        <f>ROUND(SUMIF(Einnahmen!E$7:E$10002,A3706,Einnahmen!G$7:G$10002)+SUMIF(Einnahmen!I$7:I$10002,A3706,Einnahmen!H$7:H$10002)+SUMIF(Ausgaben!E$7:E$10002,A3706,Ausgaben!G$7:G$10002)+SUMIF(Ausgaben!I$7:I$10002,A3706,Ausgaben!H$7:H$10002),2)</f>
        <v>0</v>
      </c>
    </row>
    <row r="3707" spans="1:2" x14ac:dyDescent="0.25">
      <c r="A3707">
        <v>3707</v>
      </c>
      <c r="B3707" s="24">
        <f>ROUND(SUMIF(Einnahmen!E$7:E$10002,A3707,Einnahmen!G$7:G$10002)+SUMIF(Einnahmen!I$7:I$10002,A3707,Einnahmen!H$7:H$10002)+SUMIF(Ausgaben!E$7:E$10002,A3707,Ausgaben!G$7:G$10002)+SUMIF(Ausgaben!I$7:I$10002,A3707,Ausgaben!H$7:H$10002),2)</f>
        <v>0</v>
      </c>
    </row>
    <row r="3708" spans="1:2" x14ac:dyDescent="0.25">
      <c r="A3708">
        <v>3708</v>
      </c>
      <c r="B3708" s="24">
        <f>ROUND(SUMIF(Einnahmen!E$7:E$10002,A3708,Einnahmen!G$7:G$10002)+SUMIF(Einnahmen!I$7:I$10002,A3708,Einnahmen!H$7:H$10002)+SUMIF(Ausgaben!E$7:E$10002,A3708,Ausgaben!G$7:G$10002)+SUMIF(Ausgaben!I$7:I$10002,A3708,Ausgaben!H$7:H$10002),2)</f>
        <v>0</v>
      </c>
    </row>
    <row r="3709" spans="1:2" x14ac:dyDescent="0.25">
      <c r="A3709">
        <v>3709</v>
      </c>
      <c r="B3709" s="24">
        <f>ROUND(SUMIF(Einnahmen!E$7:E$10002,A3709,Einnahmen!G$7:G$10002)+SUMIF(Einnahmen!I$7:I$10002,A3709,Einnahmen!H$7:H$10002)+SUMIF(Ausgaben!E$7:E$10002,A3709,Ausgaben!G$7:G$10002)+SUMIF(Ausgaben!I$7:I$10002,A3709,Ausgaben!H$7:H$10002),2)</f>
        <v>0</v>
      </c>
    </row>
    <row r="3710" spans="1:2" x14ac:dyDescent="0.25">
      <c r="A3710">
        <v>3710</v>
      </c>
      <c r="B3710" s="24">
        <f>ROUND(SUMIF(Einnahmen!E$7:E$10002,A3710,Einnahmen!G$7:G$10002)+SUMIF(Einnahmen!I$7:I$10002,A3710,Einnahmen!H$7:H$10002)+SUMIF(Ausgaben!E$7:E$10002,A3710,Ausgaben!G$7:G$10002)+SUMIF(Ausgaben!I$7:I$10002,A3710,Ausgaben!H$7:H$10002),2)</f>
        <v>0</v>
      </c>
    </row>
    <row r="3711" spans="1:2" x14ac:dyDescent="0.25">
      <c r="A3711">
        <v>3711</v>
      </c>
      <c r="B3711" s="24">
        <f>ROUND(SUMIF(Einnahmen!E$7:E$10002,A3711,Einnahmen!G$7:G$10002)+SUMIF(Einnahmen!I$7:I$10002,A3711,Einnahmen!H$7:H$10002)+SUMIF(Ausgaben!E$7:E$10002,A3711,Ausgaben!G$7:G$10002)+SUMIF(Ausgaben!I$7:I$10002,A3711,Ausgaben!H$7:H$10002),2)</f>
        <v>0</v>
      </c>
    </row>
    <row r="3712" spans="1:2" x14ac:dyDescent="0.25">
      <c r="A3712">
        <v>3712</v>
      </c>
      <c r="B3712" s="24">
        <f>ROUND(SUMIF(Einnahmen!E$7:E$10002,A3712,Einnahmen!G$7:G$10002)+SUMIF(Einnahmen!I$7:I$10002,A3712,Einnahmen!H$7:H$10002)+SUMIF(Ausgaben!E$7:E$10002,A3712,Ausgaben!G$7:G$10002)+SUMIF(Ausgaben!I$7:I$10002,A3712,Ausgaben!H$7:H$10002),2)</f>
        <v>0</v>
      </c>
    </row>
    <row r="3713" spans="1:2" x14ac:dyDescent="0.25">
      <c r="A3713">
        <v>3713</v>
      </c>
      <c r="B3713" s="24">
        <f>ROUND(SUMIF(Einnahmen!E$7:E$10002,A3713,Einnahmen!G$7:G$10002)+SUMIF(Einnahmen!I$7:I$10002,A3713,Einnahmen!H$7:H$10002)+SUMIF(Ausgaben!E$7:E$10002,A3713,Ausgaben!G$7:G$10002)+SUMIF(Ausgaben!I$7:I$10002,A3713,Ausgaben!H$7:H$10002),2)</f>
        <v>0</v>
      </c>
    </row>
    <row r="3714" spans="1:2" x14ac:dyDescent="0.25">
      <c r="A3714">
        <v>3714</v>
      </c>
      <c r="B3714" s="24">
        <f>ROUND(SUMIF(Einnahmen!E$7:E$10002,A3714,Einnahmen!G$7:G$10002)+SUMIF(Einnahmen!I$7:I$10002,A3714,Einnahmen!H$7:H$10002)+SUMIF(Ausgaben!E$7:E$10002,A3714,Ausgaben!G$7:G$10002)+SUMIF(Ausgaben!I$7:I$10002,A3714,Ausgaben!H$7:H$10002),2)</f>
        <v>0</v>
      </c>
    </row>
    <row r="3715" spans="1:2" x14ac:dyDescent="0.25">
      <c r="A3715">
        <v>3715</v>
      </c>
      <c r="B3715" s="24">
        <f>ROUND(SUMIF(Einnahmen!E$7:E$10002,A3715,Einnahmen!G$7:G$10002)+SUMIF(Einnahmen!I$7:I$10002,A3715,Einnahmen!H$7:H$10002)+SUMIF(Ausgaben!E$7:E$10002,A3715,Ausgaben!G$7:G$10002)+SUMIF(Ausgaben!I$7:I$10002,A3715,Ausgaben!H$7:H$10002),2)</f>
        <v>0</v>
      </c>
    </row>
    <row r="3716" spans="1:2" x14ac:dyDescent="0.25">
      <c r="A3716">
        <v>3716</v>
      </c>
      <c r="B3716" s="24">
        <f>ROUND(SUMIF(Einnahmen!E$7:E$10002,A3716,Einnahmen!G$7:G$10002)+SUMIF(Einnahmen!I$7:I$10002,A3716,Einnahmen!H$7:H$10002)+SUMIF(Ausgaben!E$7:E$10002,A3716,Ausgaben!G$7:G$10002)+SUMIF(Ausgaben!I$7:I$10002,A3716,Ausgaben!H$7:H$10002),2)</f>
        <v>0</v>
      </c>
    </row>
    <row r="3717" spans="1:2" x14ac:dyDescent="0.25">
      <c r="A3717">
        <v>3717</v>
      </c>
      <c r="B3717" s="24">
        <f>ROUND(SUMIF(Einnahmen!E$7:E$10002,A3717,Einnahmen!G$7:G$10002)+SUMIF(Einnahmen!I$7:I$10002,A3717,Einnahmen!H$7:H$10002)+SUMIF(Ausgaben!E$7:E$10002,A3717,Ausgaben!G$7:G$10002)+SUMIF(Ausgaben!I$7:I$10002,A3717,Ausgaben!H$7:H$10002),2)</f>
        <v>0</v>
      </c>
    </row>
    <row r="3718" spans="1:2" x14ac:dyDescent="0.25">
      <c r="A3718">
        <v>3718</v>
      </c>
      <c r="B3718" s="24">
        <f>ROUND(SUMIF(Einnahmen!E$7:E$10002,A3718,Einnahmen!G$7:G$10002)+SUMIF(Einnahmen!I$7:I$10002,A3718,Einnahmen!H$7:H$10002)+SUMIF(Ausgaben!E$7:E$10002,A3718,Ausgaben!G$7:G$10002)+SUMIF(Ausgaben!I$7:I$10002,A3718,Ausgaben!H$7:H$10002),2)</f>
        <v>0</v>
      </c>
    </row>
    <row r="3719" spans="1:2" x14ac:dyDescent="0.25">
      <c r="A3719">
        <v>3719</v>
      </c>
      <c r="B3719" s="24">
        <f>ROUND(SUMIF(Einnahmen!E$7:E$10002,A3719,Einnahmen!G$7:G$10002)+SUMIF(Einnahmen!I$7:I$10002,A3719,Einnahmen!H$7:H$10002)+SUMIF(Ausgaben!E$7:E$10002,A3719,Ausgaben!G$7:G$10002)+SUMIF(Ausgaben!I$7:I$10002,A3719,Ausgaben!H$7:H$10002),2)</f>
        <v>0</v>
      </c>
    </row>
    <row r="3720" spans="1:2" x14ac:dyDescent="0.25">
      <c r="A3720">
        <v>3720</v>
      </c>
      <c r="B3720" s="24">
        <f>ROUND(SUMIF(Einnahmen!E$7:E$10002,A3720,Einnahmen!G$7:G$10002)+SUMIF(Einnahmen!I$7:I$10002,A3720,Einnahmen!H$7:H$10002)+SUMIF(Ausgaben!E$7:E$10002,A3720,Ausgaben!G$7:G$10002)+SUMIF(Ausgaben!I$7:I$10002,A3720,Ausgaben!H$7:H$10002),2)</f>
        <v>0</v>
      </c>
    </row>
    <row r="3721" spans="1:2" x14ac:dyDescent="0.25">
      <c r="A3721">
        <v>3721</v>
      </c>
      <c r="B3721" s="24">
        <f>ROUND(SUMIF(Einnahmen!E$7:E$10002,A3721,Einnahmen!G$7:G$10002)+SUMIF(Einnahmen!I$7:I$10002,A3721,Einnahmen!H$7:H$10002)+SUMIF(Ausgaben!E$7:E$10002,A3721,Ausgaben!G$7:G$10002)+SUMIF(Ausgaben!I$7:I$10002,A3721,Ausgaben!H$7:H$10002),2)</f>
        <v>0</v>
      </c>
    </row>
    <row r="3722" spans="1:2" x14ac:dyDescent="0.25">
      <c r="A3722">
        <v>3722</v>
      </c>
      <c r="B3722" s="24">
        <f>ROUND(SUMIF(Einnahmen!E$7:E$10002,A3722,Einnahmen!G$7:G$10002)+SUMIF(Einnahmen!I$7:I$10002,A3722,Einnahmen!H$7:H$10002)+SUMIF(Ausgaben!E$7:E$10002,A3722,Ausgaben!G$7:G$10002)+SUMIF(Ausgaben!I$7:I$10002,A3722,Ausgaben!H$7:H$10002),2)</f>
        <v>0</v>
      </c>
    </row>
    <row r="3723" spans="1:2" x14ac:dyDescent="0.25">
      <c r="A3723">
        <v>3723</v>
      </c>
      <c r="B3723" s="24">
        <f>ROUND(SUMIF(Einnahmen!E$7:E$10002,A3723,Einnahmen!G$7:G$10002)+SUMIF(Einnahmen!I$7:I$10002,A3723,Einnahmen!H$7:H$10002)+SUMIF(Ausgaben!E$7:E$10002,A3723,Ausgaben!G$7:G$10002)+SUMIF(Ausgaben!I$7:I$10002,A3723,Ausgaben!H$7:H$10002),2)</f>
        <v>0</v>
      </c>
    </row>
    <row r="3724" spans="1:2" x14ac:dyDescent="0.25">
      <c r="A3724">
        <v>3724</v>
      </c>
      <c r="B3724" s="24">
        <f>ROUND(SUMIF(Einnahmen!E$7:E$10002,A3724,Einnahmen!G$7:G$10002)+SUMIF(Einnahmen!I$7:I$10002,A3724,Einnahmen!H$7:H$10002)+SUMIF(Ausgaben!E$7:E$10002,A3724,Ausgaben!G$7:G$10002)+SUMIF(Ausgaben!I$7:I$10002,A3724,Ausgaben!H$7:H$10002),2)</f>
        <v>0</v>
      </c>
    </row>
    <row r="3725" spans="1:2" x14ac:dyDescent="0.25">
      <c r="A3725">
        <v>3725</v>
      </c>
      <c r="B3725" s="24">
        <f>ROUND(SUMIF(Einnahmen!E$7:E$10002,A3725,Einnahmen!G$7:G$10002)+SUMIF(Einnahmen!I$7:I$10002,A3725,Einnahmen!H$7:H$10002)+SUMIF(Ausgaben!E$7:E$10002,A3725,Ausgaben!G$7:G$10002)+SUMIF(Ausgaben!I$7:I$10002,A3725,Ausgaben!H$7:H$10002),2)</f>
        <v>0</v>
      </c>
    </row>
    <row r="3726" spans="1:2" x14ac:dyDescent="0.25">
      <c r="A3726">
        <v>3726</v>
      </c>
      <c r="B3726" s="24">
        <f>ROUND(SUMIF(Einnahmen!E$7:E$10002,A3726,Einnahmen!G$7:G$10002)+SUMIF(Einnahmen!I$7:I$10002,A3726,Einnahmen!H$7:H$10002)+SUMIF(Ausgaben!E$7:E$10002,A3726,Ausgaben!G$7:G$10002)+SUMIF(Ausgaben!I$7:I$10002,A3726,Ausgaben!H$7:H$10002),2)</f>
        <v>0</v>
      </c>
    </row>
    <row r="3727" spans="1:2" x14ac:dyDescent="0.25">
      <c r="A3727">
        <v>3727</v>
      </c>
      <c r="B3727" s="24">
        <f>ROUND(SUMIF(Einnahmen!E$7:E$10002,A3727,Einnahmen!G$7:G$10002)+SUMIF(Einnahmen!I$7:I$10002,A3727,Einnahmen!H$7:H$10002)+SUMIF(Ausgaben!E$7:E$10002,A3727,Ausgaben!G$7:G$10002)+SUMIF(Ausgaben!I$7:I$10002,A3727,Ausgaben!H$7:H$10002),2)</f>
        <v>0</v>
      </c>
    </row>
    <row r="3728" spans="1:2" x14ac:dyDescent="0.25">
      <c r="A3728">
        <v>3728</v>
      </c>
      <c r="B3728" s="24">
        <f>ROUND(SUMIF(Einnahmen!E$7:E$10002,A3728,Einnahmen!G$7:G$10002)+SUMIF(Einnahmen!I$7:I$10002,A3728,Einnahmen!H$7:H$10002)+SUMIF(Ausgaben!E$7:E$10002,A3728,Ausgaben!G$7:G$10002)+SUMIF(Ausgaben!I$7:I$10002,A3728,Ausgaben!H$7:H$10002),2)</f>
        <v>0</v>
      </c>
    </row>
    <row r="3729" spans="1:2" x14ac:dyDescent="0.25">
      <c r="A3729">
        <v>3729</v>
      </c>
      <c r="B3729" s="24">
        <f>ROUND(SUMIF(Einnahmen!E$7:E$10002,A3729,Einnahmen!G$7:G$10002)+SUMIF(Einnahmen!I$7:I$10002,A3729,Einnahmen!H$7:H$10002)+SUMIF(Ausgaben!E$7:E$10002,A3729,Ausgaben!G$7:G$10002)+SUMIF(Ausgaben!I$7:I$10002,A3729,Ausgaben!H$7:H$10002),2)</f>
        <v>0</v>
      </c>
    </row>
    <row r="3730" spans="1:2" x14ac:dyDescent="0.25">
      <c r="A3730">
        <v>3730</v>
      </c>
      <c r="B3730" s="24">
        <f>ROUND(SUMIF(Einnahmen!E$7:E$10002,A3730,Einnahmen!G$7:G$10002)+SUMIF(Einnahmen!I$7:I$10002,A3730,Einnahmen!H$7:H$10002)+SUMIF(Ausgaben!E$7:E$10002,A3730,Ausgaben!G$7:G$10002)+SUMIF(Ausgaben!I$7:I$10002,A3730,Ausgaben!H$7:H$10002),2)</f>
        <v>0</v>
      </c>
    </row>
    <row r="3731" spans="1:2" x14ac:dyDescent="0.25">
      <c r="A3731">
        <v>3731</v>
      </c>
      <c r="B3731" s="24">
        <f>ROUND(SUMIF(Einnahmen!E$7:E$10002,A3731,Einnahmen!G$7:G$10002)+SUMIF(Einnahmen!I$7:I$10002,A3731,Einnahmen!H$7:H$10002)+SUMIF(Ausgaben!E$7:E$10002,A3731,Ausgaben!G$7:G$10002)+SUMIF(Ausgaben!I$7:I$10002,A3731,Ausgaben!H$7:H$10002),2)</f>
        <v>0</v>
      </c>
    </row>
    <row r="3732" spans="1:2" x14ac:dyDescent="0.25">
      <c r="A3732">
        <v>3732</v>
      </c>
      <c r="B3732" s="24">
        <f>ROUND(SUMIF(Einnahmen!E$7:E$10002,A3732,Einnahmen!G$7:G$10002)+SUMIF(Einnahmen!I$7:I$10002,A3732,Einnahmen!H$7:H$10002)+SUMIF(Ausgaben!E$7:E$10002,A3732,Ausgaben!G$7:G$10002)+SUMIF(Ausgaben!I$7:I$10002,A3732,Ausgaben!H$7:H$10002),2)</f>
        <v>0</v>
      </c>
    </row>
    <row r="3733" spans="1:2" x14ac:dyDescent="0.25">
      <c r="A3733">
        <v>3733</v>
      </c>
      <c r="B3733" s="24">
        <f>ROUND(SUMIF(Einnahmen!E$7:E$10002,A3733,Einnahmen!G$7:G$10002)+SUMIF(Einnahmen!I$7:I$10002,A3733,Einnahmen!H$7:H$10002)+SUMIF(Ausgaben!E$7:E$10002,A3733,Ausgaben!G$7:G$10002)+SUMIF(Ausgaben!I$7:I$10002,A3733,Ausgaben!H$7:H$10002),2)</f>
        <v>0</v>
      </c>
    </row>
    <row r="3734" spans="1:2" x14ac:dyDescent="0.25">
      <c r="A3734">
        <v>3734</v>
      </c>
      <c r="B3734" s="24">
        <f>ROUND(SUMIF(Einnahmen!E$7:E$10002,A3734,Einnahmen!G$7:G$10002)+SUMIF(Einnahmen!I$7:I$10002,A3734,Einnahmen!H$7:H$10002)+SUMIF(Ausgaben!E$7:E$10002,A3734,Ausgaben!G$7:G$10002)+SUMIF(Ausgaben!I$7:I$10002,A3734,Ausgaben!H$7:H$10002),2)</f>
        <v>0</v>
      </c>
    </row>
    <row r="3735" spans="1:2" x14ac:dyDescent="0.25">
      <c r="A3735">
        <v>3735</v>
      </c>
      <c r="B3735" s="24">
        <f>ROUND(SUMIF(Einnahmen!E$7:E$10002,A3735,Einnahmen!G$7:G$10002)+SUMIF(Einnahmen!I$7:I$10002,A3735,Einnahmen!H$7:H$10002)+SUMIF(Ausgaben!E$7:E$10002,A3735,Ausgaben!G$7:G$10002)+SUMIF(Ausgaben!I$7:I$10002,A3735,Ausgaben!H$7:H$10002),2)</f>
        <v>0</v>
      </c>
    </row>
    <row r="3736" spans="1:2" x14ac:dyDescent="0.25">
      <c r="A3736">
        <v>3736</v>
      </c>
      <c r="B3736" s="24">
        <f>ROUND(SUMIF(Einnahmen!E$7:E$10002,A3736,Einnahmen!G$7:G$10002)+SUMIF(Einnahmen!I$7:I$10002,A3736,Einnahmen!H$7:H$10002)+SUMIF(Ausgaben!E$7:E$10002,A3736,Ausgaben!G$7:G$10002)+SUMIF(Ausgaben!I$7:I$10002,A3736,Ausgaben!H$7:H$10002),2)</f>
        <v>0</v>
      </c>
    </row>
    <row r="3737" spans="1:2" x14ac:dyDescent="0.25">
      <c r="A3737">
        <v>3737</v>
      </c>
      <c r="B3737" s="24">
        <f>ROUND(SUMIF(Einnahmen!E$7:E$10002,A3737,Einnahmen!G$7:G$10002)+SUMIF(Einnahmen!I$7:I$10002,A3737,Einnahmen!H$7:H$10002)+SUMIF(Ausgaben!E$7:E$10002,A3737,Ausgaben!G$7:G$10002)+SUMIF(Ausgaben!I$7:I$10002,A3737,Ausgaben!H$7:H$10002),2)</f>
        <v>0</v>
      </c>
    </row>
    <row r="3738" spans="1:2" x14ac:dyDescent="0.25">
      <c r="A3738">
        <v>3738</v>
      </c>
      <c r="B3738" s="24">
        <f>ROUND(SUMIF(Einnahmen!E$7:E$10002,A3738,Einnahmen!G$7:G$10002)+SUMIF(Einnahmen!I$7:I$10002,A3738,Einnahmen!H$7:H$10002)+SUMIF(Ausgaben!E$7:E$10002,A3738,Ausgaben!G$7:G$10002)+SUMIF(Ausgaben!I$7:I$10002,A3738,Ausgaben!H$7:H$10002),2)</f>
        <v>0</v>
      </c>
    </row>
    <row r="3739" spans="1:2" x14ac:dyDescent="0.25">
      <c r="A3739">
        <v>3739</v>
      </c>
      <c r="B3739" s="24">
        <f>ROUND(SUMIF(Einnahmen!E$7:E$10002,A3739,Einnahmen!G$7:G$10002)+SUMIF(Einnahmen!I$7:I$10002,A3739,Einnahmen!H$7:H$10002)+SUMIF(Ausgaben!E$7:E$10002,A3739,Ausgaben!G$7:G$10002)+SUMIF(Ausgaben!I$7:I$10002,A3739,Ausgaben!H$7:H$10002),2)</f>
        <v>0</v>
      </c>
    </row>
    <row r="3740" spans="1:2" x14ac:dyDescent="0.25">
      <c r="A3740">
        <v>3740</v>
      </c>
      <c r="B3740" s="24">
        <f>ROUND(SUMIF(Einnahmen!E$7:E$10002,A3740,Einnahmen!G$7:G$10002)+SUMIF(Einnahmen!I$7:I$10002,A3740,Einnahmen!H$7:H$10002)+SUMIF(Ausgaben!E$7:E$10002,A3740,Ausgaben!G$7:G$10002)+SUMIF(Ausgaben!I$7:I$10002,A3740,Ausgaben!H$7:H$10002),2)</f>
        <v>0</v>
      </c>
    </row>
    <row r="3741" spans="1:2" x14ac:dyDescent="0.25">
      <c r="A3741">
        <v>3741</v>
      </c>
      <c r="B3741" s="24">
        <f>ROUND(SUMIF(Einnahmen!E$7:E$10002,A3741,Einnahmen!G$7:G$10002)+SUMIF(Einnahmen!I$7:I$10002,A3741,Einnahmen!H$7:H$10002)+SUMIF(Ausgaben!E$7:E$10002,A3741,Ausgaben!G$7:G$10002)+SUMIF(Ausgaben!I$7:I$10002,A3741,Ausgaben!H$7:H$10002),2)</f>
        <v>0</v>
      </c>
    </row>
    <row r="3742" spans="1:2" x14ac:dyDescent="0.25">
      <c r="A3742">
        <v>3742</v>
      </c>
      <c r="B3742" s="24">
        <f>ROUND(SUMIF(Einnahmen!E$7:E$10002,A3742,Einnahmen!G$7:G$10002)+SUMIF(Einnahmen!I$7:I$10002,A3742,Einnahmen!H$7:H$10002)+SUMIF(Ausgaben!E$7:E$10002,A3742,Ausgaben!G$7:G$10002)+SUMIF(Ausgaben!I$7:I$10002,A3742,Ausgaben!H$7:H$10002),2)</f>
        <v>0</v>
      </c>
    </row>
    <row r="3743" spans="1:2" x14ac:dyDescent="0.25">
      <c r="A3743">
        <v>3743</v>
      </c>
      <c r="B3743" s="24">
        <f>ROUND(SUMIF(Einnahmen!E$7:E$10002,A3743,Einnahmen!G$7:G$10002)+SUMIF(Einnahmen!I$7:I$10002,A3743,Einnahmen!H$7:H$10002)+SUMIF(Ausgaben!E$7:E$10002,A3743,Ausgaben!G$7:G$10002)+SUMIF(Ausgaben!I$7:I$10002,A3743,Ausgaben!H$7:H$10002),2)</f>
        <v>0</v>
      </c>
    </row>
    <row r="3744" spans="1:2" x14ac:dyDescent="0.25">
      <c r="A3744">
        <v>3744</v>
      </c>
      <c r="B3744" s="24">
        <f>ROUND(SUMIF(Einnahmen!E$7:E$10002,A3744,Einnahmen!G$7:G$10002)+SUMIF(Einnahmen!I$7:I$10002,A3744,Einnahmen!H$7:H$10002)+SUMIF(Ausgaben!E$7:E$10002,A3744,Ausgaben!G$7:G$10002)+SUMIF(Ausgaben!I$7:I$10002,A3744,Ausgaben!H$7:H$10002),2)</f>
        <v>0</v>
      </c>
    </row>
    <row r="3745" spans="1:2" x14ac:dyDescent="0.25">
      <c r="A3745">
        <v>3745</v>
      </c>
      <c r="B3745" s="24">
        <f>ROUND(SUMIF(Einnahmen!E$7:E$10002,A3745,Einnahmen!G$7:G$10002)+SUMIF(Einnahmen!I$7:I$10002,A3745,Einnahmen!H$7:H$10002)+SUMIF(Ausgaben!E$7:E$10002,A3745,Ausgaben!G$7:G$10002)+SUMIF(Ausgaben!I$7:I$10002,A3745,Ausgaben!H$7:H$10002),2)</f>
        <v>0</v>
      </c>
    </row>
    <row r="3746" spans="1:2" x14ac:dyDescent="0.25">
      <c r="A3746">
        <v>3746</v>
      </c>
      <c r="B3746" s="24">
        <f>ROUND(SUMIF(Einnahmen!E$7:E$10002,A3746,Einnahmen!G$7:G$10002)+SUMIF(Einnahmen!I$7:I$10002,A3746,Einnahmen!H$7:H$10002)+SUMIF(Ausgaben!E$7:E$10002,A3746,Ausgaben!G$7:G$10002)+SUMIF(Ausgaben!I$7:I$10002,A3746,Ausgaben!H$7:H$10002),2)</f>
        <v>0</v>
      </c>
    </row>
    <row r="3747" spans="1:2" x14ac:dyDescent="0.25">
      <c r="A3747">
        <v>3747</v>
      </c>
      <c r="B3747" s="24">
        <f>ROUND(SUMIF(Einnahmen!E$7:E$10002,A3747,Einnahmen!G$7:G$10002)+SUMIF(Einnahmen!I$7:I$10002,A3747,Einnahmen!H$7:H$10002)+SUMIF(Ausgaben!E$7:E$10002,A3747,Ausgaben!G$7:G$10002)+SUMIF(Ausgaben!I$7:I$10002,A3747,Ausgaben!H$7:H$10002),2)</f>
        <v>0</v>
      </c>
    </row>
    <row r="3748" spans="1:2" x14ac:dyDescent="0.25">
      <c r="A3748">
        <v>3748</v>
      </c>
      <c r="B3748" s="24">
        <f>ROUND(SUMIF(Einnahmen!E$7:E$10002,A3748,Einnahmen!G$7:G$10002)+SUMIF(Einnahmen!I$7:I$10002,A3748,Einnahmen!H$7:H$10002)+SUMIF(Ausgaben!E$7:E$10002,A3748,Ausgaben!G$7:G$10002)+SUMIF(Ausgaben!I$7:I$10002,A3748,Ausgaben!H$7:H$10002),2)</f>
        <v>0</v>
      </c>
    </row>
    <row r="3749" spans="1:2" x14ac:dyDescent="0.25">
      <c r="A3749">
        <v>3749</v>
      </c>
      <c r="B3749" s="24">
        <f>ROUND(SUMIF(Einnahmen!E$7:E$10002,A3749,Einnahmen!G$7:G$10002)+SUMIF(Einnahmen!I$7:I$10002,A3749,Einnahmen!H$7:H$10002)+SUMIF(Ausgaben!E$7:E$10002,A3749,Ausgaben!G$7:G$10002)+SUMIF(Ausgaben!I$7:I$10002,A3749,Ausgaben!H$7:H$10002),2)</f>
        <v>0</v>
      </c>
    </row>
    <row r="3750" spans="1:2" x14ac:dyDescent="0.25">
      <c r="A3750">
        <v>3750</v>
      </c>
      <c r="B3750" s="24">
        <f>ROUND(SUMIF(Einnahmen!E$7:E$10002,A3750,Einnahmen!G$7:G$10002)+SUMIF(Einnahmen!I$7:I$10002,A3750,Einnahmen!H$7:H$10002)+SUMIF(Ausgaben!E$7:E$10002,A3750,Ausgaben!G$7:G$10002)+SUMIF(Ausgaben!I$7:I$10002,A3750,Ausgaben!H$7:H$10002),2)</f>
        <v>0</v>
      </c>
    </row>
    <row r="3751" spans="1:2" x14ac:dyDescent="0.25">
      <c r="A3751">
        <v>3751</v>
      </c>
      <c r="B3751" s="24">
        <f>ROUND(SUMIF(Einnahmen!E$7:E$10002,A3751,Einnahmen!G$7:G$10002)+SUMIF(Einnahmen!I$7:I$10002,A3751,Einnahmen!H$7:H$10002)+SUMIF(Ausgaben!E$7:E$10002,A3751,Ausgaben!G$7:G$10002)+SUMIF(Ausgaben!I$7:I$10002,A3751,Ausgaben!H$7:H$10002),2)</f>
        <v>0</v>
      </c>
    </row>
    <row r="3752" spans="1:2" x14ac:dyDescent="0.25">
      <c r="A3752">
        <v>3752</v>
      </c>
      <c r="B3752" s="24">
        <f>ROUND(SUMIF(Einnahmen!E$7:E$10002,A3752,Einnahmen!G$7:G$10002)+SUMIF(Einnahmen!I$7:I$10002,A3752,Einnahmen!H$7:H$10002)+SUMIF(Ausgaben!E$7:E$10002,A3752,Ausgaben!G$7:G$10002)+SUMIF(Ausgaben!I$7:I$10002,A3752,Ausgaben!H$7:H$10002),2)</f>
        <v>0</v>
      </c>
    </row>
    <row r="3753" spans="1:2" x14ac:dyDescent="0.25">
      <c r="A3753">
        <v>3753</v>
      </c>
      <c r="B3753" s="24">
        <f>ROUND(SUMIF(Einnahmen!E$7:E$10002,A3753,Einnahmen!G$7:G$10002)+SUMIF(Einnahmen!I$7:I$10002,A3753,Einnahmen!H$7:H$10002)+SUMIF(Ausgaben!E$7:E$10002,A3753,Ausgaben!G$7:G$10002)+SUMIF(Ausgaben!I$7:I$10002,A3753,Ausgaben!H$7:H$10002),2)</f>
        <v>0</v>
      </c>
    </row>
    <row r="3754" spans="1:2" x14ac:dyDescent="0.25">
      <c r="A3754">
        <v>3754</v>
      </c>
      <c r="B3754" s="24">
        <f>ROUND(SUMIF(Einnahmen!E$7:E$10002,A3754,Einnahmen!G$7:G$10002)+SUMIF(Einnahmen!I$7:I$10002,A3754,Einnahmen!H$7:H$10002)+SUMIF(Ausgaben!E$7:E$10002,A3754,Ausgaben!G$7:G$10002)+SUMIF(Ausgaben!I$7:I$10002,A3754,Ausgaben!H$7:H$10002),2)</f>
        <v>0</v>
      </c>
    </row>
    <row r="3755" spans="1:2" x14ac:dyDescent="0.25">
      <c r="A3755">
        <v>3755</v>
      </c>
      <c r="B3755" s="24">
        <f>ROUND(SUMIF(Einnahmen!E$7:E$10002,A3755,Einnahmen!G$7:G$10002)+SUMIF(Einnahmen!I$7:I$10002,A3755,Einnahmen!H$7:H$10002)+SUMIF(Ausgaben!E$7:E$10002,A3755,Ausgaben!G$7:G$10002)+SUMIF(Ausgaben!I$7:I$10002,A3755,Ausgaben!H$7:H$10002),2)</f>
        <v>0</v>
      </c>
    </row>
    <row r="3756" spans="1:2" x14ac:dyDescent="0.25">
      <c r="A3756">
        <v>3756</v>
      </c>
      <c r="B3756" s="24">
        <f>ROUND(SUMIF(Einnahmen!E$7:E$10002,A3756,Einnahmen!G$7:G$10002)+SUMIF(Einnahmen!I$7:I$10002,A3756,Einnahmen!H$7:H$10002)+SUMIF(Ausgaben!E$7:E$10002,A3756,Ausgaben!G$7:G$10002)+SUMIF(Ausgaben!I$7:I$10002,A3756,Ausgaben!H$7:H$10002),2)</f>
        <v>0</v>
      </c>
    </row>
    <row r="3757" spans="1:2" x14ac:dyDescent="0.25">
      <c r="A3757">
        <v>3757</v>
      </c>
      <c r="B3757" s="24">
        <f>ROUND(SUMIF(Einnahmen!E$7:E$10002,A3757,Einnahmen!G$7:G$10002)+SUMIF(Einnahmen!I$7:I$10002,A3757,Einnahmen!H$7:H$10002)+SUMIF(Ausgaben!E$7:E$10002,A3757,Ausgaben!G$7:G$10002)+SUMIF(Ausgaben!I$7:I$10002,A3757,Ausgaben!H$7:H$10002),2)</f>
        <v>0</v>
      </c>
    </row>
    <row r="3758" spans="1:2" x14ac:dyDescent="0.25">
      <c r="A3758">
        <v>3758</v>
      </c>
      <c r="B3758" s="24">
        <f>ROUND(SUMIF(Einnahmen!E$7:E$10002,A3758,Einnahmen!G$7:G$10002)+SUMIF(Einnahmen!I$7:I$10002,A3758,Einnahmen!H$7:H$10002)+SUMIF(Ausgaben!E$7:E$10002,A3758,Ausgaben!G$7:G$10002)+SUMIF(Ausgaben!I$7:I$10002,A3758,Ausgaben!H$7:H$10002),2)</f>
        <v>0</v>
      </c>
    </row>
    <row r="3759" spans="1:2" x14ac:dyDescent="0.25">
      <c r="A3759">
        <v>3759</v>
      </c>
      <c r="B3759" s="24">
        <f>ROUND(SUMIF(Einnahmen!E$7:E$10002,A3759,Einnahmen!G$7:G$10002)+SUMIF(Einnahmen!I$7:I$10002,A3759,Einnahmen!H$7:H$10002)+SUMIF(Ausgaben!E$7:E$10002,A3759,Ausgaben!G$7:G$10002)+SUMIF(Ausgaben!I$7:I$10002,A3759,Ausgaben!H$7:H$10002),2)</f>
        <v>0</v>
      </c>
    </row>
    <row r="3760" spans="1:2" x14ac:dyDescent="0.25">
      <c r="A3760">
        <v>3760</v>
      </c>
      <c r="B3760" s="24">
        <f>ROUND(SUMIF(Einnahmen!E$7:E$10002,A3760,Einnahmen!G$7:G$10002)+SUMIF(Einnahmen!I$7:I$10002,A3760,Einnahmen!H$7:H$10002)+SUMIF(Ausgaben!E$7:E$10002,A3760,Ausgaben!G$7:G$10002)+SUMIF(Ausgaben!I$7:I$10002,A3760,Ausgaben!H$7:H$10002),2)</f>
        <v>0</v>
      </c>
    </row>
    <row r="3761" spans="1:2" x14ac:dyDescent="0.25">
      <c r="A3761">
        <v>3761</v>
      </c>
      <c r="B3761" s="24">
        <f>ROUND(SUMIF(Einnahmen!E$7:E$10002,A3761,Einnahmen!G$7:G$10002)+SUMIF(Einnahmen!I$7:I$10002,A3761,Einnahmen!H$7:H$10002)+SUMIF(Ausgaben!E$7:E$10002,A3761,Ausgaben!G$7:G$10002)+SUMIF(Ausgaben!I$7:I$10002,A3761,Ausgaben!H$7:H$10002),2)</f>
        <v>0</v>
      </c>
    </row>
    <row r="3762" spans="1:2" x14ac:dyDescent="0.25">
      <c r="A3762">
        <v>3762</v>
      </c>
      <c r="B3762" s="24">
        <f>ROUND(SUMIF(Einnahmen!E$7:E$10002,A3762,Einnahmen!G$7:G$10002)+SUMIF(Einnahmen!I$7:I$10002,A3762,Einnahmen!H$7:H$10002)+SUMIF(Ausgaben!E$7:E$10002,A3762,Ausgaben!G$7:G$10002)+SUMIF(Ausgaben!I$7:I$10002,A3762,Ausgaben!H$7:H$10002),2)</f>
        <v>0</v>
      </c>
    </row>
    <row r="3763" spans="1:2" x14ac:dyDescent="0.25">
      <c r="A3763">
        <v>3763</v>
      </c>
      <c r="B3763" s="24">
        <f>ROUND(SUMIF(Einnahmen!E$7:E$10002,A3763,Einnahmen!G$7:G$10002)+SUMIF(Einnahmen!I$7:I$10002,A3763,Einnahmen!H$7:H$10002)+SUMIF(Ausgaben!E$7:E$10002,A3763,Ausgaben!G$7:G$10002)+SUMIF(Ausgaben!I$7:I$10002,A3763,Ausgaben!H$7:H$10002),2)</f>
        <v>0</v>
      </c>
    </row>
    <row r="3764" spans="1:2" x14ac:dyDescent="0.25">
      <c r="A3764">
        <v>3764</v>
      </c>
      <c r="B3764" s="24">
        <f>ROUND(SUMIF(Einnahmen!E$7:E$10002,A3764,Einnahmen!G$7:G$10002)+SUMIF(Einnahmen!I$7:I$10002,A3764,Einnahmen!H$7:H$10002)+SUMIF(Ausgaben!E$7:E$10002,A3764,Ausgaben!G$7:G$10002)+SUMIF(Ausgaben!I$7:I$10002,A3764,Ausgaben!H$7:H$10002),2)</f>
        <v>0</v>
      </c>
    </row>
    <row r="3765" spans="1:2" x14ac:dyDescent="0.25">
      <c r="A3765">
        <v>3765</v>
      </c>
      <c r="B3765" s="24">
        <f>ROUND(SUMIF(Einnahmen!E$7:E$10002,A3765,Einnahmen!G$7:G$10002)+SUMIF(Einnahmen!I$7:I$10002,A3765,Einnahmen!H$7:H$10002)+SUMIF(Ausgaben!E$7:E$10002,A3765,Ausgaben!G$7:G$10002)+SUMIF(Ausgaben!I$7:I$10002,A3765,Ausgaben!H$7:H$10002),2)</f>
        <v>0</v>
      </c>
    </row>
    <row r="3766" spans="1:2" x14ac:dyDescent="0.25">
      <c r="A3766">
        <v>3766</v>
      </c>
      <c r="B3766" s="24">
        <f>ROUND(SUMIF(Einnahmen!E$7:E$10002,A3766,Einnahmen!G$7:G$10002)+SUMIF(Einnahmen!I$7:I$10002,A3766,Einnahmen!H$7:H$10002)+SUMIF(Ausgaben!E$7:E$10002,A3766,Ausgaben!G$7:G$10002)+SUMIF(Ausgaben!I$7:I$10002,A3766,Ausgaben!H$7:H$10002),2)</f>
        <v>0</v>
      </c>
    </row>
    <row r="3767" spans="1:2" x14ac:dyDescent="0.25">
      <c r="A3767">
        <v>3767</v>
      </c>
      <c r="B3767" s="24">
        <f>ROUND(SUMIF(Einnahmen!E$7:E$10002,A3767,Einnahmen!G$7:G$10002)+SUMIF(Einnahmen!I$7:I$10002,A3767,Einnahmen!H$7:H$10002)+SUMIF(Ausgaben!E$7:E$10002,A3767,Ausgaben!G$7:G$10002)+SUMIF(Ausgaben!I$7:I$10002,A3767,Ausgaben!H$7:H$10002),2)</f>
        <v>0</v>
      </c>
    </row>
    <row r="3768" spans="1:2" x14ac:dyDescent="0.25">
      <c r="A3768">
        <v>3768</v>
      </c>
      <c r="B3768" s="24">
        <f>ROUND(SUMIF(Einnahmen!E$7:E$10002,A3768,Einnahmen!G$7:G$10002)+SUMIF(Einnahmen!I$7:I$10002,A3768,Einnahmen!H$7:H$10002)+SUMIF(Ausgaben!E$7:E$10002,A3768,Ausgaben!G$7:G$10002)+SUMIF(Ausgaben!I$7:I$10002,A3768,Ausgaben!H$7:H$10002),2)</f>
        <v>0</v>
      </c>
    </row>
    <row r="3769" spans="1:2" x14ac:dyDescent="0.25">
      <c r="A3769">
        <v>3769</v>
      </c>
      <c r="B3769" s="24">
        <f>ROUND(SUMIF(Einnahmen!E$7:E$10002,A3769,Einnahmen!G$7:G$10002)+SUMIF(Einnahmen!I$7:I$10002,A3769,Einnahmen!H$7:H$10002)+SUMIF(Ausgaben!E$7:E$10002,A3769,Ausgaben!G$7:G$10002)+SUMIF(Ausgaben!I$7:I$10002,A3769,Ausgaben!H$7:H$10002),2)</f>
        <v>0</v>
      </c>
    </row>
    <row r="3770" spans="1:2" x14ac:dyDescent="0.25">
      <c r="A3770">
        <v>3770</v>
      </c>
      <c r="B3770" s="24">
        <f>ROUND(SUMIF(Einnahmen!E$7:E$10002,A3770,Einnahmen!G$7:G$10002)+SUMIF(Einnahmen!I$7:I$10002,A3770,Einnahmen!H$7:H$10002)+SUMIF(Ausgaben!E$7:E$10002,A3770,Ausgaben!G$7:G$10002)+SUMIF(Ausgaben!I$7:I$10002,A3770,Ausgaben!H$7:H$10002),2)</f>
        <v>0</v>
      </c>
    </row>
    <row r="3771" spans="1:2" x14ac:dyDescent="0.25">
      <c r="A3771">
        <v>3771</v>
      </c>
      <c r="B3771" s="24">
        <f>ROUND(SUMIF(Einnahmen!E$7:E$10002,A3771,Einnahmen!G$7:G$10002)+SUMIF(Einnahmen!I$7:I$10002,A3771,Einnahmen!H$7:H$10002)+SUMIF(Ausgaben!E$7:E$10002,A3771,Ausgaben!G$7:G$10002)+SUMIF(Ausgaben!I$7:I$10002,A3771,Ausgaben!H$7:H$10002),2)</f>
        <v>0</v>
      </c>
    </row>
    <row r="3772" spans="1:2" x14ac:dyDescent="0.25">
      <c r="A3772">
        <v>3772</v>
      </c>
      <c r="B3772" s="24">
        <f>ROUND(SUMIF(Einnahmen!E$7:E$10002,A3772,Einnahmen!G$7:G$10002)+SUMIF(Einnahmen!I$7:I$10002,A3772,Einnahmen!H$7:H$10002)+SUMIF(Ausgaben!E$7:E$10002,A3772,Ausgaben!G$7:G$10002)+SUMIF(Ausgaben!I$7:I$10002,A3772,Ausgaben!H$7:H$10002),2)</f>
        <v>0</v>
      </c>
    </row>
    <row r="3773" spans="1:2" x14ac:dyDescent="0.25">
      <c r="A3773">
        <v>3773</v>
      </c>
      <c r="B3773" s="24">
        <f>ROUND(SUMIF(Einnahmen!E$7:E$10002,A3773,Einnahmen!G$7:G$10002)+SUMIF(Einnahmen!I$7:I$10002,A3773,Einnahmen!H$7:H$10002)+SUMIF(Ausgaben!E$7:E$10002,A3773,Ausgaben!G$7:G$10002)+SUMIF(Ausgaben!I$7:I$10002,A3773,Ausgaben!H$7:H$10002),2)</f>
        <v>0</v>
      </c>
    </row>
    <row r="3774" spans="1:2" x14ac:dyDescent="0.25">
      <c r="A3774">
        <v>3774</v>
      </c>
      <c r="B3774" s="24">
        <f>ROUND(SUMIF(Einnahmen!E$7:E$10002,A3774,Einnahmen!G$7:G$10002)+SUMIF(Einnahmen!I$7:I$10002,A3774,Einnahmen!H$7:H$10002)+SUMIF(Ausgaben!E$7:E$10002,A3774,Ausgaben!G$7:G$10002)+SUMIF(Ausgaben!I$7:I$10002,A3774,Ausgaben!H$7:H$10002),2)</f>
        <v>0</v>
      </c>
    </row>
    <row r="3775" spans="1:2" x14ac:dyDescent="0.25">
      <c r="A3775">
        <v>3775</v>
      </c>
      <c r="B3775" s="24">
        <f>ROUND(SUMIF(Einnahmen!E$7:E$10002,A3775,Einnahmen!G$7:G$10002)+SUMIF(Einnahmen!I$7:I$10002,A3775,Einnahmen!H$7:H$10002)+SUMIF(Ausgaben!E$7:E$10002,A3775,Ausgaben!G$7:G$10002)+SUMIF(Ausgaben!I$7:I$10002,A3775,Ausgaben!H$7:H$10002),2)</f>
        <v>0</v>
      </c>
    </row>
    <row r="3776" spans="1:2" x14ac:dyDescent="0.25">
      <c r="A3776">
        <v>3776</v>
      </c>
      <c r="B3776" s="24">
        <f>ROUND(SUMIF(Einnahmen!E$7:E$10002,A3776,Einnahmen!G$7:G$10002)+SUMIF(Einnahmen!I$7:I$10002,A3776,Einnahmen!H$7:H$10002)+SUMIF(Ausgaben!E$7:E$10002,A3776,Ausgaben!G$7:G$10002)+SUMIF(Ausgaben!I$7:I$10002,A3776,Ausgaben!H$7:H$10002),2)</f>
        <v>0</v>
      </c>
    </row>
    <row r="3777" spans="1:2" x14ac:dyDescent="0.25">
      <c r="A3777">
        <v>3777</v>
      </c>
      <c r="B3777" s="24">
        <f>ROUND(SUMIF(Einnahmen!E$7:E$10002,A3777,Einnahmen!G$7:G$10002)+SUMIF(Einnahmen!I$7:I$10002,A3777,Einnahmen!H$7:H$10002)+SUMIF(Ausgaben!E$7:E$10002,A3777,Ausgaben!G$7:G$10002)+SUMIF(Ausgaben!I$7:I$10002,A3777,Ausgaben!H$7:H$10002),2)</f>
        <v>0</v>
      </c>
    </row>
    <row r="3778" spans="1:2" x14ac:dyDescent="0.25">
      <c r="A3778">
        <v>3778</v>
      </c>
      <c r="B3778" s="24">
        <f>ROUND(SUMIF(Einnahmen!E$7:E$10002,A3778,Einnahmen!G$7:G$10002)+SUMIF(Einnahmen!I$7:I$10002,A3778,Einnahmen!H$7:H$10002)+SUMIF(Ausgaben!E$7:E$10002,A3778,Ausgaben!G$7:G$10002)+SUMIF(Ausgaben!I$7:I$10002,A3778,Ausgaben!H$7:H$10002),2)</f>
        <v>0</v>
      </c>
    </row>
    <row r="3779" spans="1:2" x14ac:dyDescent="0.25">
      <c r="A3779">
        <v>3779</v>
      </c>
      <c r="B3779" s="24">
        <f>ROUND(SUMIF(Einnahmen!E$7:E$10002,A3779,Einnahmen!G$7:G$10002)+SUMIF(Einnahmen!I$7:I$10002,A3779,Einnahmen!H$7:H$10002)+SUMIF(Ausgaben!E$7:E$10002,A3779,Ausgaben!G$7:G$10002)+SUMIF(Ausgaben!I$7:I$10002,A3779,Ausgaben!H$7:H$10002),2)</f>
        <v>0</v>
      </c>
    </row>
    <row r="3780" spans="1:2" x14ac:dyDescent="0.25">
      <c r="A3780">
        <v>3780</v>
      </c>
      <c r="B3780" s="24">
        <f>ROUND(SUMIF(Einnahmen!E$7:E$10002,A3780,Einnahmen!G$7:G$10002)+SUMIF(Einnahmen!I$7:I$10002,A3780,Einnahmen!H$7:H$10002)+SUMIF(Ausgaben!E$7:E$10002,A3780,Ausgaben!G$7:G$10002)+SUMIF(Ausgaben!I$7:I$10002,A3780,Ausgaben!H$7:H$10002),2)</f>
        <v>0</v>
      </c>
    </row>
    <row r="3781" spans="1:2" x14ac:dyDescent="0.25">
      <c r="A3781">
        <v>3781</v>
      </c>
      <c r="B3781" s="24">
        <f>ROUND(SUMIF(Einnahmen!E$7:E$10002,A3781,Einnahmen!G$7:G$10002)+SUMIF(Einnahmen!I$7:I$10002,A3781,Einnahmen!H$7:H$10002)+SUMIF(Ausgaben!E$7:E$10002,A3781,Ausgaben!G$7:G$10002)+SUMIF(Ausgaben!I$7:I$10002,A3781,Ausgaben!H$7:H$10002),2)</f>
        <v>0</v>
      </c>
    </row>
    <row r="3782" spans="1:2" x14ac:dyDescent="0.25">
      <c r="A3782">
        <v>3782</v>
      </c>
      <c r="B3782" s="24">
        <f>ROUND(SUMIF(Einnahmen!E$7:E$10002,A3782,Einnahmen!G$7:G$10002)+SUMIF(Einnahmen!I$7:I$10002,A3782,Einnahmen!H$7:H$10002)+SUMIF(Ausgaben!E$7:E$10002,A3782,Ausgaben!G$7:G$10002)+SUMIF(Ausgaben!I$7:I$10002,A3782,Ausgaben!H$7:H$10002),2)</f>
        <v>0</v>
      </c>
    </row>
    <row r="3783" spans="1:2" x14ac:dyDescent="0.25">
      <c r="A3783">
        <v>3783</v>
      </c>
      <c r="B3783" s="24">
        <f>ROUND(SUMIF(Einnahmen!E$7:E$10002,A3783,Einnahmen!G$7:G$10002)+SUMIF(Einnahmen!I$7:I$10002,A3783,Einnahmen!H$7:H$10002)+SUMIF(Ausgaben!E$7:E$10002,A3783,Ausgaben!G$7:G$10002)+SUMIF(Ausgaben!I$7:I$10002,A3783,Ausgaben!H$7:H$10002),2)</f>
        <v>0</v>
      </c>
    </row>
    <row r="3784" spans="1:2" x14ac:dyDescent="0.25">
      <c r="A3784">
        <v>3784</v>
      </c>
      <c r="B3784" s="24">
        <f>ROUND(SUMIF(Einnahmen!E$7:E$10002,A3784,Einnahmen!G$7:G$10002)+SUMIF(Einnahmen!I$7:I$10002,A3784,Einnahmen!H$7:H$10002)+SUMIF(Ausgaben!E$7:E$10002,A3784,Ausgaben!G$7:G$10002)+SUMIF(Ausgaben!I$7:I$10002,A3784,Ausgaben!H$7:H$10002),2)</f>
        <v>0</v>
      </c>
    </row>
    <row r="3785" spans="1:2" x14ac:dyDescent="0.25">
      <c r="A3785">
        <v>3785</v>
      </c>
      <c r="B3785" s="24">
        <f>ROUND(SUMIF(Einnahmen!E$7:E$10002,A3785,Einnahmen!G$7:G$10002)+SUMIF(Einnahmen!I$7:I$10002,A3785,Einnahmen!H$7:H$10002)+SUMIF(Ausgaben!E$7:E$10002,A3785,Ausgaben!G$7:G$10002)+SUMIF(Ausgaben!I$7:I$10002,A3785,Ausgaben!H$7:H$10002),2)</f>
        <v>0</v>
      </c>
    </row>
    <row r="3786" spans="1:2" x14ac:dyDescent="0.25">
      <c r="A3786">
        <v>3786</v>
      </c>
      <c r="B3786" s="24">
        <f>ROUND(SUMIF(Einnahmen!E$7:E$10002,A3786,Einnahmen!G$7:G$10002)+SUMIF(Einnahmen!I$7:I$10002,A3786,Einnahmen!H$7:H$10002)+SUMIF(Ausgaben!E$7:E$10002,A3786,Ausgaben!G$7:G$10002)+SUMIF(Ausgaben!I$7:I$10002,A3786,Ausgaben!H$7:H$10002),2)</f>
        <v>0</v>
      </c>
    </row>
    <row r="3787" spans="1:2" x14ac:dyDescent="0.25">
      <c r="A3787">
        <v>3787</v>
      </c>
      <c r="B3787" s="24">
        <f>ROUND(SUMIF(Einnahmen!E$7:E$10002,A3787,Einnahmen!G$7:G$10002)+SUMIF(Einnahmen!I$7:I$10002,A3787,Einnahmen!H$7:H$10002)+SUMIF(Ausgaben!E$7:E$10002,A3787,Ausgaben!G$7:G$10002)+SUMIF(Ausgaben!I$7:I$10002,A3787,Ausgaben!H$7:H$10002),2)</f>
        <v>0</v>
      </c>
    </row>
    <row r="3788" spans="1:2" x14ac:dyDescent="0.25">
      <c r="A3788">
        <v>3788</v>
      </c>
      <c r="B3788" s="24">
        <f>ROUND(SUMIF(Einnahmen!E$7:E$10002,A3788,Einnahmen!G$7:G$10002)+SUMIF(Einnahmen!I$7:I$10002,A3788,Einnahmen!H$7:H$10002)+SUMIF(Ausgaben!E$7:E$10002,A3788,Ausgaben!G$7:G$10002)+SUMIF(Ausgaben!I$7:I$10002,A3788,Ausgaben!H$7:H$10002),2)</f>
        <v>0</v>
      </c>
    </row>
    <row r="3789" spans="1:2" x14ac:dyDescent="0.25">
      <c r="A3789">
        <v>3789</v>
      </c>
      <c r="B3789" s="24">
        <f>ROUND(SUMIF(Einnahmen!E$7:E$10002,A3789,Einnahmen!G$7:G$10002)+SUMIF(Einnahmen!I$7:I$10002,A3789,Einnahmen!H$7:H$10002)+SUMIF(Ausgaben!E$7:E$10002,A3789,Ausgaben!G$7:G$10002)+SUMIF(Ausgaben!I$7:I$10002,A3789,Ausgaben!H$7:H$10002),2)</f>
        <v>0</v>
      </c>
    </row>
    <row r="3790" spans="1:2" x14ac:dyDescent="0.25">
      <c r="A3790">
        <v>3790</v>
      </c>
      <c r="B3790" s="24">
        <f>ROUND(SUMIF(Einnahmen!E$7:E$10002,A3790,Einnahmen!G$7:G$10002)+SUMIF(Einnahmen!I$7:I$10002,A3790,Einnahmen!H$7:H$10002)+SUMIF(Ausgaben!E$7:E$10002,A3790,Ausgaben!G$7:G$10002)+SUMIF(Ausgaben!I$7:I$10002,A3790,Ausgaben!H$7:H$10002),2)</f>
        <v>0</v>
      </c>
    </row>
    <row r="3791" spans="1:2" x14ac:dyDescent="0.25">
      <c r="A3791">
        <v>3791</v>
      </c>
      <c r="B3791" s="24">
        <f>ROUND(SUMIF(Einnahmen!E$7:E$10002,A3791,Einnahmen!G$7:G$10002)+SUMIF(Einnahmen!I$7:I$10002,A3791,Einnahmen!H$7:H$10002)+SUMIF(Ausgaben!E$7:E$10002,A3791,Ausgaben!G$7:G$10002)+SUMIF(Ausgaben!I$7:I$10002,A3791,Ausgaben!H$7:H$10002),2)</f>
        <v>0</v>
      </c>
    </row>
    <row r="3792" spans="1:2" x14ac:dyDescent="0.25">
      <c r="A3792">
        <v>3792</v>
      </c>
      <c r="B3792" s="24">
        <f>ROUND(SUMIF(Einnahmen!E$7:E$10002,A3792,Einnahmen!G$7:G$10002)+SUMIF(Einnahmen!I$7:I$10002,A3792,Einnahmen!H$7:H$10002)+SUMIF(Ausgaben!E$7:E$10002,A3792,Ausgaben!G$7:G$10002)+SUMIF(Ausgaben!I$7:I$10002,A3792,Ausgaben!H$7:H$10002),2)</f>
        <v>0</v>
      </c>
    </row>
    <row r="3793" spans="1:2" x14ac:dyDescent="0.25">
      <c r="A3793">
        <v>3793</v>
      </c>
      <c r="B3793" s="24">
        <f>ROUND(SUMIF(Einnahmen!E$7:E$10002,A3793,Einnahmen!G$7:G$10002)+SUMIF(Einnahmen!I$7:I$10002,A3793,Einnahmen!H$7:H$10002)+SUMIF(Ausgaben!E$7:E$10002,A3793,Ausgaben!G$7:G$10002)+SUMIF(Ausgaben!I$7:I$10002,A3793,Ausgaben!H$7:H$10002),2)</f>
        <v>0</v>
      </c>
    </row>
    <row r="3794" spans="1:2" x14ac:dyDescent="0.25">
      <c r="A3794">
        <v>3794</v>
      </c>
      <c r="B3794" s="24">
        <f>ROUND(SUMIF(Einnahmen!E$7:E$10002,A3794,Einnahmen!G$7:G$10002)+SUMIF(Einnahmen!I$7:I$10002,A3794,Einnahmen!H$7:H$10002)+SUMIF(Ausgaben!E$7:E$10002,A3794,Ausgaben!G$7:G$10002)+SUMIF(Ausgaben!I$7:I$10002,A3794,Ausgaben!H$7:H$10002),2)</f>
        <v>0</v>
      </c>
    </row>
    <row r="3795" spans="1:2" x14ac:dyDescent="0.25">
      <c r="A3795">
        <v>3795</v>
      </c>
      <c r="B3795" s="24">
        <f>ROUND(SUMIF(Einnahmen!E$7:E$10002,A3795,Einnahmen!G$7:G$10002)+SUMIF(Einnahmen!I$7:I$10002,A3795,Einnahmen!H$7:H$10002)+SUMIF(Ausgaben!E$7:E$10002,A3795,Ausgaben!G$7:G$10002)+SUMIF(Ausgaben!I$7:I$10002,A3795,Ausgaben!H$7:H$10002),2)</f>
        <v>0</v>
      </c>
    </row>
    <row r="3796" spans="1:2" x14ac:dyDescent="0.25">
      <c r="A3796">
        <v>3796</v>
      </c>
      <c r="B3796" s="24">
        <f>ROUND(SUMIF(Einnahmen!E$7:E$10002,A3796,Einnahmen!G$7:G$10002)+SUMIF(Einnahmen!I$7:I$10002,A3796,Einnahmen!H$7:H$10002)+SUMIF(Ausgaben!E$7:E$10002,A3796,Ausgaben!G$7:G$10002)+SUMIF(Ausgaben!I$7:I$10002,A3796,Ausgaben!H$7:H$10002),2)</f>
        <v>0</v>
      </c>
    </row>
    <row r="3797" spans="1:2" x14ac:dyDescent="0.25">
      <c r="A3797">
        <v>3797</v>
      </c>
      <c r="B3797" s="24">
        <f>ROUND(SUMIF(Einnahmen!E$7:E$10002,A3797,Einnahmen!G$7:G$10002)+SUMIF(Einnahmen!I$7:I$10002,A3797,Einnahmen!H$7:H$10002)+SUMIF(Ausgaben!E$7:E$10002,A3797,Ausgaben!G$7:G$10002)+SUMIF(Ausgaben!I$7:I$10002,A3797,Ausgaben!H$7:H$10002),2)</f>
        <v>0</v>
      </c>
    </row>
    <row r="3798" spans="1:2" x14ac:dyDescent="0.25">
      <c r="A3798">
        <v>3798</v>
      </c>
      <c r="B3798" s="24">
        <f>ROUND(SUMIF(Einnahmen!E$7:E$10002,A3798,Einnahmen!G$7:G$10002)+SUMIF(Einnahmen!I$7:I$10002,A3798,Einnahmen!H$7:H$10002)+SUMIF(Ausgaben!E$7:E$10002,A3798,Ausgaben!G$7:G$10002)+SUMIF(Ausgaben!I$7:I$10002,A3798,Ausgaben!H$7:H$10002),2)</f>
        <v>0</v>
      </c>
    </row>
    <row r="3799" spans="1:2" x14ac:dyDescent="0.25">
      <c r="A3799">
        <v>3799</v>
      </c>
      <c r="B3799" s="24">
        <f>ROUND(SUMIF(Einnahmen!E$7:E$10002,A3799,Einnahmen!G$7:G$10002)+SUMIF(Einnahmen!I$7:I$10002,A3799,Einnahmen!H$7:H$10002)+SUMIF(Ausgaben!E$7:E$10002,A3799,Ausgaben!G$7:G$10002)+SUMIF(Ausgaben!I$7:I$10002,A3799,Ausgaben!H$7:H$10002),2)</f>
        <v>0</v>
      </c>
    </row>
    <row r="3800" spans="1:2" x14ac:dyDescent="0.25">
      <c r="A3800">
        <v>3800</v>
      </c>
      <c r="B3800" s="24">
        <f>ROUND(SUMIF(Einnahmen!E$7:E$10002,A3800,Einnahmen!G$7:G$10002)+SUMIF(Einnahmen!I$7:I$10002,A3800,Einnahmen!H$7:H$10002)+SUMIF(Ausgaben!E$7:E$10002,A3800,Ausgaben!G$7:G$10002)+SUMIF(Ausgaben!I$7:I$10002,A3800,Ausgaben!H$7:H$10002),2)</f>
        <v>0</v>
      </c>
    </row>
    <row r="3801" spans="1:2" x14ac:dyDescent="0.25">
      <c r="A3801">
        <v>3801</v>
      </c>
      <c r="B3801" s="24">
        <f>ROUND(SUMIF(Einnahmen!E$7:E$10002,A3801,Einnahmen!G$7:G$10002)+SUMIF(Einnahmen!I$7:I$10002,A3801,Einnahmen!H$7:H$10002)+SUMIF(Ausgaben!E$7:E$10002,A3801,Ausgaben!G$7:G$10002)+SUMIF(Ausgaben!I$7:I$10002,A3801,Ausgaben!H$7:H$10002),2)</f>
        <v>0</v>
      </c>
    </row>
    <row r="3802" spans="1:2" x14ac:dyDescent="0.25">
      <c r="A3802">
        <v>3802</v>
      </c>
      <c r="B3802" s="24">
        <f>ROUND(SUMIF(Einnahmen!E$7:E$10002,A3802,Einnahmen!G$7:G$10002)+SUMIF(Einnahmen!I$7:I$10002,A3802,Einnahmen!H$7:H$10002)+SUMIF(Ausgaben!E$7:E$10002,A3802,Ausgaben!G$7:G$10002)+SUMIF(Ausgaben!I$7:I$10002,A3802,Ausgaben!H$7:H$10002),2)</f>
        <v>0</v>
      </c>
    </row>
    <row r="3803" spans="1:2" x14ac:dyDescent="0.25">
      <c r="A3803">
        <v>3803</v>
      </c>
      <c r="B3803" s="24">
        <f>ROUND(SUMIF(Einnahmen!E$7:E$10002,A3803,Einnahmen!G$7:G$10002)+SUMIF(Einnahmen!I$7:I$10002,A3803,Einnahmen!H$7:H$10002)+SUMIF(Ausgaben!E$7:E$10002,A3803,Ausgaben!G$7:G$10002)+SUMIF(Ausgaben!I$7:I$10002,A3803,Ausgaben!H$7:H$10002),2)</f>
        <v>0</v>
      </c>
    </row>
    <row r="3804" spans="1:2" x14ac:dyDescent="0.25">
      <c r="A3804">
        <v>3804</v>
      </c>
      <c r="B3804" s="24">
        <f>ROUND(SUMIF(Einnahmen!E$7:E$10002,A3804,Einnahmen!G$7:G$10002)+SUMIF(Einnahmen!I$7:I$10002,A3804,Einnahmen!H$7:H$10002)+SUMIF(Ausgaben!E$7:E$10002,A3804,Ausgaben!G$7:G$10002)+SUMIF(Ausgaben!I$7:I$10002,A3804,Ausgaben!H$7:H$10002),2)</f>
        <v>0</v>
      </c>
    </row>
    <row r="3805" spans="1:2" x14ac:dyDescent="0.25">
      <c r="A3805">
        <v>3805</v>
      </c>
      <c r="B3805" s="24">
        <f>ROUND(SUMIF(Einnahmen!E$7:E$10002,A3805,Einnahmen!G$7:G$10002)+SUMIF(Einnahmen!I$7:I$10002,A3805,Einnahmen!H$7:H$10002)+SUMIF(Ausgaben!E$7:E$10002,A3805,Ausgaben!G$7:G$10002)+SUMIF(Ausgaben!I$7:I$10002,A3805,Ausgaben!H$7:H$10002),2)</f>
        <v>0</v>
      </c>
    </row>
    <row r="3806" spans="1:2" x14ac:dyDescent="0.25">
      <c r="A3806">
        <v>3806</v>
      </c>
      <c r="B3806" s="24">
        <f>ROUND(SUMIF(Einnahmen!E$7:E$10002,A3806,Einnahmen!G$7:G$10002)+SUMIF(Einnahmen!I$7:I$10002,A3806,Einnahmen!H$7:H$10002)+SUMIF(Ausgaben!E$7:E$10002,A3806,Ausgaben!G$7:G$10002)+SUMIF(Ausgaben!I$7:I$10002,A3806,Ausgaben!H$7:H$10002),2)</f>
        <v>0</v>
      </c>
    </row>
    <row r="3807" spans="1:2" x14ac:dyDescent="0.25">
      <c r="A3807">
        <v>3807</v>
      </c>
      <c r="B3807" s="24">
        <f>ROUND(SUMIF(Einnahmen!E$7:E$10002,A3807,Einnahmen!G$7:G$10002)+SUMIF(Einnahmen!I$7:I$10002,A3807,Einnahmen!H$7:H$10002)+SUMIF(Ausgaben!E$7:E$10002,A3807,Ausgaben!G$7:G$10002)+SUMIF(Ausgaben!I$7:I$10002,A3807,Ausgaben!H$7:H$10002),2)</f>
        <v>0</v>
      </c>
    </row>
    <row r="3808" spans="1:2" x14ac:dyDescent="0.25">
      <c r="A3808">
        <v>3808</v>
      </c>
      <c r="B3808" s="24">
        <f>ROUND(SUMIF(Einnahmen!E$7:E$10002,A3808,Einnahmen!G$7:G$10002)+SUMIF(Einnahmen!I$7:I$10002,A3808,Einnahmen!H$7:H$10002)+SUMIF(Ausgaben!E$7:E$10002,A3808,Ausgaben!G$7:G$10002)+SUMIF(Ausgaben!I$7:I$10002,A3808,Ausgaben!H$7:H$10002),2)</f>
        <v>0</v>
      </c>
    </row>
    <row r="3809" spans="1:2" x14ac:dyDescent="0.25">
      <c r="A3809">
        <v>3809</v>
      </c>
      <c r="B3809" s="24">
        <f>ROUND(SUMIF(Einnahmen!E$7:E$10002,A3809,Einnahmen!G$7:G$10002)+SUMIF(Einnahmen!I$7:I$10002,A3809,Einnahmen!H$7:H$10002)+SUMIF(Ausgaben!E$7:E$10002,A3809,Ausgaben!G$7:G$10002)+SUMIF(Ausgaben!I$7:I$10002,A3809,Ausgaben!H$7:H$10002),2)</f>
        <v>0</v>
      </c>
    </row>
    <row r="3810" spans="1:2" x14ac:dyDescent="0.25">
      <c r="A3810">
        <v>3810</v>
      </c>
      <c r="B3810" s="24">
        <f>ROUND(SUMIF(Einnahmen!E$7:E$10002,A3810,Einnahmen!G$7:G$10002)+SUMIF(Einnahmen!I$7:I$10002,A3810,Einnahmen!H$7:H$10002)+SUMIF(Ausgaben!E$7:E$10002,A3810,Ausgaben!G$7:G$10002)+SUMIF(Ausgaben!I$7:I$10002,A3810,Ausgaben!H$7:H$10002),2)</f>
        <v>0</v>
      </c>
    </row>
    <row r="3811" spans="1:2" x14ac:dyDescent="0.25">
      <c r="A3811">
        <v>3811</v>
      </c>
      <c r="B3811" s="24">
        <f>ROUND(SUMIF(Einnahmen!E$7:E$10002,A3811,Einnahmen!G$7:G$10002)+SUMIF(Einnahmen!I$7:I$10002,A3811,Einnahmen!H$7:H$10002)+SUMIF(Ausgaben!E$7:E$10002,A3811,Ausgaben!G$7:G$10002)+SUMIF(Ausgaben!I$7:I$10002,A3811,Ausgaben!H$7:H$10002),2)</f>
        <v>0</v>
      </c>
    </row>
    <row r="3812" spans="1:2" x14ac:dyDescent="0.25">
      <c r="A3812">
        <v>3812</v>
      </c>
      <c r="B3812" s="24">
        <f>ROUND(SUMIF(Einnahmen!E$7:E$10002,A3812,Einnahmen!G$7:G$10002)+SUMIF(Einnahmen!I$7:I$10002,A3812,Einnahmen!H$7:H$10002)+SUMIF(Ausgaben!E$7:E$10002,A3812,Ausgaben!G$7:G$10002)+SUMIF(Ausgaben!I$7:I$10002,A3812,Ausgaben!H$7:H$10002),2)</f>
        <v>0</v>
      </c>
    </row>
    <row r="3813" spans="1:2" x14ac:dyDescent="0.25">
      <c r="A3813">
        <v>3813</v>
      </c>
      <c r="B3813" s="24">
        <f>ROUND(SUMIF(Einnahmen!E$7:E$10002,A3813,Einnahmen!G$7:G$10002)+SUMIF(Einnahmen!I$7:I$10002,A3813,Einnahmen!H$7:H$10002)+SUMIF(Ausgaben!E$7:E$10002,A3813,Ausgaben!G$7:G$10002)+SUMIF(Ausgaben!I$7:I$10002,A3813,Ausgaben!H$7:H$10002),2)</f>
        <v>0</v>
      </c>
    </row>
    <row r="3814" spans="1:2" x14ac:dyDescent="0.25">
      <c r="A3814">
        <v>3814</v>
      </c>
      <c r="B3814" s="24">
        <f>ROUND(SUMIF(Einnahmen!E$7:E$10002,A3814,Einnahmen!G$7:G$10002)+SUMIF(Einnahmen!I$7:I$10002,A3814,Einnahmen!H$7:H$10002)+SUMIF(Ausgaben!E$7:E$10002,A3814,Ausgaben!G$7:G$10002)+SUMIF(Ausgaben!I$7:I$10002,A3814,Ausgaben!H$7:H$10002),2)</f>
        <v>0</v>
      </c>
    </row>
    <row r="3815" spans="1:2" x14ac:dyDescent="0.25">
      <c r="A3815">
        <v>3815</v>
      </c>
      <c r="B3815" s="24">
        <f>ROUND(SUMIF(Einnahmen!E$7:E$10002,A3815,Einnahmen!G$7:G$10002)+SUMIF(Einnahmen!I$7:I$10002,A3815,Einnahmen!H$7:H$10002)+SUMIF(Ausgaben!E$7:E$10002,A3815,Ausgaben!G$7:G$10002)+SUMIF(Ausgaben!I$7:I$10002,A3815,Ausgaben!H$7:H$10002),2)</f>
        <v>0</v>
      </c>
    </row>
    <row r="3816" spans="1:2" x14ac:dyDescent="0.25">
      <c r="A3816">
        <v>3816</v>
      </c>
      <c r="B3816" s="24">
        <f>ROUND(SUMIF(Einnahmen!E$7:E$10002,A3816,Einnahmen!G$7:G$10002)+SUMIF(Einnahmen!I$7:I$10002,A3816,Einnahmen!H$7:H$10002)+SUMIF(Ausgaben!E$7:E$10002,A3816,Ausgaben!G$7:G$10002)+SUMIF(Ausgaben!I$7:I$10002,A3816,Ausgaben!H$7:H$10002),2)</f>
        <v>0</v>
      </c>
    </row>
    <row r="3817" spans="1:2" x14ac:dyDescent="0.25">
      <c r="A3817">
        <v>3817</v>
      </c>
      <c r="B3817" s="24">
        <f>ROUND(SUMIF(Einnahmen!E$7:E$10002,A3817,Einnahmen!G$7:G$10002)+SUMIF(Einnahmen!I$7:I$10002,A3817,Einnahmen!H$7:H$10002)+SUMIF(Ausgaben!E$7:E$10002,A3817,Ausgaben!G$7:G$10002)+SUMIF(Ausgaben!I$7:I$10002,A3817,Ausgaben!H$7:H$10002),2)</f>
        <v>0</v>
      </c>
    </row>
    <row r="3818" spans="1:2" x14ac:dyDescent="0.25">
      <c r="A3818">
        <v>3818</v>
      </c>
      <c r="B3818" s="24">
        <f>ROUND(SUMIF(Einnahmen!E$7:E$10002,A3818,Einnahmen!G$7:G$10002)+SUMIF(Einnahmen!I$7:I$10002,A3818,Einnahmen!H$7:H$10002)+SUMIF(Ausgaben!E$7:E$10002,A3818,Ausgaben!G$7:G$10002)+SUMIF(Ausgaben!I$7:I$10002,A3818,Ausgaben!H$7:H$10002),2)</f>
        <v>0</v>
      </c>
    </row>
    <row r="3819" spans="1:2" x14ac:dyDescent="0.25">
      <c r="A3819">
        <v>3819</v>
      </c>
      <c r="B3819" s="24">
        <f>ROUND(SUMIF(Einnahmen!E$7:E$10002,A3819,Einnahmen!G$7:G$10002)+SUMIF(Einnahmen!I$7:I$10002,A3819,Einnahmen!H$7:H$10002)+SUMIF(Ausgaben!E$7:E$10002,A3819,Ausgaben!G$7:G$10002)+SUMIF(Ausgaben!I$7:I$10002,A3819,Ausgaben!H$7:H$10002),2)</f>
        <v>0</v>
      </c>
    </row>
    <row r="3820" spans="1:2" x14ac:dyDescent="0.25">
      <c r="A3820">
        <v>3820</v>
      </c>
      <c r="B3820" s="24">
        <f>ROUND(SUMIF(Einnahmen!E$7:E$10002,A3820,Einnahmen!G$7:G$10002)+SUMIF(Einnahmen!I$7:I$10002,A3820,Einnahmen!H$7:H$10002)+SUMIF(Ausgaben!E$7:E$10002,A3820,Ausgaben!G$7:G$10002)+SUMIF(Ausgaben!I$7:I$10002,A3820,Ausgaben!H$7:H$10002),2)</f>
        <v>0</v>
      </c>
    </row>
    <row r="3821" spans="1:2" x14ac:dyDescent="0.25">
      <c r="A3821">
        <v>3821</v>
      </c>
      <c r="B3821" s="24">
        <f>ROUND(SUMIF(Einnahmen!E$7:E$10002,A3821,Einnahmen!G$7:G$10002)+SUMIF(Einnahmen!I$7:I$10002,A3821,Einnahmen!H$7:H$10002)+SUMIF(Ausgaben!E$7:E$10002,A3821,Ausgaben!G$7:G$10002)+SUMIF(Ausgaben!I$7:I$10002,A3821,Ausgaben!H$7:H$10002),2)</f>
        <v>0</v>
      </c>
    </row>
    <row r="3822" spans="1:2" x14ac:dyDescent="0.25">
      <c r="A3822">
        <v>3822</v>
      </c>
      <c r="B3822" s="24">
        <f>ROUND(SUMIF(Einnahmen!E$7:E$10002,A3822,Einnahmen!G$7:G$10002)+SUMIF(Einnahmen!I$7:I$10002,A3822,Einnahmen!H$7:H$10002)+SUMIF(Ausgaben!E$7:E$10002,A3822,Ausgaben!G$7:G$10002)+SUMIF(Ausgaben!I$7:I$10002,A3822,Ausgaben!H$7:H$10002),2)</f>
        <v>0</v>
      </c>
    </row>
    <row r="3823" spans="1:2" x14ac:dyDescent="0.25">
      <c r="A3823">
        <v>3823</v>
      </c>
      <c r="B3823" s="24">
        <f>ROUND(SUMIF(Einnahmen!E$7:E$10002,A3823,Einnahmen!G$7:G$10002)+SUMIF(Einnahmen!I$7:I$10002,A3823,Einnahmen!H$7:H$10002)+SUMIF(Ausgaben!E$7:E$10002,A3823,Ausgaben!G$7:G$10002)+SUMIF(Ausgaben!I$7:I$10002,A3823,Ausgaben!H$7:H$10002),2)</f>
        <v>0</v>
      </c>
    </row>
    <row r="3824" spans="1:2" x14ac:dyDescent="0.25">
      <c r="A3824">
        <v>3824</v>
      </c>
      <c r="B3824" s="24">
        <f>ROUND(SUMIF(Einnahmen!E$7:E$10002,A3824,Einnahmen!G$7:G$10002)+SUMIF(Einnahmen!I$7:I$10002,A3824,Einnahmen!H$7:H$10002)+SUMIF(Ausgaben!E$7:E$10002,A3824,Ausgaben!G$7:G$10002)+SUMIF(Ausgaben!I$7:I$10002,A3824,Ausgaben!H$7:H$10002),2)</f>
        <v>0</v>
      </c>
    </row>
    <row r="3825" spans="1:2" x14ac:dyDescent="0.25">
      <c r="A3825">
        <v>3825</v>
      </c>
      <c r="B3825" s="24">
        <f>ROUND(SUMIF(Einnahmen!E$7:E$10002,A3825,Einnahmen!G$7:G$10002)+SUMIF(Einnahmen!I$7:I$10002,A3825,Einnahmen!H$7:H$10002)+SUMIF(Ausgaben!E$7:E$10002,A3825,Ausgaben!G$7:G$10002)+SUMIF(Ausgaben!I$7:I$10002,A3825,Ausgaben!H$7:H$10002),2)</f>
        <v>0</v>
      </c>
    </row>
    <row r="3826" spans="1:2" x14ac:dyDescent="0.25">
      <c r="A3826">
        <v>3826</v>
      </c>
      <c r="B3826" s="24">
        <f>ROUND(SUMIF(Einnahmen!E$7:E$10002,A3826,Einnahmen!G$7:G$10002)+SUMIF(Einnahmen!I$7:I$10002,A3826,Einnahmen!H$7:H$10002)+SUMIF(Ausgaben!E$7:E$10002,A3826,Ausgaben!G$7:G$10002)+SUMIF(Ausgaben!I$7:I$10002,A3826,Ausgaben!H$7:H$10002),2)</f>
        <v>0</v>
      </c>
    </row>
    <row r="3827" spans="1:2" x14ac:dyDescent="0.25">
      <c r="A3827">
        <v>3827</v>
      </c>
      <c r="B3827" s="24">
        <f>ROUND(SUMIF(Einnahmen!E$7:E$10002,A3827,Einnahmen!G$7:G$10002)+SUMIF(Einnahmen!I$7:I$10002,A3827,Einnahmen!H$7:H$10002)+SUMIF(Ausgaben!E$7:E$10002,A3827,Ausgaben!G$7:G$10002)+SUMIF(Ausgaben!I$7:I$10002,A3827,Ausgaben!H$7:H$10002),2)</f>
        <v>0</v>
      </c>
    </row>
    <row r="3828" spans="1:2" x14ac:dyDescent="0.25">
      <c r="A3828">
        <v>3828</v>
      </c>
      <c r="B3828" s="24">
        <f>ROUND(SUMIF(Einnahmen!E$7:E$10002,A3828,Einnahmen!G$7:G$10002)+SUMIF(Einnahmen!I$7:I$10002,A3828,Einnahmen!H$7:H$10002)+SUMIF(Ausgaben!E$7:E$10002,A3828,Ausgaben!G$7:G$10002)+SUMIF(Ausgaben!I$7:I$10002,A3828,Ausgaben!H$7:H$10002),2)</f>
        <v>0</v>
      </c>
    </row>
    <row r="3829" spans="1:2" x14ac:dyDescent="0.25">
      <c r="A3829">
        <v>3829</v>
      </c>
      <c r="B3829" s="24">
        <f>ROUND(SUMIF(Einnahmen!E$7:E$10002,A3829,Einnahmen!G$7:G$10002)+SUMIF(Einnahmen!I$7:I$10002,A3829,Einnahmen!H$7:H$10002)+SUMIF(Ausgaben!E$7:E$10002,A3829,Ausgaben!G$7:G$10002)+SUMIF(Ausgaben!I$7:I$10002,A3829,Ausgaben!H$7:H$10002),2)</f>
        <v>0</v>
      </c>
    </row>
    <row r="3830" spans="1:2" x14ac:dyDescent="0.25">
      <c r="A3830">
        <v>3830</v>
      </c>
      <c r="B3830" s="24">
        <f>ROUND(SUMIF(Einnahmen!E$7:E$10002,A3830,Einnahmen!G$7:G$10002)+SUMIF(Einnahmen!I$7:I$10002,A3830,Einnahmen!H$7:H$10002)+SUMIF(Ausgaben!E$7:E$10002,A3830,Ausgaben!G$7:G$10002)+SUMIF(Ausgaben!I$7:I$10002,A3830,Ausgaben!H$7:H$10002),2)</f>
        <v>0</v>
      </c>
    </row>
    <row r="3831" spans="1:2" x14ac:dyDescent="0.25">
      <c r="A3831">
        <v>3831</v>
      </c>
      <c r="B3831" s="24">
        <f>ROUND(SUMIF(Einnahmen!E$7:E$10002,A3831,Einnahmen!G$7:G$10002)+SUMIF(Einnahmen!I$7:I$10002,A3831,Einnahmen!H$7:H$10002)+SUMIF(Ausgaben!E$7:E$10002,A3831,Ausgaben!G$7:G$10002)+SUMIF(Ausgaben!I$7:I$10002,A3831,Ausgaben!H$7:H$10002),2)</f>
        <v>0</v>
      </c>
    </row>
    <row r="3832" spans="1:2" x14ac:dyDescent="0.25">
      <c r="A3832">
        <v>3832</v>
      </c>
      <c r="B3832" s="24">
        <f>ROUND(SUMIF(Einnahmen!E$7:E$10002,A3832,Einnahmen!G$7:G$10002)+SUMIF(Einnahmen!I$7:I$10002,A3832,Einnahmen!H$7:H$10002)+SUMIF(Ausgaben!E$7:E$10002,A3832,Ausgaben!G$7:G$10002)+SUMIF(Ausgaben!I$7:I$10002,A3832,Ausgaben!H$7:H$10002),2)</f>
        <v>0</v>
      </c>
    </row>
    <row r="3833" spans="1:2" x14ac:dyDescent="0.25">
      <c r="A3833">
        <v>3833</v>
      </c>
      <c r="B3833" s="24">
        <f>ROUND(SUMIF(Einnahmen!E$7:E$10002,A3833,Einnahmen!G$7:G$10002)+SUMIF(Einnahmen!I$7:I$10002,A3833,Einnahmen!H$7:H$10002)+SUMIF(Ausgaben!E$7:E$10002,A3833,Ausgaben!G$7:G$10002)+SUMIF(Ausgaben!I$7:I$10002,A3833,Ausgaben!H$7:H$10002),2)</f>
        <v>0</v>
      </c>
    </row>
    <row r="3834" spans="1:2" x14ac:dyDescent="0.25">
      <c r="A3834">
        <v>3834</v>
      </c>
      <c r="B3834" s="24">
        <f>ROUND(SUMIF(Einnahmen!E$7:E$10002,A3834,Einnahmen!G$7:G$10002)+SUMIF(Einnahmen!I$7:I$10002,A3834,Einnahmen!H$7:H$10002)+SUMIF(Ausgaben!E$7:E$10002,A3834,Ausgaben!G$7:G$10002)+SUMIF(Ausgaben!I$7:I$10002,A3834,Ausgaben!H$7:H$10002),2)</f>
        <v>0</v>
      </c>
    </row>
    <row r="3835" spans="1:2" x14ac:dyDescent="0.25">
      <c r="A3835">
        <v>3835</v>
      </c>
      <c r="B3835" s="24">
        <f>ROUND(SUMIF(Einnahmen!E$7:E$10002,A3835,Einnahmen!G$7:G$10002)+SUMIF(Einnahmen!I$7:I$10002,A3835,Einnahmen!H$7:H$10002)+SUMIF(Ausgaben!E$7:E$10002,A3835,Ausgaben!G$7:G$10002)+SUMIF(Ausgaben!I$7:I$10002,A3835,Ausgaben!H$7:H$10002),2)</f>
        <v>0</v>
      </c>
    </row>
    <row r="3836" spans="1:2" x14ac:dyDescent="0.25">
      <c r="A3836">
        <v>3836</v>
      </c>
      <c r="B3836" s="24">
        <f>ROUND(SUMIF(Einnahmen!E$7:E$10002,A3836,Einnahmen!G$7:G$10002)+SUMIF(Einnahmen!I$7:I$10002,A3836,Einnahmen!H$7:H$10002)+SUMIF(Ausgaben!E$7:E$10002,A3836,Ausgaben!G$7:G$10002)+SUMIF(Ausgaben!I$7:I$10002,A3836,Ausgaben!H$7:H$10002),2)</f>
        <v>0</v>
      </c>
    </row>
    <row r="3837" spans="1:2" x14ac:dyDescent="0.25">
      <c r="A3837">
        <v>3837</v>
      </c>
      <c r="B3837" s="24">
        <f>ROUND(SUMIF(Einnahmen!E$7:E$10002,A3837,Einnahmen!G$7:G$10002)+SUMIF(Einnahmen!I$7:I$10002,A3837,Einnahmen!H$7:H$10002)+SUMIF(Ausgaben!E$7:E$10002,A3837,Ausgaben!G$7:G$10002)+SUMIF(Ausgaben!I$7:I$10002,A3837,Ausgaben!H$7:H$10002),2)</f>
        <v>0</v>
      </c>
    </row>
    <row r="3838" spans="1:2" x14ac:dyDescent="0.25">
      <c r="A3838">
        <v>3838</v>
      </c>
      <c r="B3838" s="24">
        <f>ROUND(SUMIF(Einnahmen!E$7:E$10002,A3838,Einnahmen!G$7:G$10002)+SUMIF(Einnahmen!I$7:I$10002,A3838,Einnahmen!H$7:H$10002)+SUMIF(Ausgaben!E$7:E$10002,A3838,Ausgaben!G$7:G$10002)+SUMIF(Ausgaben!I$7:I$10002,A3838,Ausgaben!H$7:H$10002),2)</f>
        <v>0</v>
      </c>
    </row>
    <row r="3839" spans="1:2" x14ac:dyDescent="0.25">
      <c r="A3839">
        <v>3839</v>
      </c>
      <c r="B3839" s="24">
        <f>ROUND(SUMIF(Einnahmen!E$7:E$10002,A3839,Einnahmen!G$7:G$10002)+SUMIF(Einnahmen!I$7:I$10002,A3839,Einnahmen!H$7:H$10002)+SUMIF(Ausgaben!E$7:E$10002,A3839,Ausgaben!G$7:G$10002)+SUMIF(Ausgaben!I$7:I$10002,A3839,Ausgaben!H$7:H$10002),2)</f>
        <v>0</v>
      </c>
    </row>
    <row r="3840" spans="1:2" x14ac:dyDescent="0.25">
      <c r="A3840">
        <v>3840</v>
      </c>
      <c r="B3840" s="24">
        <f>ROUND(SUMIF(Einnahmen!E$7:E$10002,A3840,Einnahmen!G$7:G$10002)+SUMIF(Einnahmen!I$7:I$10002,A3840,Einnahmen!H$7:H$10002)+SUMIF(Ausgaben!E$7:E$10002,A3840,Ausgaben!G$7:G$10002)+SUMIF(Ausgaben!I$7:I$10002,A3840,Ausgaben!H$7:H$10002),2)</f>
        <v>0</v>
      </c>
    </row>
    <row r="3841" spans="1:2" x14ac:dyDescent="0.25">
      <c r="A3841">
        <v>3841</v>
      </c>
      <c r="B3841" s="24">
        <f>ROUND(SUMIF(Einnahmen!E$7:E$10002,A3841,Einnahmen!G$7:G$10002)+SUMIF(Einnahmen!I$7:I$10002,A3841,Einnahmen!H$7:H$10002)+SUMIF(Ausgaben!E$7:E$10002,A3841,Ausgaben!G$7:G$10002)+SUMIF(Ausgaben!I$7:I$10002,A3841,Ausgaben!H$7:H$10002),2)</f>
        <v>0</v>
      </c>
    </row>
    <row r="3842" spans="1:2" x14ac:dyDescent="0.25">
      <c r="A3842">
        <v>3842</v>
      </c>
      <c r="B3842" s="24">
        <f>ROUND(SUMIF(Einnahmen!E$7:E$10002,A3842,Einnahmen!G$7:G$10002)+SUMIF(Einnahmen!I$7:I$10002,A3842,Einnahmen!H$7:H$10002)+SUMIF(Ausgaben!E$7:E$10002,A3842,Ausgaben!G$7:G$10002)+SUMIF(Ausgaben!I$7:I$10002,A3842,Ausgaben!H$7:H$10002),2)</f>
        <v>0</v>
      </c>
    </row>
    <row r="3843" spans="1:2" x14ac:dyDescent="0.25">
      <c r="A3843">
        <v>3843</v>
      </c>
      <c r="B3843" s="24">
        <f>ROUND(SUMIF(Einnahmen!E$7:E$10002,A3843,Einnahmen!G$7:G$10002)+SUMIF(Einnahmen!I$7:I$10002,A3843,Einnahmen!H$7:H$10002)+SUMIF(Ausgaben!E$7:E$10002,A3843,Ausgaben!G$7:G$10002)+SUMIF(Ausgaben!I$7:I$10002,A3843,Ausgaben!H$7:H$10002),2)</f>
        <v>0</v>
      </c>
    </row>
    <row r="3844" spans="1:2" x14ac:dyDescent="0.25">
      <c r="A3844">
        <v>3844</v>
      </c>
      <c r="B3844" s="24">
        <f>ROUND(SUMIF(Einnahmen!E$7:E$10002,A3844,Einnahmen!G$7:G$10002)+SUMIF(Einnahmen!I$7:I$10002,A3844,Einnahmen!H$7:H$10002)+SUMIF(Ausgaben!E$7:E$10002,A3844,Ausgaben!G$7:G$10002)+SUMIF(Ausgaben!I$7:I$10002,A3844,Ausgaben!H$7:H$10002),2)</f>
        <v>0</v>
      </c>
    </row>
    <row r="3845" spans="1:2" x14ac:dyDescent="0.25">
      <c r="A3845">
        <v>3845</v>
      </c>
      <c r="B3845" s="24">
        <f>ROUND(SUMIF(Einnahmen!E$7:E$10002,A3845,Einnahmen!G$7:G$10002)+SUMIF(Einnahmen!I$7:I$10002,A3845,Einnahmen!H$7:H$10002)+SUMIF(Ausgaben!E$7:E$10002,A3845,Ausgaben!G$7:G$10002)+SUMIF(Ausgaben!I$7:I$10002,A3845,Ausgaben!H$7:H$10002),2)</f>
        <v>0</v>
      </c>
    </row>
    <row r="3846" spans="1:2" x14ac:dyDescent="0.25">
      <c r="A3846">
        <v>3846</v>
      </c>
      <c r="B3846" s="24">
        <f>ROUND(SUMIF(Einnahmen!E$7:E$10002,A3846,Einnahmen!G$7:G$10002)+SUMIF(Einnahmen!I$7:I$10002,A3846,Einnahmen!H$7:H$10002)+SUMIF(Ausgaben!E$7:E$10002,A3846,Ausgaben!G$7:G$10002)+SUMIF(Ausgaben!I$7:I$10002,A3846,Ausgaben!H$7:H$10002),2)</f>
        <v>0</v>
      </c>
    </row>
    <row r="3847" spans="1:2" x14ac:dyDescent="0.25">
      <c r="A3847">
        <v>3847</v>
      </c>
      <c r="B3847" s="24">
        <f>ROUND(SUMIF(Einnahmen!E$7:E$10002,A3847,Einnahmen!G$7:G$10002)+SUMIF(Einnahmen!I$7:I$10002,A3847,Einnahmen!H$7:H$10002)+SUMIF(Ausgaben!E$7:E$10002,A3847,Ausgaben!G$7:G$10002)+SUMIF(Ausgaben!I$7:I$10002,A3847,Ausgaben!H$7:H$10002),2)</f>
        <v>0</v>
      </c>
    </row>
    <row r="3848" spans="1:2" x14ac:dyDescent="0.25">
      <c r="A3848">
        <v>3848</v>
      </c>
      <c r="B3848" s="24">
        <f>ROUND(SUMIF(Einnahmen!E$7:E$10002,A3848,Einnahmen!G$7:G$10002)+SUMIF(Einnahmen!I$7:I$10002,A3848,Einnahmen!H$7:H$10002)+SUMIF(Ausgaben!E$7:E$10002,A3848,Ausgaben!G$7:G$10002)+SUMIF(Ausgaben!I$7:I$10002,A3848,Ausgaben!H$7:H$10002),2)</f>
        <v>0</v>
      </c>
    </row>
    <row r="3849" spans="1:2" x14ac:dyDescent="0.25">
      <c r="A3849">
        <v>3849</v>
      </c>
      <c r="B3849" s="24">
        <f>ROUND(SUMIF(Einnahmen!E$7:E$10002,A3849,Einnahmen!G$7:G$10002)+SUMIF(Einnahmen!I$7:I$10002,A3849,Einnahmen!H$7:H$10002)+SUMIF(Ausgaben!E$7:E$10002,A3849,Ausgaben!G$7:G$10002)+SUMIF(Ausgaben!I$7:I$10002,A3849,Ausgaben!H$7:H$10002),2)</f>
        <v>0</v>
      </c>
    </row>
    <row r="3850" spans="1:2" x14ac:dyDescent="0.25">
      <c r="A3850">
        <v>3850</v>
      </c>
      <c r="B3850" s="24">
        <f>ROUND(SUMIF(Einnahmen!E$7:E$10002,A3850,Einnahmen!G$7:G$10002)+SUMIF(Einnahmen!I$7:I$10002,A3850,Einnahmen!H$7:H$10002)+SUMIF(Ausgaben!E$7:E$10002,A3850,Ausgaben!G$7:G$10002)+SUMIF(Ausgaben!I$7:I$10002,A3850,Ausgaben!H$7:H$10002),2)</f>
        <v>0</v>
      </c>
    </row>
    <row r="3851" spans="1:2" x14ac:dyDescent="0.25">
      <c r="A3851">
        <v>3851</v>
      </c>
      <c r="B3851" s="24">
        <f>ROUND(SUMIF(Einnahmen!E$7:E$10002,A3851,Einnahmen!G$7:G$10002)+SUMIF(Einnahmen!I$7:I$10002,A3851,Einnahmen!H$7:H$10002)+SUMIF(Ausgaben!E$7:E$10002,A3851,Ausgaben!G$7:G$10002)+SUMIF(Ausgaben!I$7:I$10002,A3851,Ausgaben!H$7:H$10002),2)</f>
        <v>0</v>
      </c>
    </row>
    <row r="3852" spans="1:2" x14ac:dyDescent="0.25">
      <c r="A3852">
        <v>3852</v>
      </c>
      <c r="B3852" s="24">
        <f>ROUND(SUMIF(Einnahmen!E$7:E$10002,A3852,Einnahmen!G$7:G$10002)+SUMIF(Einnahmen!I$7:I$10002,A3852,Einnahmen!H$7:H$10002)+SUMIF(Ausgaben!E$7:E$10002,A3852,Ausgaben!G$7:G$10002)+SUMIF(Ausgaben!I$7:I$10002,A3852,Ausgaben!H$7:H$10002),2)</f>
        <v>0</v>
      </c>
    </row>
    <row r="3853" spans="1:2" x14ac:dyDescent="0.25">
      <c r="A3853">
        <v>3853</v>
      </c>
      <c r="B3853" s="24">
        <f>ROUND(SUMIF(Einnahmen!E$7:E$10002,A3853,Einnahmen!G$7:G$10002)+SUMIF(Einnahmen!I$7:I$10002,A3853,Einnahmen!H$7:H$10002)+SUMIF(Ausgaben!E$7:E$10002,A3853,Ausgaben!G$7:G$10002)+SUMIF(Ausgaben!I$7:I$10002,A3853,Ausgaben!H$7:H$10002),2)</f>
        <v>0</v>
      </c>
    </row>
    <row r="3854" spans="1:2" x14ac:dyDescent="0.25">
      <c r="A3854">
        <v>3854</v>
      </c>
      <c r="B3854" s="24">
        <f>ROUND(SUMIF(Einnahmen!E$7:E$10002,A3854,Einnahmen!G$7:G$10002)+SUMIF(Einnahmen!I$7:I$10002,A3854,Einnahmen!H$7:H$10002)+SUMIF(Ausgaben!E$7:E$10002,A3854,Ausgaben!G$7:G$10002)+SUMIF(Ausgaben!I$7:I$10002,A3854,Ausgaben!H$7:H$10002),2)</f>
        <v>0</v>
      </c>
    </row>
    <row r="3855" spans="1:2" x14ac:dyDescent="0.25">
      <c r="A3855">
        <v>3855</v>
      </c>
      <c r="B3855" s="24">
        <f>ROUND(SUMIF(Einnahmen!E$7:E$10002,A3855,Einnahmen!G$7:G$10002)+SUMIF(Einnahmen!I$7:I$10002,A3855,Einnahmen!H$7:H$10002)+SUMIF(Ausgaben!E$7:E$10002,A3855,Ausgaben!G$7:G$10002)+SUMIF(Ausgaben!I$7:I$10002,A3855,Ausgaben!H$7:H$10002),2)</f>
        <v>0</v>
      </c>
    </row>
    <row r="3856" spans="1:2" x14ac:dyDescent="0.25">
      <c r="A3856">
        <v>3856</v>
      </c>
      <c r="B3856" s="24">
        <f>ROUND(SUMIF(Einnahmen!E$7:E$10002,A3856,Einnahmen!G$7:G$10002)+SUMIF(Einnahmen!I$7:I$10002,A3856,Einnahmen!H$7:H$10002)+SUMIF(Ausgaben!E$7:E$10002,A3856,Ausgaben!G$7:G$10002)+SUMIF(Ausgaben!I$7:I$10002,A3856,Ausgaben!H$7:H$10002),2)</f>
        <v>0</v>
      </c>
    </row>
    <row r="3857" spans="1:2" x14ac:dyDescent="0.25">
      <c r="A3857">
        <v>3857</v>
      </c>
      <c r="B3857" s="24">
        <f>ROUND(SUMIF(Einnahmen!E$7:E$10002,A3857,Einnahmen!G$7:G$10002)+SUMIF(Einnahmen!I$7:I$10002,A3857,Einnahmen!H$7:H$10002)+SUMIF(Ausgaben!E$7:E$10002,A3857,Ausgaben!G$7:G$10002)+SUMIF(Ausgaben!I$7:I$10002,A3857,Ausgaben!H$7:H$10002),2)</f>
        <v>0</v>
      </c>
    </row>
    <row r="3858" spans="1:2" x14ac:dyDescent="0.25">
      <c r="A3858">
        <v>3858</v>
      </c>
      <c r="B3858" s="24">
        <f>ROUND(SUMIF(Einnahmen!E$7:E$10002,A3858,Einnahmen!G$7:G$10002)+SUMIF(Einnahmen!I$7:I$10002,A3858,Einnahmen!H$7:H$10002)+SUMIF(Ausgaben!E$7:E$10002,A3858,Ausgaben!G$7:G$10002)+SUMIF(Ausgaben!I$7:I$10002,A3858,Ausgaben!H$7:H$10002),2)</f>
        <v>0</v>
      </c>
    </row>
    <row r="3859" spans="1:2" x14ac:dyDescent="0.25">
      <c r="A3859">
        <v>3859</v>
      </c>
      <c r="B3859" s="24">
        <f>ROUND(SUMIF(Einnahmen!E$7:E$10002,A3859,Einnahmen!G$7:G$10002)+SUMIF(Einnahmen!I$7:I$10002,A3859,Einnahmen!H$7:H$10002)+SUMIF(Ausgaben!E$7:E$10002,A3859,Ausgaben!G$7:G$10002)+SUMIF(Ausgaben!I$7:I$10002,A3859,Ausgaben!H$7:H$10002),2)</f>
        <v>0</v>
      </c>
    </row>
    <row r="3860" spans="1:2" x14ac:dyDescent="0.25">
      <c r="A3860">
        <v>3860</v>
      </c>
      <c r="B3860" s="24">
        <f>ROUND(SUMIF(Einnahmen!E$7:E$10002,A3860,Einnahmen!G$7:G$10002)+SUMIF(Einnahmen!I$7:I$10002,A3860,Einnahmen!H$7:H$10002)+SUMIF(Ausgaben!E$7:E$10002,A3860,Ausgaben!G$7:G$10002)+SUMIF(Ausgaben!I$7:I$10002,A3860,Ausgaben!H$7:H$10002),2)</f>
        <v>0</v>
      </c>
    </row>
    <row r="3861" spans="1:2" x14ac:dyDescent="0.25">
      <c r="A3861">
        <v>3861</v>
      </c>
      <c r="B3861" s="24">
        <f>ROUND(SUMIF(Einnahmen!E$7:E$10002,A3861,Einnahmen!G$7:G$10002)+SUMIF(Einnahmen!I$7:I$10002,A3861,Einnahmen!H$7:H$10002)+SUMIF(Ausgaben!E$7:E$10002,A3861,Ausgaben!G$7:G$10002)+SUMIF(Ausgaben!I$7:I$10002,A3861,Ausgaben!H$7:H$10002),2)</f>
        <v>0</v>
      </c>
    </row>
    <row r="3862" spans="1:2" x14ac:dyDescent="0.25">
      <c r="A3862">
        <v>3862</v>
      </c>
      <c r="B3862" s="24">
        <f>ROUND(SUMIF(Einnahmen!E$7:E$10002,A3862,Einnahmen!G$7:G$10002)+SUMIF(Einnahmen!I$7:I$10002,A3862,Einnahmen!H$7:H$10002)+SUMIF(Ausgaben!E$7:E$10002,A3862,Ausgaben!G$7:G$10002)+SUMIF(Ausgaben!I$7:I$10002,A3862,Ausgaben!H$7:H$10002),2)</f>
        <v>0</v>
      </c>
    </row>
    <row r="3863" spans="1:2" x14ac:dyDescent="0.25">
      <c r="A3863">
        <v>3863</v>
      </c>
      <c r="B3863" s="24">
        <f>ROUND(SUMIF(Einnahmen!E$7:E$10002,A3863,Einnahmen!G$7:G$10002)+SUMIF(Einnahmen!I$7:I$10002,A3863,Einnahmen!H$7:H$10002)+SUMIF(Ausgaben!E$7:E$10002,A3863,Ausgaben!G$7:G$10002)+SUMIF(Ausgaben!I$7:I$10002,A3863,Ausgaben!H$7:H$10002),2)</f>
        <v>0</v>
      </c>
    </row>
    <row r="3864" spans="1:2" x14ac:dyDescent="0.25">
      <c r="A3864">
        <v>3864</v>
      </c>
      <c r="B3864" s="24">
        <f>ROUND(SUMIF(Einnahmen!E$7:E$10002,A3864,Einnahmen!G$7:G$10002)+SUMIF(Einnahmen!I$7:I$10002,A3864,Einnahmen!H$7:H$10002)+SUMIF(Ausgaben!E$7:E$10002,A3864,Ausgaben!G$7:G$10002)+SUMIF(Ausgaben!I$7:I$10002,A3864,Ausgaben!H$7:H$10002),2)</f>
        <v>0</v>
      </c>
    </row>
    <row r="3865" spans="1:2" x14ac:dyDescent="0.25">
      <c r="A3865">
        <v>3865</v>
      </c>
      <c r="B3865" s="24">
        <f>ROUND(SUMIF(Einnahmen!E$7:E$10002,A3865,Einnahmen!G$7:G$10002)+SUMIF(Einnahmen!I$7:I$10002,A3865,Einnahmen!H$7:H$10002)+SUMIF(Ausgaben!E$7:E$10002,A3865,Ausgaben!G$7:G$10002)+SUMIF(Ausgaben!I$7:I$10002,A3865,Ausgaben!H$7:H$10002),2)</f>
        <v>0</v>
      </c>
    </row>
    <row r="3866" spans="1:2" x14ac:dyDescent="0.25">
      <c r="A3866">
        <v>3866</v>
      </c>
      <c r="B3866" s="24">
        <f>ROUND(SUMIF(Einnahmen!E$7:E$10002,A3866,Einnahmen!G$7:G$10002)+SUMIF(Einnahmen!I$7:I$10002,A3866,Einnahmen!H$7:H$10002)+SUMIF(Ausgaben!E$7:E$10002,A3866,Ausgaben!G$7:G$10002)+SUMIF(Ausgaben!I$7:I$10002,A3866,Ausgaben!H$7:H$10002),2)</f>
        <v>0</v>
      </c>
    </row>
    <row r="3867" spans="1:2" x14ac:dyDescent="0.25">
      <c r="A3867">
        <v>3867</v>
      </c>
      <c r="B3867" s="24">
        <f>ROUND(SUMIF(Einnahmen!E$7:E$10002,A3867,Einnahmen!G$7:G$10002)+SUMIF(Einnahmen!I$7:I$10002,A3867,Einnahmen!H$7:H$10002)+SUMIF(Ausgaben!E$7:E$10002,A3867,Ausgaben!G$7:G$10002)+SUMIF(Ausgaben!I$7:I$10002,A3867,Ausgaben!H$7:H$10002),2)</f>
        <v>0</v>
      </c>
    </row>
    <row r="3868" spans="1:2" x14ac:dyDescent="0.25">
      <c r="A3868">
        <v>3868</v>
      </c>
      <c r="B3868" s="24">
        <f>ROUND(SUMIF(Einnahmen!E$7:E$10002,A3868,Einnahmen!G$7:G$10002)+SUMIF(Einnahmen!I$7:I$10002,A3868,Einnahmen!H$7:H$10002)+SUMIF(Ausgaben!E$7:E$10002,A3868,Ausgaben!G$7:G$10002)+SUMIF(Ausgaben!I$7:I$10002,A3868,Ausgaben!H$7:H$10002),2)</f>
        <v>0</v>
      </c>
    </row>
    <row r="3869" spans="1:2" x14ac:dyDescent="0.25">
      <c r="A3869">
        <v>3869</v>
      </c>
      <c r="B3869" s="24">
        <f>ROUND(SUMIF(Einnahmen!E$7:E$10002,A3869,Einnahmen!G$7:G$10002)+SUMIF(Einnahmen!I$7:I$10002,A3869,Einnahmen!H$7:H$10002)+SUMIF(Ausgaben!E$7:E$10002,A3869,Ausgaben!G$7:G$10002)+SUMIF(Ausgaben!I$7:I$10002,A3869,Ausgaben!H$7:H$10002),2)</f>
        <v>0</v>
      </c>
    </row>
    <row r="3870" spans="1:2" x14ac:dyDescent="0.25">
      <c r="A3870">
        <v>3870</v>
      </c>
      <c r="B3870" s="24">
        <f>ROUND(SUMIF(Einnahmen!E$7:E$10002,A3870,Einnahmen!G$7:G$10002)+SUMIF(Einnahmen!I$7:I$10002,A3870,Einnahmen!H$7:H$10002)+SUMIF(Ausgaben!E$7:E$10002,A3870,Ausgaben!G$7:G$10002)+SUMIF(Ausgaben!I$7:I$10002,A3870,Ausgaben!H$7:H$10002),2)</f>
        <v>0</v>
      </c>
    </row>
    <row r="3871" spans="1:2" x14ac:dyDescent="0.25">
      <c r="A3871">
        <v>3871</v>
      </c>
      <c r="B3871" s="24">
        <f>ROUND(SUMIF(Einnahmen!E$7:E$10002,A3871,Einnahmen!G$7:G$10002)+SUMIF(Einnahmen!I$7:I$10002,A3871,Einnahmen!H$7:H$10002)+SUMIF(Ausgaben!E$7:E$10002,A3871,Ausgaben!G$7:G$10002)+SUMIF(Ausgaben!I$7:I$10002,A3871,Ausgaben!H$7:H$10002),2)</f>
        <v>0</v>
      </c>
    </row>
    <row r="3872" spans="1:2" x14ac:dyDescent="0.25">
      <c r="A3872">
        <v>3872</v>
      </c>
      <c r="B3872" s="24">
        <f>ROUND(SUMIF(Einnahmen!E$7:E$10002,A3872,Einnahmen!G$7:G$10002)+SUMIF(Einnahmen!I$7:I$10002,A3872,Einnahmen!H$7:H$10002)+SUMIF(Ausgaben!E$7:E$10002,A3872,Ausgaben!G$7:G$10002)+SUMIF(Ausgaben!I$7:I$10002,A3872,Ausgaben!H$7:H$10002),2)</f>
        <v>0</v>
      </c>
    </row>
    <row r="3873" spans="1:2" x14ac:dyDescent="0.25">
      <c r="A3873">
        <v>3873</v>
      </c>
      <c r="B3873" s="24">
        <f>ROUND(SUMIF(Einnahmen!E$7:E$10002,A3873,Einnahmen!G$7:G$10002)+SUMIF(Einnahmen!I$7:I$10002,A3873,Einnahmen!H$7:H$10002)+SUMIF(Ausgaben!E$7:E$10002,A3873,Ausgaben!G$7:G$10002)+SUMIF(Ausgaben!I$7:I$10002,A3873,Ausgaben!H$7:H$10002),2)</f>
        <v>0</v>
      </c>
    </row>
    <row r="3874" spans="1:2" x14ac:dyDescent="0.25">
      <c r="A3874">
        <v>3874</v>
      </c>
      <c r="B3874" s="24">
        <f>ROUND(SUMIF(Einnahmen!E$7:E$10002,A3874,Einnahmen!G$7:G$10002)+SUMIF(Einnahmen!I$7:I$10002,A3874,Einnahmen!H$7:H$10002)+SUMIF(Ausgaben!E$7:E$10002,A3874,Ausgaben!G$7:G$10002)+SUMIF(Ausgaben!I$7:I$10002,A3874,Ausgaben!H$7:H$10002),2)</f>
        <v>0</v>
      </c>
    </row>
    <row r="3875" spans="1:2" x14ac:dyDescent="0.25">
      <c r="A3875">
        <v>3875</v>
      </c>
      <c r="B3875" s="24">
        <f>ROUND(SUMIF(Einnahmen!E$7:E$10002,A3875,Einnahmen!G$7:G$10002)+SUMIF(Einnahmen!I$7:I$10002,A3875,Einnahmen!H$7:H$10002)+SUMIF(Ausgaben!E$7:E$10002,A3875,Ausgaben!G$7:G$10002)+SUMIF(Ausgaben!I$7:I$10002,A3875,Ausgaben!H$7:H$10002),2)</f>
        <v>0</v>
      </c>
    </row>
    <row r="3876" spans="1:2" x14ac:dyDescent="0.25">
      <c r="A3876">
        <v>3876</v>
      </c>
      <c r="B3876" s="24">
        <f>ROUND(SUMIF(Einnahmen!E$7:E$10002,A3876,Einnahmen!G$7:G$10002)+SUMIF(Einnahmen!I$7:I$10002,A3876,Einnahmen!H$7:H$10002)+SUMIF(Ausgaben!E$7:E$10002,A3876,Ausgaben!G$7:G$10002)+SUMIF(Ausgaben!I$7:I$10002,A3876,Ausgaben!H$7:H$10002),2)</f>
        <v>0</v>
      </c>
    </row>
    <row r="3877" spans="1:2" x14ac:dyDescent="0.25">
      <c r="A3877">
        <v>3877</v>
      </c>
      <c r="B3877" s="24">
        <f>ROUND(SUMIF(Einnahmen!E$7:E$10002,A3877,Einnahmen!G$7:G$10002)+SUMIF(Einnahmen!I$7:I$10002,A3877,Einnahmen!H$7:H$10002)+SUMIF(Ausgaben!E$7:E$10002,A3877,Ausgaben!G$7:G$10002)+SUMIF(Ausgaben!I$7:I$10002,A3877,Ausgaben!H$7:H$10002),2)</f>
        <v>0</v>
      </c>
    </row>
    <row r="3878" spans="1:2" x14ac:dyDescent="0.25">
      <c r="A3878">
        <v>3878</v>
      </c>
      <c r="B3878" s="24">
        <f>ROUND(SUMIF(Einnahmen!E$7:E$10002,A3878,Einnahmen!G$7:G$10002)+SUMIF(Einnahmen!I$7:I$10002,A3878,Einnahmen!H$7:H$10002)+SUMIF(Ausgaben!E$7:E$10002,A3878,Ausgaben!G$7:G$10002)+SUMIF(Ausgaben!I$7:I$10002,A3878,Ausgaben!H$7:H$10002),2)</f>
        <v>0</v>
      </c>
    </row>
    <row r="3879" spans="1:2" x14ac:dyDescent="0.25">
      <c r="A3879">
        <v>3879</v>
      </c>
      <c r="B3879" s="24">
        <f>ROUND(SUMIF(Einnahmen!E$7:E$10002,A3879,Einnahmen!G$7:G$10002)+SUMIF(Einnahmen!I$7:I$10002,A3879,Einnahmen!H$7:H$10002)+SUMIF(Ausgaben!E$7:E$10002,A3879,Ausgaben!G$7:G$10002)+SUMIF(Ausgaben!I$7:I$10002,A3879,Ausgaben!H$7:H$10002),2)</f>
        <v>0</v>
      </c>
    </row>
    <row r="3880" spans="1:2" x14ac:dyDescent="0.25">
      <c r="A3880">
        <v>3880</v>
      </c>
      <c r="B3880" s="24">
        <f>ROUND(SUMIF(Einnahmen!E$7:E$10002,A3880,Einnahmen!G$7:G$10002)+SUMIF(Einnahmen!I$7:I$10002,A3880,Einnahmen!H$7:H$10002)+SUMIF(Ausgaben!E$7:E$10002,A3880,Ausgaben!G$7:G$10002)+SUMIF(Ausgaben!I$7:I$10002,A3880,Ausgaben!H$7:H$10002),2)</f>
        <v>0</v>
      </c>
    </row>
    <row r="3881" spans="1:2" x14ac:dyDescent="0.25">
      <c r="A3881">
        <v>3881</v>
      </c>
      <c r="B3881" s="24">
        <f>ROUND(SUMIF(Einnahmen!E$7:E$10002,A3881,Einnahmen!G$7:G$10002)+SUMIF(Einnahmen!I$7:I$10002,A3881,Einnahmen!H$7:H$10002)+SUMIF(Ausgaben!E$7:E$10002,A3881,Ausgaben!G$7:G$10002)+SUMIF(Ausgaben!I$7:I$10002,A3881,Ausgaben!H$7:H$10002),2)</f>
        <v>0</v>
      </c>
    </row>
    <row r="3882" spans="1:2" x14ac:dyDescent="0.25">
      <c r="A3882">
        <v>3882</v>
      </c>
      <c r="B3882" s="24">
        <f>ROUND(SUMIF(Einnahmen!E$7:E$10002,A3882,Einnahmen!G$7:G$10002)+SUMIF(Einnahmen!I$7:I$10002,A3882,Einnahmen!H$7:H$10002)+SUMIF(Ausgaben!E$7:E$10002,A3882,Ausgaben!G$7:G$10002)+SUMIF(Ausgaben!I$7:I$10002,A3882,Ausgaben!H$7:H$10002),2)</f>
        <v>0</v>
      </c>
    </row>
    <row r="3883" spans="1:2" x14ac:dyDescent="0.25">
      <c r="A3883">
        <v>3883</v>
      </c>
      <c r="B3883" s="24">
        <f>ROUND(SUMIF(Einnahmen!E$7:E$10002,A3883,Einnahmen!G$7:G$10002)+SUMIF(Einnahmen!I$7:I$10002,A3883,Einnahmen!H$7:H$10002)+SUMIF(Ausgaben!E$7:E$10002,A3883,Ausgaben!G$7:G$10002)+SUMIF(Ausgaben!I$7:I$10002,A3883,Ausgaben!H$7:H$10002),2)</f>
        <v>0</v>
      </c>
    </row>
    <row r="3884" spans="1:2" x14ac:dyDescent="0.25">
      <c r="A3884">
        <v>3884</v>
      </c>
      <c r="B3884" s="24">
        <f>ROUND(SUMIF(Einnahmen!E$7:E$10002,A3884,Einnahmen!G$7:G$10002)+SUMIF(Einnahmen!I$7:I$10002,A3884,Einnahmen!H$7:H$10002)+SUMIF(Ausgaben!E$7:E$10002,A3884,Ausgaben!G$7:G$10002)+SUMIF(Ausgaben!I$7:I$10002,A3884,Ausgaben!H$7:H$10002),2)</f>
        <v>0</v>
      </c>
    </row>
    <row r="3885" spans="1:2" x14ac:dyDescent="0.25">
      <c r="A3885">
        <v>3885</v>
      </c>
      <c r="B3885" s="24">
        <f>ROUND(SUMIF(Einnahmen!E$7:E$10002,A3885,Einnahmen!G$7:G$10002)+SUMIF(Einnahmen!I$7:I$10002,A3885,Einnahmen!H$7:H$10002)+SUMIF(Ausgaben!E$7:E$10002,A3885,Ausgaben!G$7:G$10002)+SUMIF(Ausgaben!I$7:I$10002,A3885,Ausgaben!H$7:H$10002),2)</f>
        <v>0</v>
      </c>
    </row>
    <row r="3886" spans="1:2" x14ac:dyDescent="0.25">
      <c r="A3886">
        <v>3886</v>
      </c>
      <c r="B3886" s="24">
        <f>ROUND(SUMIF(Einnahmen!E$7:E$10002,A3886,Einnahmen!G$7:G$10002)+SUMIF(Einnahmen!I$7:I$10002,A3886,Einnahmen!H$7:H$10002)+SUMIF(Ausgaben!E$7:E$10002,A3886,Ausgaben!G$7:G$10002)+SUMIF(Ausgaben!I$7:I$10002,A3886,Ausgaben!H$7:H$10002),2)</f>
        <v>0</v>
      </c>
    </row>
    <row r="3887" spans="1:2" x14ac:dyDescent="0.25">
      <c r="A3887">
        <v>3887</v>
      </c>
      <c r="B3887" s="24">
        <f>ROUND(SUMIF(Einnahmen!E$7:E$10002,A3887,Einnahmen!G$7:G$10002)+SUMIF(Einnahmen!I$7:I$10002,A3887,Einnahmen!H$7:H$10002)+SUMIF(Ausgaben!E$7:E$10002,A3887,Ausgaben!G$7:G$10002)+SUMIF(Ausgaben!I$7:I$10002,A3887,Ausgaben!H$7:H$10002),2)</f>
        <v>0</v>
      </c>
    </row>
    <row r="3888" spans="1:2" x14ac:dyDescent="0.25">
      <c r="A3888">
        <v>3888</v>
      </c>
      <c r="B3888" s="24">
        <f>ROUND(SUMIF(Einnahmen!E$7:E$10002,A3888,Einnahmen!G$7:G$10002)+SUMIF(Einnahmen!I$7:I$10002,A3888,Einnahmen!H$7:H$10002)+SUMIF(Ausgaben!E$7:E$10002,A3888,Ausgaben!G$7:G$10002)+SUMIF(Ausgaben!I$7:I$10002,A3888,Ausgaben!H$7:H$10002),2)</f>
        <v>0</v>
      </c>
    </row>
    <row r="3889" spans="1:2" x14ac:dyDescent="0.25">
      <c r="A3889">
        <v>3889</v>
      </c>
      <c r="B3889" s="24">
        <f>ROUND(SUMIF(Einnahmen!E$7:E$10002,A3889,Einnahmen!G$7:G$10002)+SUMIF(Einnahmen!I$7:I$10002,A3889,Einnahmen!H$7:H$10002)+SUMIF(Ausgaben!E$7:E$10002,A3889,Ausgaben!G$7:G$10002)+SUMIF(Ausgaben!I$7:I$10002,A3889,Ausgaben!H$7:H$10002),2)</f>
        <v>0</v>
      </c>
    </row>
    <row r="3890" spans="1:2" x14ac:dyDescent="0.25">
      <c r="A3890">
        <v>3890</v>
      </c>
      <c r="B3890" s="24">
        <f>ROUND(SUMIF(Einnahmen!E$7:E$10002,A3890,Einnahmen!G$7:G$10002)+SUMIF(Einnahmen!I$7:I$10002,A3890,Einnahmen!H$7:H$10002)+SUMIF(Ausgaben!E$7:E$10002,A3890,Ausgaben!G$7:G$10002)+SUMIF(Ausgaben!I$7:I$10002,A3890,Ausgaben!H$7:H$10002),2)</f>
        <v>0</v>
      </c>
    </row>
    <row r="3891" spans="1:2" x14ac:dyDescent="0.25">
      <c r="A3891">
        <v>3891</v>
      </c>
      <c r="B3891" s="24">
        <f>ROUND(SUMIF(Einnahmen!E$7:E$10002,A3891,Einnahmen!G$7:G$10002)+SUMIF(Einnahmen!I$7:I$10002,A3891,Einnahmen!H$7:H$10002)+SUMIF(Ausgaben!E$7:E$10002,A3891,Ausgaben!G$7:G$10002)+SUMIF(Ausgaben!I$7:I$10002,A3891,Ausgaben!H$7:H$10002),2)</f>
        <v>0</v>
      </c>
    </row>
    <row r="3892" spans="1:2" x14ac:dyDescent="0.25">
      <c r="A3892">
        <v>3892</v>
      </c>
      <c r="B3892" s="24">
        <f>ROUND(SUMIF(Einnahmen!E$7:E$10002,A3892,Einnahmen!G$7:G$10002)+SUMIF(Einnahmen!I$7:I$10002,A3892,Einnahmen!H$7:H$10002)+SUMIF(Ausgaben!E$7:E$10002,A3892,Ausgaben!G$7:G$10002)+SUMIF(Ausgaben!I$7:I$10002,A3892,Ausgaben!H$7:H$10002),2)</f>
        <v>0</v>
      </c>
    </row>
    <row r="3893" spans="1:2" x14ac:dyDescent="0.25">
      <c r="A3893">
        <v>3893</v>
      </c>
      <c r="B3893" s="24">
        <f>ROUND(SUMIF(Einnahmen!E$7:E$10002,A3893,Einnahmen!G$7:G$10002)+SUMIF(Einnahmen!I$7:I$10002,A3893,Einnahmen!H$7:H$10002)+SUMIF(Ausgaben!E$7:E$10002,A3893,Ausgaben!G$7:G$10002)+SUMIF(Ausgaben!I$7:I$10002,A3893,Ausgaben!H$7:H$10002),2)</f>
        <v>0</v>
      </c>
    </row>
    <row r="3894" spans="1:2" x14ac:dyDescent="0.25">
      <c r="A3894">
        <v>3894</v>
      </c>
      <c r="B3894" s="24">
        <f>ROUND(SUMIF(Einnahmen!E$7:E$10002,A3894,Einnahmen!G$7:G$10002)+SUMIF(Einnahmen!I$7:I$10002,A3894,Einnahmen!H$7:H$10002)+SUMIF(Ausgaben!E$7:E$10002,A3894,Ausgaben!G$7:G$10002)+SUMIF(Ausgaben!I$7:I$10002,A3894,Ausgaben!H$7:H$10002),2)</f>
        <v>0</v>
      </c>
    </row>
    <row r="3895" spans="1:2" x14ac:dyDescent="0.25">
      <c r="A3895">
        <v>3895</v>
      </c>
      <c r="B3895" s="24">
        <f>ROUND(SUMIF(Einnahmen!E$7:E$10002,A3895,Einnahmen!G$7:G$10002)+SUMIF(Einnahmen!I$7:I$10002,A3895,Einnahmen!H$7:H$10002)+SUMIF(Ausgaben!E$7:E$10002,A3895,Ausgaben!G$7:G$10002)+SUMIF(Ausgaben!I$7:I$10002,A3895,Ausgaben!H$7:H$10002),2)</f>
        <v>0</v>
      </c>
    </row>
    <row r="3896" spans="1:2" x14ac:dyDescent="0.25">
      <c r="A3896">
        <v>3896</v>
      </c>
      <c r="B3896" s="24">
        <f>ROUND(SUMIF(Einnahmen!E$7:E$10002,A3896,Einnahmen!G$7:G$10002)+SUMIF(Einnahmen!I$7:I$10002,A3896,Einnahmen!H$7:H$10002)+SUMIF(Ausgaben!E$7:E$10002,A3896,Ausgaben!G$7:G$10002)+SUMIF(Ausgaben!I$7:I$10002,A3896,Ausgaben!H$7:H$10002),2)</f>
        <v>0</v>
      </c>
    </row>
    <row r="3897" spans="1:2" x14ac:dyDescent="0.25">
      <c r="A3897">
        <v>3897</v>
      </c>
      <c r="B3897" s="24">
        <f>ROUND(SUMIF(Einnahmen!E$7:E$10002,A3897,Einnahmen!G$7:G$10002)+SUMIF(Einnahmen!I$7:I$10002,A3897,Einnahmen!H$7:H$10002)+SUMIF(Ausgaben!E$7:E$10002,A3897,Ausgaben!G$7:G$10002)+SUMIF(Ausgaben!I$7:I$10002,A3897,Ausgaben!H$7:H$10002),2)</f>
        <v>0</v>
      </c>
    </row>
    <row r="3898" spans="1:2" x14ac:dyDescent="0.25">
      <c r="A3898">
        <v>3898</v>
      </c>
      <c r="B3898" s="24">
        <f>ROUND(SUMIF(Einnahmen!E$7:E$10002,A3898,Einnahmen!G$7:G$10002)+SUMIF(Einnahmen!I$7:I$10002,A3898,Einnahmen!H$7:H$10002)+SUMIF(Ausgaben!E$7:E$10002,A3898,Ausgaben!G$7:G$10002)+SUMIF(Ausgaben!I$7:I$10002,A3898,Ausgaben!H$7:H$10002),2)</f>
        <v>0</v>
      </c>
    </row>
    <row r="3899" spans="1:2" x14ac:dyDescent="0.25">
      <c r="A3899">
        <v>3899</v>
      </c>
      <c r="B3899" s="24">
        <f>ROUND(SUMIF(Einnahmen!E$7:E$10002,A3899,Einnahmen!G$7:G$10002)+SUMIF(Einnahmen!I$7:I$10002,A3899,Einnahmen!H$7:H$10002)+SUMIF(Ausgaben!E$7:E$10002,A3899,Ausgaben!G$7:G$10002)+SUMIF(Ausgaben!I$7:I$10002,A3899,Ausgaben!H$7:H$10002),2)</f>
        <v>0</v>
      </c>
    </row>
    <row r="3900" spans="1:2" x14ac:dyDescent="0.25">
      <c r="A3900">
        <v>3900</v>
      </c>
      <c r="B3900" s="24">
        <f>ROUND(SUMIF(Einnahmen!E$7:E$10002,A3900,Einnahmen!G$7:G$10002)+SUMIF(Einnahmen!I$7:I$10002,A3900,Einnahmen!H$7:H$10002)+SUMIF(Ausgaben!E$7:E$10002,A3900,Ausgaben!G$7:G$10002)+SUMIF(Ausgaben!I$7:I$10002,A3900,Ausgaben!H$7:H$10002),2)</f>
        <v>0</v>
      </c>
    </row>
    <row r="3901" spans="1:2" x14ac:dyDescent="0.25">
      <c r="A3901">
        <v>3901</v>
      </c>
      <c r="B3901" s="24">
        <f>ROUND(SUMIF(Einnahmen!E$7:E$10002,A3901,Einnahmen!G$7:G$10002)+SUMIF(Einnahmen!I$7:I$10002,A3901,Einnahmen!H$7:H$10002)+SUMIF(Ausgaben!E$7:E$10002,A3901,Ausgaben!G$7:G$10002)+SUMIF(Ausgaben!I$7:I$10002,A3901,Ausgaben!H$7:H$10002),2)</f>
        <v>0</v>
      </c>
    </row>
    <row r="3902" spans="1:2" x14ac:dyDescent="0.25">
      <c r="A3902">
        <v>3902</v>
      </c>
      <c r="B3902" s="24">
        <f>ROUND(SUMIF(Einnahmen!E$7:E$10002,A3902,Einnahmen!G$7:G$10002)+SUMIF(Einnahmen!I$7:I$10002,A3902,Einnahmen!H$7:H$10002)+SUMIF(Ausgaben!E$7:E$10002,A3902,Ausgaben!G$7:G$10002)+SUMIF(Ausgaben!I$7:I$10002,A3902,Ausgaben!H$7:H$10002),2)</f>
        <v>0</v>
      </c>
    </row>
    <row r="3903" spans="1:2" x14ac:dyDescent="0.25">
      <c r="A3903">
        <v>3903</v>
      </c>
      <c r="B3903" s="24">
        <f>ROUND(SUMIF(Einnahmen!E$7:E$10002,A3903,Einnahmen!G$7:G$10002)+SUMIF(Einnahmen!I$7:I$10002,A3903,Einnahmen!H$7:H$10002)+SUMIF(Ausgaben!E$7:E$10002,A3903,Ausgaben!G$7:G$10002)+SUMIF(Ausgaben!I$7:I$10002,A3903,Ausgaben!H$7:H$10002),2)</f>
        <v>0</v>
      </c>
    </row>
    <row r="3904" spans="1:2" x14ac:dyDescent="0.25">
      <c r="A3904">
        <v>3904</v>
      </c>
      <c r="B3904" s="24">
        <f>ROUND(SUMIF(Einnahmen!E$7:E$10002,A3904,Einnahmen!G$7:G$10002)+SUMIF(Einnahmen!I$7:I$10002,A3904,Einnahmen!H$7:H$10002)+SUMIF(Ausgaben!E$7:E$10002,A3904,Ausgaben!G$7:G$10002)+SUMIF(Ausgaben!I$7:I$10002,A3904,Ausgaben!H$7:H$10002),2)</f>
        <v>0</v>
      </c>
    </row>
    <row r="3905" spans="1:2" x14ac:dyDescent="0.25">
      <c r="A3905">
        <v>3905</v>
      </c>
      <c r="B3905" s="24">
        <f>ROUND(SUMIF(Einnahmen!E$7:E$10002,A3905,Einnahmen!G$7:G$10002)+SUMIF(Einnahmen!I$7:I$10002,A3905,Einnahmen!H$7:H$10002)+SUMIF(Ausgaben!E$7:E$10002,A3905,Ausgaben!G$7:G$10002)+SUMIF(Ausgaben!I$7:I$10002,A3905,Ausgaben!H$7:H$10002),2)</f>
        <v>0</v>
      </c>
    </row>
    <row r="3906" spans="1:2" x14ac:dyDescent="0.25">
      <c r="A3906">
        <v>3906</v>
      </c>
      <c r="B3906" s="24">
        <f>ROUND(SUMIF(Einnahmen!E$7:E$10002,A3906,Einnahmen!G$7:G$10002)+SUMIF(Einnahmen!I$7:I$10002,A3906,Einnahmen!H$7:H$10002)+SUMIF(Ausgaben!E$7:E$10002,A3906,Ausgaben!G$7:G$10002)+SUMIF(Ausgaben!I$7:I$10002,A3906,Ausgaben!H$7:H$10002),2)</f>
        <v>0</v>
      </c>
    </row>
    <row r="3907" spans="1:2" x14ac:dyDescent="0.25">
      <c r="A3907">
        <v>3907</v>
      </c>
      <c r="B3907" s="24">
        <f>ROUND(SUMIF(Einnahmen!E$7:E$10002,A3907,Einnahmen!G$7:G$10002)+SUMIF(Einnahmen!I$7:I$10002,A3907,Einnahmen!H$7:H$10002)+SUMIF(Ausgaben!E$7:E$10002,A3907,Ausgaben!G$7:G$10002)+SUMIF(Ausgaben!I$7:I$10002,A3907,Ausgaben!H$7:H$10002),2)</f>
        <v>0</v>
      </c>
    </row>
    <row r="3908" spans="1:2" x14ac:dyDescent="0.25">
      <c r="A3908">
        <v>3908</v>
      </c>
      <c r="B3908" s="24">
        <f>ROUND(SUMIF(Einnahmen!E$7:E$10002,A3908,Einnahmen!G$7:G$10002)+SUMIF(Einnahmen!I$7:I$10002,A3908,Einnahmen!H$7:H$10002)+SUMIF(Ausgaben!E$7:E$10002,A3908,Ausgaben!G$7:G$10002)+SUMIF(Ausgaben!I$7:I$10002,A3908,Ausgaben!H$7:H$10002),2)</f>
        <v>0</v>
      </c>
    </row>
    <row r="3909" spans="1:2" x14ac:dyDescent="0.25">
      <c r="A3909">
        <v>3909</v>
      </c>
      <c r="B3909" s="24">
        <f>ROUND(SUMIF(Einnahmen!E$7:E$10002,A3909,Einnahmen!G$7:G$10002)+SUMIF(Einnahmen!I$7:I$10002,A3909,Einnahmen!H$7:H$10002)+SUMIF(Ausgaben!E$7:E$10002,A3909,Ausgaben!G$7:G$10002)+SUMIF(Ausgaben!I$7:I$10002,A3909,Ausgaben!H$7:H$10002),2)</f>
        <v>0</v>
      </c>
    </row>
    <row r="3910" spans="1:2" x14ac:dyDescent="0.25">
      <c r="A3910">
        <v>3910</v>
      </c>
      <c r="B3910" s="24">
        <f>ROUND(SUMIF(Einnahmen!E$7:E$10002,A3910,Einnahmen!G$7:G$10002)+SUMIF(Einnahmen!I$7:I$10002,A3910,Einnahmen!H$7:H$10002)+SUMIF(Ausgaben!E$7:E$10002,A3910,Ausgaben!G$7:G$10002)+SUMIF(Ausgaben!I$7:I$10002,A3910,Ausgaben!H$7:H$10002),2)</f>
        <v>0</v>
      </c>
    </row>
    <row r="3911" spans="1:2" x14ac:dyDescent="0.25">
      <c r="A3911">
        <v>3911</v>
      </c>
      <c r="B3911" s="24">
        <f>ROUND(SUMIF(Einnahmen!E$7:E$10002,A3911,Einnahmen!G$7:G$10002)+SUMIF(Einnahmen!I$7:I$10002,A3911,Einnahmen!H$7:H$10002)+SUMIF(Ausgaben!E$7:E$10002,A3911,Ausgaben!G$7:G$10002)+SUMIF(Ausgaben!I$7:I$10002,A3911,Ausgaben!H$7:H$10002),2)</f>
        <v>0</v>
      </c>
    </row>
    <row r="3912" spans="1:2" x14ac:dyDescent="0.25">
      <c r="A3912">
        <v>3912</v>
      </c>
      <c r="B3912" s="24">
        <f>ROUND(SUMIF(Einnahmen!E$7:E$10002,A3912,Einnahmen!G$7:G$10002)+SUMIF(Einnahmen!I$7:I$10002,A3912,Einnahmen!H$7:H$10002)+SUMIF(Ausgaben!E$7:E$10002,A3912,Ausgaben!G$7:G$10002)+SUMIF(Ausgaben!I$7:I$10002,A3912,Ausgaben!H$7:H$10002),2)</f>
        <v>0</v>
      </c>
    </row>
    <row r="3913" spans="1:2" x14ac:dyDescent="0.25">
      <c r="A3913">
        <v>3913</v>
      </c>
      <c r="B3913" s="24">
        <f>ROUND(SUMIF(Einnahmen!E$7:E$10002,A3913,Einnahmen!G$7:G$10002)+SUMIF(Einnahmen!I$7:I$10002,A3913,Einnahmen!H$7:H$10002)+SUMIF(Ausgaben!E$7:E$10002,A3913,Ausgaben!G$7:G$10002)+SUMIF(Ausgaben!I$7:I$10002,A3913,Ausgaben!H$7:H$10002),2)</f>
        <v>0</v>
      </c>
    </row>
    <row r="3914" spans="1:2" x14ac:dyDescent="0.25">
      <c r="A3914">
        <v>3914</v>
      </c>
      <c r="B3914" s="24">
        <f>ROUND(SUMIF(Einnahmen!E$7:E$10002,A3914,Einnahmen!G$7:G$10002)+SUMIF(Einnahmen!I$7:I$10002,A3914,Einnahmen!H$7:H$10002)+SUMIF(Ausgaben!E$7:E$10002,A3914,Ausgaben!G$7:G$10002)+SUMIF(Ausgaben!I$7:I$10002,A3914,Ausgaben!H$7:H$10002),2)</f>
        <v>0</v>
      </c>
    </row>
    <row r="3915" spans="1:2" x14ac:dyDescent="0.25">
      <c r="A3915">
        <v>3915</v>
      </c>
      <c r="B3915" s="24">
        <f>ROUND(SUMIF(Einnahmen!E$7:E$10002,A3915,Einnahmen!G$7:G$10002)+SUMIF(Einnahmen!I$7:I$10002,A3915,Einnahmen!H$7:H$10002)+SUMIF(Ausgaben!E$7:E$10002,A3915,Ausgaben!G$7:G$10002)+SUMIF(Ausgaben!I$7:I$10002,A3915,Ausgaben!H$7:H$10002),2)</f>
        <v>0</v>
      </c>
    </row>
    <row r="3916" spans="1:2" x14ac:dyDescent="0.25">
      <c r="A3916">
        <v>3916</v>
      </c>
      <c r="B3916" s="24">
        <f>ROUND(SUMIF(Einnahmen!E$7:E$10002,A3916,Einnahmen!G$7:G$10002)+SUMIF(Einnahmen!I$7:I$10002,A3916,Einnahmen!H$7:H$10002)+SUMIF(Ausgaben!E$7:E$10002,A3916,Ausgaben!G$7:G$10002)+SUMIF(Ausgaben!I$7:I$10002,A3916,Ausgaben!H$7:H$10002),2)</f>
        <v>0</v>
      </c>
    </row>
    <row r="3917" spans="1:2" x14ac:dyDescent="0.25">
      <c r="A3917">
        <v>3917</v>
      </c>
      <c r="B3917" s="24">
        <f>ROUND(SUMIF(Einnahmen!E$7:E$10002,A3917,Einnahmen!G$7:G$10002)+SUMIF(Einnahmen!I$7:I$10002,A3917,Einnahmen!H$7:H$10002)+SUMIF(Ausgaben!E$7:E$10002,A3917,Ausgaben!G$7:G$10002)+SUMIF(Ausgaben!I$7:I$10002,A3917,Ausgaben!H$7:H$10002),2)</f>
        <v>0</v>
      </c>
    </row>
    <row r="3918" spans="1:2" x14ac:dyDescent="0.25">
      <c r="A3918">
        <v>3918</v>
      </c>
      <c r="B3918" s="24">
        <f>ROUND(SUMIF(Einnahmen!E$7:E$10002,A3918,Einnahmen!G$7:G$10002)+SUMIF(Einnahmen!I$7:I$10002,A3918,Einnahmen!H$7:H$10002)+SUMIF(Ausgaben!E$7:E$10002,A3918,Ausgaben!G$7:G$10002)+SUMIF(Ausgaben!I$7:I$10002,A3918,Ausgaben!H$7:H$10002),2)</f>
        <v>0</v>
      </c>
    </row>
    <row r="3919" spans="1:2" x14ac:dyDescent="0.25">
      <c r="A3919">
        <v>3919</v>
      </c>
      <c r="B3919" s="24">
        <f>ROUND(SUMIF(Einnahmen!E$7:E$10002,A3919,Einnahmen!G$7:G$10002)+SUMIF(Einnahmen!I$7:I$10002,A3919,Einnahmen!H$7:H$10002)+SUMIF(Ausgaben!E$7:E$10002,A3919,Ausgaben!G$7:G$10002)+SUMIF(Ausgaben!I$7:I$10002,A3919,Ausgaben!H$7:H$10002),2)</f>
        <v>0</v>
      </c>
    </row>
    <row r="3920" spans="1:2" x14ac:dyDescent="0.25">
      <c r="A3920">
        <v>3920</v>
      </c>
      <c r="B3920" s="24">
        <f>ROUND(SUMIF(Einnahmen!E$7:E$10002,A3920,Einnahmen!G$7:G$10002)+SUMIF(Einnahmen!I$7:I$10002,A3920,Einnahmen!H$7:H$10002)+SUMIF(Ausgaben!E$7:E$10002,A3920,Ausgaben!G$7:G$10002)+SUMIF(Ausgaben!I$7:I$10002,A3920,Ausgaben!H$7:H$10002),2)</f>
        <v>0</v>
      </c>
    </row>
    <row r="3921" spans="1:2" x14ac:dyDescent="0.25">
      <c r="A3921">
        <v>3921</v>
      </c>
      <c r="B3921" s="24">
        <f>ROUND(SUMIF(Einnahmen!E$7:E$10002,A3921,Einnahmen!G$7:G$10002)+SUMIF(Einnahmen!I$7:I$10002,A3921,Einnahmen!H$7:H$10002)+SUMIF(Ausgaben!E$7:E$10002,A3921,Ausgaben!G$7:G$10002)+SUMIF(Ausgaben!I$7:I$10002,A3921,Ausgaben!H$7:H$10002),2)</f>
        <v>0</v>
      </c>
    </row>
    <row r="3922" spans="1:2" x14ac:dyDescent="0.25">
      <c r="A3922">
        <v>3922</v>
      </c>
      <c r="B3922" s="24">
        <f>ROUND(SUMIF(Einnahmen!E$7:E$10002,A3922,Einnahmen!G$7:G$10002)+SUMIF(Einnahmen!I$7:I$10002,A3922,Einnahmen!H$7:H$10002)+SUMIF(Ausgaben!E$7:E$10002,A3922,Ausgaben!G$7:G$10002)+SUMIF(Ausgaben!I$7:I$10002,A3922,Ausgaben!H$7:H$10002),2)</f>
        <v>0</v>
      </c>
    </row>
    <row r="3923" spans="1:2" x14ac:dyDescent="0.25">
      <c r="A3923">
        <v>3923</v>
      </c>
      <c r="B3923" s="24">
        <f>ROUND(SUMIF(Einnahmen!E$7:E$10002,A3923,Einnahmen!G$7:G$10002)+SUMIF(Einnahmen!I$7:I$10002,A3923,Einnahmen!H$7:H$10002)+SUMIF(Ausgaben!E$7:E$10002,A3923,Ausgaben!G$7:G$10002)+SUMIF(Ausgaben!I$7:I$10002,A3923,Ausgaben!H$7:H$10002),2)</f>
        <v>0</v>
      </c>
    </row>
    <row r="3924" spans="1:2" x14ac:dyDescent="0.25">
      <c r="A3924">
        <v>3924</v>
      </c>
      <c r="B3924" s="24">
        <f>ROUND(SUMIF(Einnahmen!E$7:E$10002,A3924,Einnahmen!G$7:G$10002)+SUMIF(Einnahmen!I$7:I$10002,A3924,Einnahmen!H$7:H$10002)+SUMIF(Ausgaben!E$7:E$10002,A3924,Ausgaben!G$7:G$10002)+SUMIF(Ausgaben!I$7:I$10002,A3924,Ausgaben!H$7:H$10002),2)</f>
        <v>0</v>
      </c>
    </row>
    <row r="3925" spans="1:2" x14ac:dyDescent="0.25">
      <c r="A3925">
        <v>3925</v>
      </c>
      <c r="B3925" s="24">
        <f>ROUND(SUMIF(Einnahmen!E$7:E$10002,A3925,Einnahmen!G$7:G$10002)+SUMIF(Einnahmen!I$7:I$10002,A3925,Einnahmen!H$7:H$10002)+SUMIF(Ausgaben!E$7:E$10002,A3925,Ausgaben!G$7:G$10002)+SUMIF(Ausgaben!I$7:I$10002,A3925,Ausgaben!H$7:H$10002),2)</f>
        <v>0</v>
      </c>
    </row>
    <row r="3926" spans="1:2" x14ac:dyDescent="0.25">
      <c r="A3926">
        <v>3926</v>
      </c>
      <c r="B3926" s="24">
        <f>ROUND(SUMIF(Einnahmen!E$7:E$10002,A3926,Einnahmen!G$7:G$10002)+SUMIF(Einnahmen!I$7:I$10002,A3926,Einnahmen!H$7:H$10002)+SUMIF(Ausgaben!E$7:E$10002,A3926,Ausgaben!G$7:G$10002)+SUMIF(Ausgaben!I$7:I$10002,A3926,Ausgaben!H$7:H$10002),2)</f>
        <v>0</v>
      </c>
    </row>
    <row r="3927" spans="1:2" x14ac:dyDescent="0.25">
      <c r="A3927">
        <v>3927</v>
      </c>
      <c r="B3927" s="24">
        <f>ROUND(SUMIF(Einnahmen!E$7:E$10002,A3927,Einnahmen!G$7:G$10002)+SUMIF(Einnahmen!I$7:I$10002,A3927,Einnahmen!H$7:H$10002)+SUMIF(Ausgaben!E$7:E$10002,A3927,Ausgaben!G$7:G$10002)+SUMIF(Ausgaben!I$7:I$10002,A3927,Ausgaben!H$7:H$10002),2)</f>
        <v>0</v>
      </c>
    </row>
    <row r="3928" spans="1:2" x14ac:dyDescent="0.25">
      <c r="A3928">
        <v>3928</v>
      </c>
      <c r="B3928" s="24">
        <f>ROUND(SUMIF(Einnahmen!E$7:E$10002,A3928,Einnahmen!G$7:G$10002)+SUMIF(Einnahmen!I$7:I$10002,A3928,Einnahmen!H$7:H$10002)+SUMIF(Ausgaben!E$7:E$10002,A3928,Ausgaben!G$7:G$10002)+SUMIF(Ausgaben!I$7:I$10002,A3928,Ausgaben!H$7:H$10002),2)</f>
        <v>0</v>
      </c>
    </row>
    <row r="3929" spans="1:2" x14ac:dyDescent="0.25">
      <c r="A3929">
        <v>3929</v>
      </c>
      <c r="B3929" s="24">
        <f>ROUND(SUMIF(Einnahmen!E$7:E$10002,A3929,Einnahmen!G$7:G$10002)+SUMIF(Einnahmen!I$7:I$10002,A3929,Einnahmen!H$7:H$10002)+SUMIF(Ausgaben!E$7:E$10002,A3929,Ausgaben!G$7:G$10002)+SUMIF(Ausgaben!I$7:I$10002,A3929,Ausgaben!H$7:H$10002),2)</f>
        <v>0</v>
      </c>
    </row>
    <row r="3930" spans="1:2" x14ac:dyDescent="0.25">
      <c r="A3930">
        <v>3930</v>
      </c>
      <c r="B3930" s="24">
        <f>ROUND(SUMIF(Einnahmen!E$7:E$10002,A3930,Einnahmen!G$7:G$10002)+SUMIF(Einnahmen!I$7:I$10002,A3930,Einnahmen!H$7:H$10002)+SUMIF(Ausgaben!E$7:E$10002,A3930,Ausgaben!G$7:G$10002)+SUMIF(Ausgaben!I$7:I$10002,A3930,Ausgaben!H$7:H$10002),2)</f>
        <v>0</v>
      </c>
    </row>
    <row r="3931" spans="1:2" x14ac:dyDescent="0.25">
      <c r="A3931">
        <v>3931</v>
      </c>
      <c r="B3931" s="24">
        <f>ROUND(SUMIF(Einnahmen!E$7:E$10002,A3931,Einnahmen!G$7:G$10002)+SUMIF(Einnahmen!I$7:I$10002,A3931,Einnahmen!H$7:H$10002)+SUMIF(Ausgaben!E$7:E$10002,A3931,Ausgaben!G$7:G$10002)+SUMIF(Ausgaben!I$7:I$10002,A3931,Ausgaben!H$7:H$10002),2)</f>
        <v>0</v>
      </c>
    </row>
    <row r="3932" spans="1:2" x14ac:dyDescent="0.25">
      <c r="A3932">
        <v>3932</v>
      </c>
      <c r="B3932" s="24">
        <f>ROUND(SUMIF(Einnahmen!E$7:E$10002,A3932,Einnahmen!G$7:G$10002)+SUMIF(Einnahmen!I$7:I$10002,A3932,Einnahmen!H$7:H$10002)+SUMIF(Ausgaben!E$7:E$10002,A3932,Ausgaben!G$7:G$10002)+SUMIF(Ausgaben!I$7:I$10002,A3932,Ausgaben!H$7:H$10002),2)</f>
        <v>0</v>
      </c>
    </row>
    <row r="3933" spans="1:2" x14ac:dyDescent="0.25">
      <c r="A3933">
        <v>3933</v>
      </c>
      <c r="B3933" s="24">
        <f>ROUND(SUMIF(Einnahmen!E$7:E$10002,A3933,Einnahmen!G$7:G$10002)+SUMIF(Einnahmen!I$7:I$10002,A3933,Einnahmen!H$7:H$10002)+SUMIF(Ausgaben!E$7:E$10002,A3933,Ausgaben!G$7:G$10002)+SUMIF(Ausgaben!I$7:I$10002,A3933,Ausgaben!H$7:H$10002),2)</f>
        <v>0</v>
      </c>
    </row>
    <row r="3934" spans="1:2" x14ac:dyDescent="0.25">
      <c r="A3934">
        <v>3934</v>
      </c>
      <c r="B3934" s="24">
        <f>ROUND(SUMIF(Einnahmen!E$7:E$10002,A3934,Einnahmen!G$7:G$10002)+SUMIF(Einnahmen!I$7:I$10002,A3934,Einnahmen!H$7:H$10002)+SUMIF(Ausgaben!E$7:E$10002,A3934,Ausgaben!G$7:G$10002)+SUMIF(Ausgaben!I$7:I$10002,A3934,Ausgaben!H$7:H$10002),2)</f>
        <v>0</v>
      </c>
    </row>
    <row r="3935" spans="1:2" x14ac:dyDescent="0.25">
      <c r="A3935">
        <v>3935</v>
      </c>
      <c r="B3935" s="24">
        <f>ROUND(SUMIF(Einnahmen!E$7:E$10002,A3935,Einnahmen!G$7:G$10002)+SUMIF(Einnahmen!I$7:I$10002,A3935,Einnahmen!H$7:H$10002)+SUMIF(Ausgaben!E$7:E$10002,A3935,Ausgaben!G$7:G$10002)+SUMIF(Ausgaben!I$7:I$10002,A3935,Ausgaben!H$7:H$10002),2)</f>
        <v>0</v>
      </c>
    </row>
    <row r="3936" spans="1:2" x14ac:dyDescent="0.25">
      <c r="A3936">
        <v>3936</v>
      </c>
      <c r="B3936" s="24">
        <f>ROUND(SUMIF(Einnahmen!E$7:E$10002,A3936,Einnahmen!G$7:G$10002)+SUMIF(Einnahmen!I$7:I$10002,A3936,Einnahmen!H$7:H$10002)+SUMIF(Ausgaben!E$7:E$10002,A3936,Ausgaben!G$7:G$10002)+SUMIF(Ausgaben!I$7:I$10002,A3936,Ausgaben!H$7:H$10002),2)</f>
        <v>0</v>
      </c>
    </row>
    <row r="3937" spans="1:2" x14ac:dyDescent="0.25">
      <c r="A3937">
        <v>3937</v>
      </c>
      <c r="B3937" s="24">
        <f>ROUND(SUMIF(Einnahmen!E$7:E$10002,A3937,Einnahmen!G$7:G$10002)+SUMIF(Einnahmen!I$7:I$10002,A3937,Einnahmen!H$7:H$10002)+SUMIF(Ausgaben!E$7:E$10002,A3937,Ausgaben!G$7:G$10002)+SUMIF(Ausgaben!I$7:I$10002,A3937,Ausgaben!H$7:H$10002),2)</f>
        <v>0</v>
      </c>
    </row>
    <row r="3938" spans="1:2" x14ac:dyDescent="0.25">
      <c r="A3938">
        <v>3938</v>
      </c>
      <c r="B3938" s="24">
        <f>ROUND(SUMIF(Einnahmen!E$7:E$10002,A3938,Einnahmen!G$7:G$10002)+SUMIF(Einnahmen!I$7:I$10002,A3938,Einnahmen!H$7:H$10002)+SUMIF(Ausgaben!E$7:E$10002,A3938,Ausgaben!G$7:G$10002)+SUMIF(Ausgaben!I$7:I$10002,A3938,Ausgaben!H$7:H$10002),2)</f>
        <v>0</v>
      </c>
    </row>
    <row r="3939" spans="1:2" x14ac:dyDescent="0.25">
      <c r="A3939">
        <v>3939</v>
      </c>
      <c r="B3939" s="24">
        <f>ROUND(SUMIF(Einnahmen!E$7:E$10002,A3939,Einnahmen!G$7:G$10002)+SUMIF(Einnahmen!I$7:I$10002,A3939,Einnahmen!H$7:H$10002)+SUMIF(Ausgaben!E$7:E$10002,A3939,Ausgaben!G$7:G$10002)+SUMIF(Ausgaben!I$7:I$10002,A3939,Ausgaben!H$7:H$10002),2)</f>
        <v>0</v>
      </c>
    </row>
    <row r="3940" spans="1:2" x14ac:dyDescent="0.25">
      <c r="A3940">
        <v>3940</v>
      </c>
      <c r="B3940" s="24">
        <f>ROUND(SUMIF(Einnahmen!E$7:E$10002,A3940,Einnahmen!G$7:G$10002)+SUMIF(Einnahmen!I$7:I$10002,A3940,Einnahmen!H$7:H$10002)+SUMIF(Ausgaben!E$7:E$10002,A3940,Ausgaben!G$7:G$10002)+SUMIF(Ausgaben!I$7:I$10002,A3940,Ausgaben!H$7:H$10002),2)</f>
        <v>0</v>
      </c>
    </row>
    <row r="3941" spans="1:2" x14ac:dyDescent="0.25">
      <c r="A3941">
        <v>3941</v>
      </c>
      <c r="B3941" s="24">
        <f>ROUND(SUMIF(Einnahmen!E$7:E$10002,A3941,Einnahmen!G$7:G$10002)+SUMIF(Einnahmen!I$7:I$10002,A3941,Einnahmen!H$7:H$10002)+SUMIF(Ausgaben!E$7:E$10002,A3941,Ausgaben!G$7:G$10002)+SUMIF(Ausgaben!I$7:I$10002,A3941,Ausgaben!H$7:H$10002),2)</f>
        <v>0</v>
      </c>
    </row>
    <row r="3942" spans="1:2" x14ac:dyDescent="0.25">
      <c r="A3942">
        <v>3942</v>
      </c>
      <c r="B3942" s="24">
        <f>ROUND(SUMIF(Einnahmen!E$7:E$10002,A3942,Einnahmen!G$7:G$10002)+SUMIF(Einnahmen!I$7:I$10002,A3942,Einnahmen!H$7:H$10002)+SUMIF(Ausgaben!E$7:E$10002,A3942,Ausgaben!G$7:G$10002)+SUMIF(Ausgaben!I$7:I$10002,A3942,Ausgaben!H$7:H$10002),2)</f>
        <v>0</v>
      </c>
    </row>
    <row r="3943" spans="1:2" x14ac:dyDescent="0.25">
      <c r="A3943">
        <v>3943</v>
      </c>
      <c r="B3943" s="24">
        <f>ROUND(SUMIF(Einnahmen!E$7:E$10002,A3943,Einnahmen!G$7:G$10002)+SUMIF(Einnahmen!I$7:I$10002,A3943,Einnahmen!H$7:H$10002)+SUMIF(Ausgaben!E$7:E$10002,A3943,Ausgaben!G$7:G$10002)+SUMIF(Ausgaben!I$7:I$10002,A3943,Ausgaben!H$7:H$10002),2)</f>
        <v>0</v>
      </c>
    </row>
    <row r="3944" spans="1:2" x14ac:dyDescent="0.25">
      <c r="A3944">
        <v>3944</v>
      </c>
      <c r="B3944" s="24">
        <f>ROUND(SUMIF(Einnahmen!E$7:E$10002,A3944,Einnahmen!G$7:G$10002)+SUMIF(Einnahmen!I$7:I$10002,A3944,Einnahmen!H$7:H$10002)+SUMIF(Ausgaben!E$7:E$10002,A3944,Ausgaben!G$7:G$10002)+SUMIF(Ausgaben!I$7:I$10002,A3944,Ausgaben!H$7:H$10002),2)</f>
        <v>0</v>
      </c>
    </row>
    <row r="3945" spans="1:2" x14ac:dyDescent="0.25">
      <c r="A3945">
        <v>3945</v>
      </c>
      <c r="B3945" s="24">
        <f>ROUND(SUMIF(Einnahmen!E$7:E$10002,A3945,Einnahmen!G$7:G$10002)+SUMIF(Einnahmen!I$7:I$10002,A3945,Einnahmen!H$7:H$10002)+SUMIF(Ausgaben!E$7:E$10002,A3945,Ausgaben!G$7:G$10002)+SUMIF(Ausgaben!I$7:I$10002,A3945,Ausgaben!H$7:H$10002),2)</f>
        <v>0</v>
      </c>
    </row>
    <row r="3946" spans="1:2" x14ac:dyDescent="0.25">
      <c r="A3946">
        <v>3946</v>
      </c>
      <c r="B3946" s="24">
        <f>ROUND(SUMIF(Einnahmen!E$7:E$10002,A3946,Einnahmen!G$7:G$10002)+SUMIF(Einnahmen!I$7:I$10002,A3946,Einnahmen!H$7:H$10002)+SUMIF(Ausgaben!E$7:E$10002,A3946,Ausgaben!G$7:G$10002)+SUMIF(Ausgaben!I$7:I$10002,A3946,Ausgaben!H$7:H$10002),2)</f>
        <v>0</v>
      </c>
    </row>
    <row r="3947" spans="1:2" x14ac:dyDescent="0.25">
      <c r="A3947">
        <v>3947</v>
      </c>
      <c r="B3947" s="24">
        <f>ROUND(SUMIF(Einnahmen!E$7:E$10002,A3947,Einnahmen!G$7:G$10002)+SUMIF(Einnahmen!I$7:I$10002,A3947,Einnahmen!H$7:H$10002)+SUMIF(Ausgaben!E$7:E$10002,A3947,Ausgaben!G$7:G$10002)+SUMIF(Ausgaben!I$7:I$10002,A3947,Ausgaben!H$7:H$10002),2)</f>
        <v>0</v>
      </c>
    </row>
    <row r="3948" spans="1:2" x14ac:dyDescent="0.25">
      <c r="A3948">
        <v>3948</v>
      </c>
      <c r="B3948" s="24">
        <f>ROUND(SUMIF(Einnahmen!E$7:E$10002,A3948,Einnahmen!G$7:G$10002)+SUMIF(Einnahmen!I$7:I$10002,A3948,Einnahmen!H$7:H$10002)+SUMIF(Ausgaben!E$7:E$10002,A3948,Ausgaben!G$7:G$10002)+SUMIF(Ausgaben!I$7:I$10002,A3948,Ausgaben!H$7:H$10002),2)</f>
        <v>0</v>
      </c>
    </row>
    <row r="3949" spans="1:2" x14ac:dyDescent="0.25">
      <c r="A3949">
        <v>3949</v>
      </c>
      <c r="B3949" s="24">
        <f>ROUND(SUMIF(Einnahmen!E$7:E$10002,A3949,Einnahmen!G$7:G$10002)+SUMIF(Einnahmen!I$7:I$10002,A3949,Einnahmen!H$7:H$10002)+SUMIF(Ausgaben!E$7:E$10002,A3949,Ausgaben!G$7:G$10002)+SUMIF(Ausgaben!I$7:I$10002,A3949,Ausgaben!H$7:H$10002),2)</f>
        <v>0</v>
      </c>
    </row>
    <row r="3950" spans="1:2" x14ac:dyDescent="0.25">
      <c r="A3950">
        <v>3950</v>
      </c>
      <c r="B3950" s="24">
        <f>ROUND(SUMIF(Einnahmen!E$7:E$10002,A3950,Einnahmen!G$7:G$10002)+SUMIF(Einnahmen!I$7:I$10002,A3950,Einnahmen!H$7:H$10002)+SUMIF(Ausgaben!E$7:E$10002,A3950,Ausgaben!G$7:G$10002)+SUMIF(Ausgaben!I$7:I$10002,A3950,Ausgaben!H$7:H$10002),2)</f>
        <v>0</v>
      </c>
    </row>
    <row r="3951" spans="1:2" x14ac:dyDescent="0.25">
      <c r="A3951">
        <v>3951</v>
      </c>
      <c r="B3951" s="24">
        <f>ROUND(SUMIF(Einnahmen!E$7:E$10002,A3951,Einnahmen!G$7:G$10002)+SUMIF(Einnahmen!I$7:I$10002,A3951,Einnahmen!H$7:H$10002)+SUMIF(Ausgaben!E$7:E$10002,A3951,Ausgaben!G$7:G$10002)+SUMIF(Ausgaben!I$7:I$10002,A3951,Ausgaben!H$7:H$10002),2)</f>
        <v>0</v>
      </c>
    </row>
    <row r="3952" spans="1:2" x14ac:dyDescent="0.25">
      <c r="A3952">
        <v>3952</v>
      </c>
      <c r="B3952" s="24">
        <f>ROUND(SUMIF(Einnahmen!E$7:E$10002,A3952,Einnahmen!G$7:G$10002)+SUMIF(Einnahmen!I$7:I$10002,A3952,Einnahmen!H$7:H$10002)+SUMIF(Ausgaben!E$7:E$10002,A3952,Ausgaben!G$7:G$10002)+SUMIF(Ausgaben!I$7:I$10002,A3952,Ausgaben!H$7:H$10002),2)</f>
        <v>0</v>
      </c>
    </row>
    <row r="3953" spans="1:2" x14ac:dyDescent="0.25">
      <c r="A3953">
        <v>3953</v>
      </c>
      <c r="B3953" s="24">
        <f>ROUND(SUMIF(Einnahmen!E$7:E$10002,A3953,Einnahmen!G$7:G$10002)+SUMIF(Einnahmen!I$7:I$10002,A3953,Einnahmen!H$7:H$10002)+SUMIF(Ausgaben!E$7:E$10002,A3953,Ausgaben!G$7:G$10002)+SUMIF(Ausgaben!I$7:I$10002,A3953,Ausgaben!H$7:H$10002),2)</f>
        <v>0</v>
      </c>
    </row>
    <row r="3954" spans="1:2" x14ac:dyDescent="0.25">
      <c r="A3954">
        <v>3954</v>
      </c>
      <c r="B3954" s="24">
        <f>ROUND(SUMIF(Einnahmen!E$7:E$10002,A3954,Einnahmen!G$7:G$10002)+SUMIF(Einnahmen!I$7:I$10002,A3954,Einnahmen!H$7:H$10002)+SUMIF(Ausgaben!E$7:E$10002,A3954,Ausgaben!G$7:G$10002)+SUMIF(Ausgaben!I$7:I$10002,A3954,Ausgaben!H$7:H$10002),2)</f>
        <v>0</v>
      </c>
    </row>
    <row r="3955" spans="1:2" x14ac:dyDescent="0.25">
      <c r="A3955">
        <v>3955</v>
      </c>
      <c r="B3955" s="24">
        <f>ROUND(SUMIF(Einnahmen!E$7:E$10002,A3955,Einnahmen!G$7:G$10002)+SUMIF(Einnahmen!I$7:I$10002,A3955,Einnahmen!H$7:H$10002)+SUMIF(Ausgaben!E$7:E$10002,A3955,Ausgaben!G$7:G$10002)+SUMIF(Ausgaben!I$7:I$10002,A3955,Ausgaben!H$7:H$10002),2)</f>
        <v>0</v>
      </c>
    </row>
    <row r="3956" spans="1:2" x14ac:dyDescent="0.25">
      <c r="A3956">
        <v>3956</v>
      </c>
      <c r="B3956" s="24">
        <f>ROUND(SUMIF(Einnahmen!E$7:E$10002,A3956,Einnahmen!G$7:G$10002)+SUMIF(Einnahmen!I$7:I$10002,A3956,Einnahmen!H$7:H$10002)+SUMIF(Ausgaben!E$7:E$10002,A3956,Ausgaben!G$7:G$10002)+SUMIF(Ausgaben!I$7:I$10002,A3956,Ausgaben!H$7:H$10002),2)</f>
        <v>0</v>
      </c>
    </row>
    <row r="3957" spans="1:2" x14ac:dyDescent="0.25">
      <c r="A3957">
        <v>3957</v>
      </c>
      <c r="B3957" s="24">
        <f>ROUND(SUMIF(Einnahmen!E$7:E$10002,A3957,Einnahmen!G$7:G$10002)+SUMIF(Einnahmen!I$7:I$10002,A3957,Einnahmen!H$7:H$10002)+SUMIF(Ausgaben!E$7:E$10002,A3957,Ausgaben!G$7:G$10002)+SUMIF(Ausgaben!I$7:I$10002,A3957,Ausgaben!H$7:H$10002),2)</f>
        <v>0</v>
      </c>
    </row>
    <row r="3958" spans="1:2" x14ac:dyDescent="0.25">
      <c r="A3958">
        <v>3958</v>
      </c>
      <c r="B3958" s="24">
        <f>ROUND(SUMIF(Einnahmen!E$7:E$10002,A3958,Einnahmen!G$7:G$10002)+SUMIF(Einnahmen!I$7:I$10002,A3958,Einnahmen!H$7:H$10002)+SUMIF(Ausgaben!E$7:E$10002,A3958,Ausgaben!G$7:G$10002)+SUMIF(Ausgaben!I$7:I$10002,A3958,Ausgaben!H$7:H$10002),2)</f>
        <v>0</v>
      </c>
    </row>
    <row r="3959" spans="1:2" x14ac:dyDescent="0.25">
      <c r="A3959">
        <v>3959</v>
      </c>
      <c r="B3959" s="24">
        <f>ROUND(SUMIF(Einnahmen!E$7:E$10002,A3959,Einnahmen!G$7:G$10002)+SUMIF(Einnahmen!I$7:I$10002,A3959,Einnahmen!H$7:H$10002)+SUMIF(Ausgaben!E$7:E$10002,A3959,Ausgaben!G$7:G$10002)+SUMIF(Ausgaben!I$7:I$10002,A3959,Ausgaben!H$7:H$10002),2)</f>
        <v>0</v>
      </c>
    </row>
    <row r="3960" spans="1:2" x14ac:dyDescent="0.25">
      <c r="A3960">
        <v>3960</v>
      </c>
      <c r="B3960" s="24">
        <f>ROUND(SUMIF(Einnahmen!E$7:E$10002,A3960,Einnahmen!G$7:G$10002)+SUMIF(Einnahmen!I$7:I$10002,A3960,Einnahmen!H$7:H$10002)+SUMIF(Ausgaben!E$7:E$10002,A3960,Ausgaben!G$7:G$10002)+SUMIF(Ausgaben!I$7:I$10002,A3960,Ausgaben!H$7:H$10002),2)</f>
        <v>0</v>
      </c>
    </row>
    <row r="3961" spans="1:2" x14ac:dyDescent="0.25">
      <c r="A3961">
        <v>3961</v>
      </c>
      <c r="B3961" s="24">
        <f>ROUND(SUMIF(Einnahmen!E$7:E$10002,A3961,Einnahmen!G$7:G$10002)+SUMIF(Einnahmen!I$7:I$10002,A3961,Einnahmen!H$7:H$10002)+SUMIF(Ausgaben!E$7:E$10002,A3961,Ausgaben!G$7:G$10002)+SUMIF(Ausgaben!I$7:I$10002,A3961,Ausgaben!H$7:H$10002),2)</f>
        <v>0</v>
      </c>
    </row>
    <row r="3962" spans="1:2" x14ac:dyDescent="0.25">
      <c r="A3962">
        <v>3962</v>
      </c>
      <c r="B3962" s="24">
        <f>ROUND(SUMIF(Einnahmen!E$7:E$10002,A3962,Einnahmen!G$7:G$10002)+SUMIF(Einnahmen!I$7:I$10002,A3962,Einnahmen!H$7:H$10002)+SUMIF(Ausgaben!E$7:E$10002,A3962,Ausgaben!G$7:G$10002)+SUMIF(Ausgaben!I$7:I$10002,A3962,Ausgaben!H$7:H$10002),2)</f>
        <v>0</v>
      </c>
    </row>
    <row r="3963" spans="1:2" x14ac:dyDescent="0.25">
      <c r="A3963">
        <v>3963</v>
      </c>
      <c r="B3963" s="24">
        <f>ROUND(SUMIF(Einnahmen!E$7:E$10002,A3963,Einnahmen!G$7:G$10002)+SUMIF(Einnahmen!I$7:I$10002,A3963,Einnahmen!H$7:H$10002)+SUMIF(Ausgaben!E$7:E$10002,A3963,Ausgaben!G$7:G$10002)+SUMIF(Ausgaben!I$7:I$10002,A3963,Ausgaben!H$7:H$10002),2)</f>
        <v>0</v>
      </c>
    </row>
    <row r="3964" spans="1:2" x14ac:dyDescent="0.25">
      <c r="A3964">
        <v>3964</v>
      </c>
      <c r="B3964" s="24">
        <f>ROUND(SUMIF(Einnahmen!E$7:E$10002,A3964,Einnahmen!G$7:G$10002)+SUMIF(Einnahmen!I$7:I$10002,A3964,Einnahmen!H$7:H$10002)+SUMIF(Ausgaben!E$7:E$10002,A3964,Ausgaben!G$7:G$10002)+SUMIF(Ausgaben!I$7:I$10002,A3964,Ausgaben!H$7:H$10002),2)</f>
        <v>0</v>
      </c>
    </row>
    <row r="3965" spans="1:2" x14ac:dyDescent="0.25">
      <c r="A3965">
        <v>3965</v>
      </c>
      <c r="B3965" s="24">
        <f>ROUND(SUMIF(Einnahmen!E$7:E$10002,A3965,Einnahmen!G$7:G$10002)+SUMIF(Einnahmen!I$7:I$10002,A3965,Einnahmen!H$7:H$10002)+SUMIF(Ausgaben!E$7:E$10002,A3965,Ausgaben!G$7:G$10002)+SUMIF(Ausgaben!I$7:I$10002,A3965,Ausgaben!H$7:H$10002),2)</f>
        <v>0</v>
      </c>
    </row>
    <row r="3966" spans="1:2" x14ac:dyDescent="0.25">
      <c r="A3966">
        <v>3966</v>
      </c>
      <c r="B3966" s="24">
        <f>ROUND(SUMIF(Einnahmen!E$7:E$10002,A3966,Einnahmen!G$7:G$10002)+SUMIF(Einnahmen!I$7:I$10002,A3966,Einnahmen!H$7:H$10002)+SUMIF(Ausgaben!E$7:E$10002,A3966,Ausgaben!G$7:G$10002)+SUMIF(Ausgaben!I$7:I$10002,A3966,Ausgaben!H$7:H$10002),2)</f>
        <v>0</v>
      </c>
    </row>
    <row r="3967" spans="1:2" x14ac:dyDescent="0.25">
      <c r="A3967">
        <v>3967</v>
      </c>
      <c r="B3967" s="24">
        <f>ROUND(SUMIF(Einnahmen!E$7:E$10002,A3967,Einnahmen!G$7:G$10002)+SUMIF(Einnahmen!I$7:I$10002,A3967,Einnahmen!H$7:H$10002)+SUMIF(Ausgaben!E$7:E$10002,A3967,Ausgaben!G$7:G$10002)+SUMIF(Ausgaben!I$7:I$10002,A3967,Ausgaben!H$7:H$10002),2)</f>
        <v>0</v>
      </c>
    </row>
    <row r="3968" spans="1:2" x14ac:dyDescent="0.25">
      <c r="A3968">
        <v>3968</v>
      </c>
      <c r="B3968" s="24">
        <f>ROUND(SUMIF(Einnahmen!E$7:E$10002,A3968,Einnahmen!G$7:G$10002)+SUMIF(Einnahmen!I$7:I$10002,A3968,Einnahmen!H$7:H$10002)+SUMIF(Ausgaben!E$7:E$10002,A3968,Ausgaben!G$7:G$10002)+SUMIF(Ausgaben!I$7:I$10002,A3968,Ausgaben!H$7:H$10002),2)</f>
        <v>0</v>
      </c>
    </row>
    <row r="3969" spans="1:2" x14ac:dyDescent="0.25">
      <c r="A3969">
        <v>3969</v>
      </c>
      <c r="B3969" s="24">
        <f>ROUND(SUMIF(Einnahmen!E$7:E$10002,A3969,Einnahmen!G$7:G$10002)+SUMIF(Einnahmen!I$7:I$10002,A3969,Einnahmen!H$7:H$10002)+SUMIF(Ausgaben!E$7:E$10002,A3969,Ausgaben!G$7:G$10002)+SUMIF(Ausgaben!I$7:I$10002,A3969,Ausgaben!H$7:H$10002),2)</f>
        <v>0</v>
      </c>
    </row>
    <row r="3970" spans="1:2" x14ac:dyDescent="0.25">
      <c r="A3970">
        <v>3970</v>
      </c>
      <c r="B3970" s="24">
        <f>ROUND(SUMIF(Einnahmen!E$7:E$10002,A3970,Einnahmen!G$7:G$10002)+SUMIF(Einnahmen!I$7:I$10002,A3970,Einnahmen!H$7:H$10002)+SUMIF(Ausgaben!E$7:E$10002,A3970,Ausgaben!G$7:G$10002)+SUMIF(Ausgaben!I$7:I$10002,A3970,Ausgaben!H$7:H$10002),2)</f>
        <v>0</v>
      </c>
    </row>
    <row r="3971" spans="1:2" x14ac:dyDescent="0.25">
      <c r="A3971">
        <v>3971</v>
      </c>
      <c r="B3971" s="24">
        <f>ROUND(SUMIF(Einnahmen!E$7:E$10002,A3971,Einnahmen!G$7:G$10002)+SUMIF(Einnahmen!I$7:I$10002,A3971,Einnahmen!H$7:H$10002)+SUMIF(Ausgaben!E$7:E$10002,A3971,Ausgaben!G$7:G$10002)+SUMIF(Ausgaben!I$7:I$10002,A3971,Ausgaben!H$7:H$10002),2)</f>
        <v>0</v>
      </c>
    </row>
    <row r="3972" spans="1:2" x14ac:dyDescent="0.25">
      <c r="A3972">
        <v>3972</v>
      </c>
      <c r="B3972" s="24">
        <f>ROUND(SUMIF(Einnahmen!E$7:E$10002,A3972,Einnahmen!G$7:G$10002)+SUMIF(Einnahmen!I$7:I$10002,A3972,Einnahmen!H$7:H$10002)+SUMIF(Ausgaben!E$7:E$10002,A3972,Ausgaben!G$7:G$10002)+SUMIF(Ausgaben!I$7:I$10002,A3972,Ausgaben!H$7:H$10002),2)</f>
        <v>0</v>
      </c>
    </row>
    <row r="3973" spans="1:2" x14ac:dyDescent="0.25">
      <c r="A3973">
        <v>3973</v>
      </c>
      <c r="B3973" s="24">
        <f>ROUND(SUMIF(Einnahmen!E$7:E$10002,A3973,Einnahmen!G$7:G$10002)+SUMIF(Einnahmen!I$7:I$10002,A3973,Einnahmen!H$7:H$10002)+SUMIF(Ausgaben!E$7:E$10002,A3973,Ausgaben!G$7:G$10002)+SUMIF(Ausgaben!I$7:I$10002,A3973,Ausgaben!H$7:H$10002),2)</f>
        <v>0</v>
      </c>
    </row>
    <row r="3974" spans="1:2" x14ac:dyDescent="0.25">
      <c r="A3974">
        <v>3974</v>
      </c>
      <c r="B3974" s="24">
        <f>ROUND(SUMIF(Einnahmen!E$7:E$10002,A3974,Einnahmen!G$7:G$10002)+SUMIF(Einnahmen!I$7:I$10002,A3974,Einnahmen!H$7:H$10002)+SUMIF(Ausgaben!E$7:E$10002,A3974,Ausgaben!G$7:G$10002)+SUMIF(Ausgaben!I$7:I$10002,A3974,Ausgaben!H$7:H$10002),2)</f>
        <v>0</v>
      </c>
    </row>
    <row r="3975" spans="1:2" x14ac:dyDescent="0.25">
      <c r="A3975">
        <v>3975</v>
      </c>
      <c r="B3975" s="24">
        <f>ROUND(SUMIF(Einnahmen!E$7:E$10002,A3975,Einnahmen!G$7:G$10002)+SUMIF(Einnahmen!I$7:I$10002,A3975,Einnahmen!H$7:H$10002)+SUMIF(Ausgaben!E$7:E$10002,A3975,Ausgaben!G$7:G$10002)+SUMIF(Ausgaben!I$7:I$10002,A3975,Ausgaben!H$7:H$10002),2)</f>
        <v>0</v>
      </c>
    </row>
    <row r="3976" spans="1:2" x14ac:dyDescent="0.25">
      <c r="A3976">
        <v>3976</v>
      </c>
      <c r="B3976" s="24">
        <f>ROUND(SUMIF(Einnahmen!E$7:E$10002,A3976,Einnahmen!G$7:G$10002)+SUMIF(Einnahmen!I$7:I$10002,A3976,Einnahmen!H$7:H$10002)+SUMIF(Ausgaben!E$7:E$10002,A3976,Ausgaben!G$7:G$10002)+SUMIF(Ausgaben!I$7:I$10002,A3976,Ausgaben!H$7:H$10002),2)</f>
        <v>0</v>
      </c>
    </row>
    <row r="3977" spans="1:2" x14ac:dyDescent="0.25">
      <c r="A3977">
        <v>3977</v>
      </c>
      <c r="B3977" s="24">
        <f>ROUND(SUMIF(Einnahmen!E$7:E$10002,A3977,Einnahmen!G$7:G$10002)+SUMIF(Einnahmen!I$7:I$10002,A3977,Einnahmen!H$7:H$10002)+SUMIF(Ausgaben!E$7:E$10002,A3977,Ausgaben!G$7:G$10002)+SUMIF(Ausgaben!I$7:I$10002,A3977,Ausgaben!H$7:H$10002),2)</f>
        <v>0</v>
      </c>
    </row>
    <row r="3978" spans="1:2" x14ac:dyDescent="0.25">
      <c r="A3978">
        <v>3978</v>
      </c>
      <c r="B3978" s="24">
        <f>ROUND(SUMIF(Einnahmen!E$7:E$10002,A3978,Einnahmen!G$7:G$10002)+SUMIF(Einnahmen!I$7:I$10002,A3978,Einnahmen!H$7:H$10002)+SUMIF(Ausgaben!E$7:E$10002,A3978,Ausgaben!G$7:G$10002)+SUMIF(Ausgaben!I$7:I$10002,A3978,Ausgaben!H$7:H$10002),2)</f>
        <v>0</v>
      </c>
    </row>
    <row r="3979" spans="1:2" x14ac:dyDescent="0.25">
      <c r="A3979">
        <v>3979</v>
      </c>
      <c r="B3979" s="24">
        <f>ROUND(SUMIF(Einnahmen!E$7:E$10002,A3979,Einnahmen!G$7:G$10002)+SUMIF(Einnahmen!I$7:I$10002,A3979,Einnahmen!H$7:H$10002)+SUMIF(Ausgaben!E$7:E$10002,A3979,Ausgaben!G$7:G$10002)+SUMIF(Ausgaben!I$7:I$10002,A3979,Ausgaben!H$7:H$10002),2)</f>
        <v>0</v>
      </c>
    </row>
    <row r="3980" spans="1:2" x14ac:dyDescent="0.25">
      <c r="A3980">
        <v>3980</v>
      </c>
      <c r="B3980" s="24">
        <f>ROUND(SUMIF(Einnahmen!E$7:E$10002,A3980,Einnahmen!G$7:G$10002)+SUMIF(Einnahmen!I$7:I$10002,A3980,Einnahmen!H$7:H$10002)+SUMIF(Ausgaben!E$7:E$10002,A3980,Ausgaben!G$7:G$10002)+SUMIF(Ausgaben!I$7:I$10002,A3980,Ausgaben!H$7:H$10002),2)</f>
        <v>0</v>
      </c>
    </row>
    <row r="3981" spans="1:2" x14ac:dyDescent="0.25">
      <c r="A3981">
        <v>3981</v>
      </c>
      <c r="B3981" s="24">
        <f>ROUND(SUMIF(Einnahmen!E$7:E$10002,A3981,Einnahmen!G$7:G$10002)+SUMIF(Einnahmen!I$7:I$10002,A3981,Einnahmen!H$7:H$10002)+SUMIF(Ausgaben!E$7:E$10002,A3981,Ausgaben!G$7:G$10002)+SUMIF(Ausgaben!I$7:I$10002,A3981,Ausgaben!H$7:H$10002),2)</f>
        <v>0</v>
      </c>
    </row>
    <row r="3982" spans="1:2" x14ac:dyDescent="0.25">
      <c r="A3982">
        <v>3982</v>
      </c>
      <c r="B3982" s="24">
        <f>ROUND(SUMIF(Einnahmen!E$7:E$10002,A3982,Einnahmen!G$7:G$10002)+SUMIF(Einnahmen!I$7:I$10002,A3982,Einnahmen!H$7:H$10002)+SUMIF(Ausgaben!E$7:E$10002,A3982,Ausgaben!G$7:G$10002)+SUMIF(Ausgaben!I$7:I$10002,A3982,Ausgaben!H$7:H$10002),2)</f>
        <v>0</v>
      </c>
    </row>
    <row r="3983" spans="1:2" x14ac:dyDescent="0.25">
      <c r="A3983">
        <v>3983</v>
      </c>
      <c r="B3983" s="24">
        <f>ROUND(SUMIF(Einnahmen!E$7:E$10002,A3983,Einnahmen!G$7:G$10002)+SUMIF(Einnahmen!I$7:I$10002,A3983,Einnahmen!H$7:H$10002)+SUMIF(Ausgaben!E$7:E$10002,A3983,Ausgaben!G$7:G$10002)+SUMIF(Ausgaben!I$7:I$10002,A3983,Ausgaben!H$7:H$10002),2)</f>
        <v>0</v>
      </c>
    </row>
    <row r="3984" spans="1:2" x14ac:dyDescent="0.25">
      <c r="A3984">
        <v>3984</v>
      </c>
      <c r="B3984" s="24">
        <f>ROUND(SUMIF(Einnahmen!E$7:E$10002,A3984,Einnahmen!G$7:G$10002)+SUMIF(Einnahmen!I$7:I$10002,A3984,Einnahmen!H$7:H$10002)+SUMIF(Ausgaben!E$7:E$10002,A3984,Ausgaben!G$7:G$10002)+SUMIF(Ausgaben!I$7:I$10002,A3984,Ausgaben!H$7:H$10002),2)</f>
        <v>0</v>
      </c>
    </row>
    <row r="3985" spans="1:2" x14ac:dyDescent="0.25">
      <c r="A3985">
        <v>3985</v>
      </c>
      <c r="B3985" s="24">
        <f>ROUND(SUMIF(Einnahmen!E$7:E$10002,A3985,Einnahmen!G$7:G$10002)+SUMIF(Einnahmen!I$7:I$10002,A3985,Einnahmen!H$7:H$10002)+SUMIF(Ausgaben!E$7:E$10002,A3985,Ausgaben!G$7:G$10002)+SUMIF(Ausgaben!I$7:I$10002,A3985,Ausgaben!H$7:H$10002),2)</f>
        <v>0</v>
      </c>
    </row>
    <row r="3986" spans="1:2" x14ac:dyDescent="0.25">
      <c r="A3986">
        <v>3986</v>
      </c>
      <c r="B3986" s="24">
        <f>ROUND(SUMIF(Einnahmen!E$7:E$10002,A3986,Einnahmen!G$7:G$10002)+SUMIF(Einnahmen!I$7:I$10002,A3986,Einnahmen!H$7:H$10002)+SUMIF(Ausgaben!E$7:E$10002,A3986,Ausgaben!G$7:G$10002)+SUMIF(Ausgaben!I$7:I$10002,A3986,Ausgaben!H$7:H$10002),2)</f>
        <v>0</v>
      </c>
    </row>
    <row r="3987" spans="1:2" x14ac:dyDescent="0.25">
      <c r="A3987">
        <v>3987</v>
      </c>
      <c r="B3987" s="24">
        <f>ROUND(SUMIF(Einnahmen!E$7:E$10002,A3987,Einnahmen!G$7:G$10002)+SUMIF(Einnahmen!I$7:I$10002,A3987,Einnahmen!H$7:H$10002)+SUMIF(Ausgaben!E$7:E$10002,A3987,Ausgaben!G$7:G$10002)+SUMIF(Ausgaben!I$7:I$10002,A3987,Ausgaben!H$7:H$10002),2)</f>
        <v>0</v>
      </c>
    </row>
    <row r="3988" spans="1:2" x14ac:dyDescent="0.25">
      <c r="A3988">
        <v>3988</v>
      </c>
      <c r="B3988" s="24">
        <f>ROUND(SUMIF(Einnahmen!E$7:E$10002,A3988,Einnahmen!G$7:G$10002)+SUMIF(Einnahmen!I$7:I$10002,A3988,Einnahmen!H$7:H$10002)+SUMIF(Ausgaben!E$7:E$10002,A3988,Ausgaben!G$7:G$10002)+SUMIF(Ausgaben!I$7:I$10002,A3988,Ausgaben!H$7:H$10002),2)</f>
        <v>0</v>
      </c>
    </row>
    <row r="3989" spans="1:2" x14ac:dyDescent="0.25">
      <c r="A3989">
        <v>3989</v>
      </c>
      <c r="B3989" s="24">
        <f>ROUND(SUMIF(Einnahmen!E$7:E$10002,A3989,Einnahmen!G$7:G$10002)+SUMIF(Einnahmen!I$7:I$10002,A3989,Einnahmen!H$7:H$10002)+SUMIF(Ausgaben!E$7:E$10002,A3989,Ausgaben!G$7:G$10002)+SUMIF(Ausgaben!I$7:I$10002,A3989,Ausgaben!H$7:H$10002),2)</f>
        <v>0</v>
      </c>
    </row>
    <row r="3990" spans="1:2" x14ac:dyDescent="0.25">
      <c r="A3990">
        <v>3990</v>
      </c>
      <c r="B3990" s="24">
        <f>ROUND(SUMIF(Einnahmen!E$7:E$10002,A3990,Einnahmen!G$7:G$10002)+SUMIF(Einnahmen!I$7:I$10002,A3990,Einnahmen!H$7:H$10002)+SUMIF(Ausgaben!E$7:E$10002,A3990,Ausgaben!G$7:G$10002)+SUMIF(Ausgaben!I$7:I$10002,A3990,Ausgaben!H$7:H$10002),2)</f>
        <v>0</v>
      </c>
    </row>
    <row r="3991" spans="1:2" x14ac:dyDescent="0.25">
      <c r="A3991">
        <v>3991</v>
      </c>
      <c r="B3991" s="24">
        <f>ROUND(SUMIF(Einnahmen!E$7:E$10002,A3991,Einnahmen!G$7:G$10002)+SUMIF(Einnahmen!I$7:I$10002,A3991,Einnahmen!H$7:H$10002)+SUMIF(Ausgaben!E$7:E$10002,A3991,Ausgaben!G$7:G$10002)+SUMIF(Ausgaben!I$7:I$10002,A3991,Ausgaben!H$7:H$10002),2)</f>
        <v>0</v>
      </c>
    </row>
    <row r="3992" spans="1:2" x14ac:dyDescent="0.25">
      <c r="A3992">
        <v>3992</v>
      </c>
      <c r="B3992" s="24">
        <f>ROUND(SUMIF(Einnahmen!E$7:E$10002,A3992,Einnahmen!G$7:G$10002)+SUMIF(Einnahmen!I$7:I$10002,A3992,Einnahmen!H$7:H$10002)+SUMIF(Ausgaben!E$7:E$10002,A3992,Ausgaben!G$7:G$10002)+SUMIF(Ausgaben!I$7:I$10002,A3992,Ausgaben!H$7:H$10002),2)</f>
        <v>0</v>
      </c>
    </row>
    <row r="3993" spans="1:2" x14ac:dyDescent="0.25">
      <c r="A3993">
        <v>3993</v>
      </c>
      <c r="B3993" s="24">
        <f>ROUND(SUMIF(Einnahmen!E$7:E$10002,A3993,Einnahmen!G$7:G$10002)+SUMIF(Einnahmen!I$7:I$10002,A3993,Einnahmen!H$7:H$10002)+SUMIF(Ausgaben!E$7:E$10002,A3993,Ausgaben!G$7:G$10002)+SUMIF(Ausgaben!I$7:I$10002,A3993,Ausgaben!H$7:H$10002),2)</f>
        <v>0</v>
      </c>
    </row>
    <row r="3994" spans="1:2" x14ac:dyDescent="0.25">
      <c r="A3994">
        <v>3994</v>
      </c>
      <c r="B3994" s="24">
        <f>ROUND(SUMIF(Einnahmen!E$7:E$10002,A3994,Einnahmen!G$7:G$10002)+SUMIF(Einnahmen!I$7:I$10002,A3994,Einnahmen!H$7:H$10002)+SUMIF(Ausgaben!E$7:E$10002,A3994,Ausgaben!G$7:G$10002)+SUMIF(Ausgaben!I$7:I$10002,A3994,Ausgaben!H$7:H$10002),2)</f>
        <v>0</v>
      </c>
    </row>
    <row r="3995" spans="1:2" x14ac:dyDescent="0.25">
      <c r="A3995">
        <v>3995</v>
      </c>
      <c r="B3995" s="24">
        <f>ROUND(SUMIF(Einnahmen!E$7:E$10002,A3995,Einnahmen!G$7:G$10002)+SUMIF(Einnahmen!I$7:I$10002,A3995,Einnahmen!H$7:H$10002)+SUMIF(Ausgaben!E$7:E$10002,A3995,Ausgaben!G$7:G$10002)+SUMIF(Ausgaben!I$7:I$10002,A3995,Ausgaben!H$7:H$10002),2)</f>
        <v>0</v>
      </c>
    </row>
    <row r="3996" spans="1:2" x14ac:dyDescent="0.25">
      <c r="A3996">
        <v>3996</v>
      </c>
      <c r="B3996" s="24">
        <f>ROUND(SUMIF(Einnahmen!E$7:E$10002,A3996,Einnahmen!G$7:G$10002)+SUMIF(Einnahmen!I$7:I$10002,A3996,Einnahmen!H$7:H$10002)+SUMIF(Ausgaben!E$7:E$10002,A3996,Ausgaben!G$7:G$10002)+SUMIF(Ausgaben!I$7:I$10002,A3996,Ausgaben!H$7:H$10002),2)</f>
        <v>0</v>
      </c>
    </row>
    <row r="3997" spans="1:2" x14ac:dyDescent="0.25">
      <c r="A3997">
        <v>3997</v>
      </c>
      <c r="B3997" s="24">
        <f>ROUND(SUMIF(Einnahmen!E$7:E$10002,A3997,Einnahmen!G$7:G$10002)+SUMIF(Einnahmen!I$7:I$10002,A3997,Einnahmen!H$7:H$10002)+SUMIF(Ausgaben!E$7:E$10002,A3997,Ausgaben!G$7:G$10002)+SUMIF(Ausgaben!I$7:I$10002,A3997,Ausgaben!H$7:H$10002),2)</f>
        <v>0</v>
      </c>
    </row>
    <row r="3998" spans="1:2" x14ac:dyDescent="0.25">
      <c r="A3998">
        <v>3998</v>
      </c>
      <c r="B3998" s="24">
        <f>ROUND(SUMIF(Einnahmen!E$7:E$10002,A3998,Einnahmen!G$7:G$10002)+SUMIF(Einnahmen!I$7:I$10002,A3998,Einnahmen!H$7:H$10002)+SUMIF(Ausgaben!E$7:E$10002,A3998,Ausgaben!G$7:G$10002)+SUMIF(Ausgaben!I$7:I$10002,A3998,Ausgaben!H$7:H$10002),2)</f>
        <v>0</v>
      </c>
    </row>
    <row r="3999" spans="1:2" x14ac:dyDescent="0.25">
      <c r="A3999">
        <v>3999</v>
      </c>
      <c r="B3999" s="24">
        <f>ROUND(SUMIF(Einnahmen!E$7:E$10002,A3999,Einnahmen!G$7:G$10002)+SUMIF(Einnahmen!I$7:I$10002,A3999,Einnahmen!H$7:H$10002)+SUMIF(Ausgaben!E$7:E$10002,A3999,Ausgaben!G$7:G$10002)+SUMIF(Ausgaben!I$7:I$10002,A3999,Ausgaben!H$7:H$10002),2)</f>
        <v>0</v>
      </c>
    </row>
    <row r="4000" spans="1:2" x14ac:dyDescent="0.25">
      <c r="A4000">
        <v>4000</v>
      </c>
      <c r="B4000" s="24">
        <f>ROUND(SUMIF(Einnahmen!E$7:E$10002,A4000,Einnahmen!G$7:G$10002)+SUMIF(Einnahmen!I$7:I$10002,A4000,Einnahmen!H$7:H$10002)+SUMIF(Ausgaben!E$7:E$10002,A4000,Ausgaben!G$7:G$10002)+SUMIF(Ausgaben!I$7:I$10002,A4000,Ausgaben!H$7:H$10002),2)</f>
        <v>0</v>
      </c>
    </row>
    <row r="4001" spans="1:2" x14ac:dyDescent="0.25">
      <c r="A4001">
        <v>4001</v>
      </c>
      <c r="B4001" s="24">
        <f>ROUND(SUMIF(Einnahmen!E$7:E$10002,A4001,Einnahmen!G$7:G$10002)+SUMIF(Einnahmen!I$7:I$10002,A4001,Einnahmen!H$7:H$10002)+SUMIF(Ausgaben!E$7:E$10002,A4001,Ausgaben!G$7:G$10002)+SUMIF(Ausgaben!I$7:I$10002,A4001,Ausgaben!H$7:H$10002),2)</f>
        <v>0</v>
      </c>
    </row>
    <row r="4002" spans="1:2" x14ac:dyDescent="0.25">
      <c r="A4002">
        <v>4002</v>
      </c>
      <c r="B4002" s="24">
        <f>ROUND(SUMIF(Einnahmen!E$7:E$10002,A4002,Einnahmen!G$7:G$10002)+SUMIF(Einnahmen!I$7:I$10002,A4002,Einnahmen!H$7:H$10002)+SUMIF(Ausgaben!E$7:E$10002,A4002,Ausgaben!G$7:G$10002)+SUMIF(Ausgaben!I$7:I$10002,A4002,Ausgaben!H$7:H$10002),2)</f>
        <v>0</v>
      </c>
    </row>
    <row r="4003" spans="1:2" x14ac:dyDescent="0.25">
      <c r="A4003">
        <v>4003</v>
      </c>
      <c r="B4003" s="24">
        <f>ROUND(SUMIF(Einnahmen!E$7:E$10002,A4003,Einnahmen!G$7:G$10002)+SUMIF(Einnahmen!I$7:I$10002,A4003,Einnahmen!H$7:H$10002)+SUMIF(Ausgaben!E$7:E$10002,A4003,Ausgaben!G$7:G$10002)+SUMIF(Ausgaben!I$7:I$10002,A4003,Ausgaben!H$7:H$10002),2)</f>
        <v>0</v>
      </c>
    </row>
    <row r="4004" spans="1:2" x14ac:dyDescent="0.25">
      <c r="A4004">
        <v>4004</v>
      </c>
      <c r="B4004" s="24">
        <f>ROUND(SUMIF(Einnahmen!E$7:E$10002,A4004,Einnahmen!G$7:G$10002)+SUMIF(Einnahmen!I$7:I$10002,A4004,Einnahmen!H$7:H$10002)+SUMIF(Ausgaben!E$7:E$10002,A4004,Ausgaben!G$7:G$10002)+SUMIF(Ausgaben!I$7:I$10002,A4004,Ausgaben!H$7:H$10002),2)</f>
        <v>0</v>
      </c>
    </row>
    <row r="4005" spans="1:2" x14ac:dyDescent="0.25">
      <c r="A4005">
        <v>4005</v>
      </c>
      <c r="B4005" s="24">
        <f>ROUND(SUMIF(Einnahmen!E$7:E$10002,A4005,Einnahmen!G$7:G$10002)+SUMIF(Einnahmen!I$7:I$10002,A4005,Einnahmen!H$7:H$10002)+SUMIF(Ausgaben!E$7:E$10002,A4005,Ausgaben!G$7:G$10002)+SUMIF(Ausgaben!I$7:I$10002,A4005,Ausgaben!H$7:H$10002),2)</f>
        <v>0</v>
      </c>
    </row>
    <row r="4006" spans="1:2" x14ac:dyDescent="0.25">
      <c r="A4006">
        <v>4006</v>
      </c>
      <c r="B4006" s="24">
        <f>ROUND(SUMIF(Einnahmen!E$7:E$10002,A4006,Einnahmen!G$7:G$10002)+SUMIF(Einnahmen!I$7:I$10002,A4006,Einnahmen!H$7:H$10002)+SUMIF(Ausgaben!E$7:E$10002,A4006,Ausgaben!G$7:G$10002)+SUMIF(Ausgaben!I$7:I$10002,A4006,Ausgaben!H$7:H$10002),2)</f>
        <v>0</v>
      </c>
    </row>
    <row r="4007" spans="1:2" x14ac:dyDescent="0.25">
      <c r="A4007">
        <v>4007</v>
      </c>
      <c r="B4007" s="24">
        <f>ROUND(SUMIF(Einnahmen!E$7:E$10002,A4007,Einnahmen!G$7:G$10002)+SUMIF(Einnahmen!I$7:I$10002,A4007,Einnahmen!H$7:H$10002)+SUMIF(Ausgaben!E$7:E$10002,A4007,Ausgaben!G$7:G$10002)+SUMIF(Ausgaben!I$7:I$10002,A4007,Ausgaben!H$7:H$10002),2)</f>
        <v>0</v>
      </c>
    </row>
    <row r="4008" spans="1:2" x14ac:dyDescent="0.25">
      <c r="A4008">
        <v>4008</v>
      </c>
      <c r="B4008" s="24">
        <f>ROUND(SUMIF(Einnahmen!E$7:E$10002,A4008,Einnahmen!G$7:G$10002)+SUMIF(Einnahmen!I$7:I$10002,A4008,Einnahmen!H$7:H$10002)+SUMIF(Ausgaben!E$7:E$10002,A4008,Ausgaben!G$7:G$10002)+SUMIF(Ausgaben!I$7:I$10002,A4008,Ausgaben!H$7:H$10002),2)</f>
        <v>0</v>
      </c>
    </row>
    <row r="4009" spans="1:2" x14ac:dyDescent="0.25">
      <c r="A4009">
        <v>4009</v>
      </c>
      <c r="B4009" s="24">
        <f>ROUND(SUMIF(Einnahmen!E$7:E$10002,A4009,Einnahmen!G$7:G$10002)+SUMIF(Einnahmen!I$7:I$10002,A4009,Einnahmen!H$7:H$10002)+SUMIF(Ausgaben!E$7:E$10002,A4009,Ausgaben!G$7:G$10002)+SUMIF(Ausgaben!I$7:I$10002,A4009,Ausgaben!H$7:H$10002),2)</f>
        <v>0</v>
      </c>
    </row>
    <row r="4010" spans="1:2" x14ac:dyDescent="0.25">
      <c r="A4010">
        <v>4010</v>
      </c>
      <c r="B4010" s="24">
        <f>ROUND(SUMIF(Einnahmen!E$7:E$10002,A4010,Einnahmen!G$7:G$10002)+SUMIF(Einnahmen!I$7:I$10002,A4010,Einnahmen!H$7:H$10002)+SUMIF(Ausgaben!E$7:E$10002,A4010,Ausgaben!G$7:G$10002)+SUMIF(Ausgaben!I$7:I$10002,A4010,Ausgaben!H$7:H$10002),2)</f>
        <v>0</v>
      </c>
    </row>
    <row r="4011" spans="1:2" x14ac:dyDescent="0.25">
      <c r="A4011">
        <v>4011</v>
      </c>
      <c r="B4011" s="24">
        <f>ROUND(SUMIF(Einnahmen!E$7:E$10002,A4011,Einnahmen!G$7:G$10002)+SUMIF(Einnahmen!I$7:I$10002,A4011,Einnahmen!H$7:H$10002)+SUMIF(Ausgaben!E$7:E$10002,A4011,Ausgaben!G$7:G$10002)+SUMIF(Ausgaben!I$7:I$10002,A4011,Ausgaben!H$7:H$10002),2)</f>
        <v>0</v>
      </c>
    </row>
    <row r="4012" spans="1:2" x14ac:dyDescent="0.25">
      <c r="A4012">
        <v>4012</v>
      </c>
      <c r="B4012" s="24">
        <f>ROUND(SUMIF(Einnahmen!E$7:E$10002,A4012,Einnahmen!G$7:G$10002)+SUMIF(Einnahmen!I$7:I$10002,A4012,Einnahmen!H$7:H$10002)+SUMIF(Ausgaben!E$7:E$10002,A4012,Ausgaben!G$7:G$10002)+SUMIF(Ausgaben!I$7:I$10002,A4012,Ausgaben!H$7:H$10002),2)</f>
        <v>0</v>
      </c>
    </row>
    <row r="4013" spans="1:2" x14ac:dyDescent="0.25">
      <c r="A4013">
        <v>4013</v>
      </c>
      <c r="B4013" s="24">
        <f>ROUND(SUMIF(Einnahmen!E$7:E$10002,A4013,Einnahmen!G$7:G$10002)+SUMIF(Einnahmen!I$7:I$10002,A4013,Einnahmen!H$7:H$10002)+SUMIF(Ausgaben!E$7:E$10002,A4013,Ausgaben!G$7:G$10002)+SUMIF(Ausgaben!I$7:I$10002,A4013,Ausgaben!H$7:H$10002),2)</f>
        <v>0</v>
      </c>
    </row>
    <row r="4014" spans="1:2" x14ac:dyDescent="0.25">
      <c r="A4014">
        <v>4014</v>
      </c>
      <c r="B4014" s="24">
        <f>ROUND(SUMIF(Einnahmen!E$7:E$10002,A4014,Einnahmen!G$7:G$10002)+SUMIF(Einnahmen!I$7:I$10002,A4014,Einnahmen!H$7:H$10002)+SUMIF(Ausgaben!E$7:E$10002,A4014,Ausgaben!G$7:G$10002)+SUMIF(Ausgaben!I$7:I$10002,A4014,Ausgaben!H$7:H$10002),2)</f>
        <v>0</v>
      </c>
    </row>
    <row r="4015" spans="1:2" x14ac:dyDescent="0.25">
      <c r="A4015">
        <v>4015</v>
      </c>
      <c r="B4015" s="24">
        <f>ROUND(SUMIF(Einnahmen!E$7:E$10002,A4015,Einnahmen!G$7:G$10002)+SUMIF(Einnahmen!I$7:I$10002,A4015,Einnahmen!H$7:H$10002)+SUMIF(Ausgaben!E$7:E$10002,A4015,Ausgaben!G$7:G$10002)+SUMIF(Ausgaben!I$7:I$10002,A4015,Ausgaben!H$7:H$10002),2)</f>
        <v>0</v>
      </c>
    </row>
    <row r="4016" spans="1:2" x14ac:dyDescent="0.25">
      <c r="A4016">
        <v>4016</v>
      </c>
      <c r="B4016" s="24">
        <f>ROUND(SUMIF(Einnahmen!E$7:E$10002,A4016,Einnahmen!G$7:G$10002)+SUMIF(Einnahmen!I$7:I$10002,A4016,Einnahmen!H$7:H$10002)+SUMIF(Ausgaben!E$7:E$10002,A4016,Ausgaben!G$7:G$10002)+SUMIF(Ausgaben!I$7:I$10002,A4016,Ausgaben!H$7:H$10002),2)</f>
        <v>0</v>
      </c>
    </row>
    <row r="4017" spans="1:2" x14ac:dyDescent="0.25">
      <c r="A4017">
        <v>4017</v>
      </c>
      <c r="B4017" s="24">
        <f>ROUND(SUMIF(Einnahmen!E$7:E$10002,A4017,Einnahmen!G$7:G$10002)+SUMIF(Einnahmen!I$7:I$10002,A4017,Einnahmen!H$7:H$10002)+SUMIF(Ausgaben!E$7:E$10002,A4017,Ausgaben!G$7:G$10002)+SUMIF(Ausgaben!I$7:I$10002,A4017,Ausgaben!H$7:H$10002),2)</f>
        <v>0</v>
      </c>
    </row>
    <row r="4018" spans="1:2" x14ac:dyDescent="0.25">
      <c r="A4018">
        <v>4018</v>
      </c>
      <c r="B4018" s="24">
        <f>ROUND(SUMIF(Einnahmen!E$7:E$10002,A4018,Einnahmen!G$7:G$10002)+SUMIF(Einnahmen!I$7:I$10002,A4018,Einnahmen!H$7:H$10002)+SUMIF(Ausgaben!E$7:E$10002,A4018,Ausgaben!G$7:G$10002)+SUMIF(Ausgaben!I$7:I$10002,A4018,Ausgaben!H$7:H$10002),2)</f>
        <v>0</v>
      </c>
    </row>
    <row r="4019" spans="1:2" x14ac:dyDescent="0.25">
      <c r="A4019">
        <v>4019</v>
      </c>
      <c r="B4019" s="24">
        <f>ROUND(SUMIF(Einnahmen!E$7:E$10002,A4019,Einnahmen!G$7:G$10002)+SUMIF(Einnahmen!I$7:I$10002,A4019,Einnahmen!H$7:H$10002)+SUMIF(Ausgaben!E$7:E$10002,A4019,Ausgaben!G$7:G$10002)+SUMIF(Ausgaben!I$7:I$10002,A4019,Ausgaben!H$7:H$10002),2)</f>
        <v>0</v>
      </c>
    </row>
    <row r="4020" spans="1:2" x14ac:dyDescent="0.25">
      <c r="A4020">
        <v>4020</v>
      </c>
      <c r="B4020" s="24">
        <f>ROUND(SUMIF(Einnahmen!E$7:E$10002,A4020,Einnahmen!G$7:G$10002)+SUMIF(Einnahmen!I$7:I$10002,A4020,Einnahmen!H$7:H$10002)+SUMIF(Ausgaben!E$7:E$10002,A4020,Ausgaben!G$7:G$10002)+SUMIF(Ausgaben!I$7:I$10002,A4020,Ausgaben!H$7:H$10002),2)</f>
        <v>0</v>
      </c>
    </row>
    <row r="4021" spans="1:2" x14ac:dyDescent="0.25">
      <c r="A4021">
        <v>4021</v>
      </c>
      <c r="B4021" s="24">
        <f>ROUND(SUMIF(Einnahmen!E$7:E$10002,A4021,Einnahmen!G$7:G$10002)+SUMIF(Einnahmen!I$7:I$10002,A4021,Einnahmen!H$7:H$10002)+SUMIF(Ausgaben!E$7:E$10002,A4021,Ausgaben!G$7:G$10002)+SUMIF(Ausgaben!I$7:I$10002,A4021,Ausgaben!H$7:H$10002),2)</f>
        <v>0</v>
      </c>
    </row>
    <row r="4022" spans="1:2" x14ac:dyDescent="0.25">
      <c r="A4022">
        <v>4022</v>
      </c>
      <c r="B4022" s="24">
        <f>ROUND(SUMIF(Einnahmen!E$7:E$10002,A4022,Einnahmen!G$7:G$10002)+SUMIF(Einnahmen!I$7:I$10002,A4022,Einnahmen!H$7:H$10002)+SUMIF(Ausgaben!E$7:E$10002,A4022,Ausgaben!G$7:G$10002)+SUMIF(Ausgaben!I$7:I$10002,A4022,Ausgaben!H$7:H$10002),2)</f>
        <v>0</v>
      </c>
    </row>
    <row r="4023" spans="1:2" x14ac:dyDescent="0.25">
      <c r="A4023">
        <v>4023</v>
      </c>
      <c r="B4023" s="24">
        <f>ROUND(SUMIF(Einnahmen!E$7:E$10002,A4023,Einnahmen!G$7:G$10002)+SUMIF(Einnahmen!I$7:I$10002,A4023,Einnahmen!H$7:H$10002)+SUMIF(Ausgaben!E$7:E$10002,A4023,Ausgaben!G$7:G$10002)+SUMIF(Ausgaben!I$7:I$10002,A4023,Ausgaben!H$7:H$10002),2)</f>
        <v>0</v>
      </c>
    </row>
    <row r="4024" spans="1:2" x14ac:dyDescent="0.25">
      <c r="A4024">
        <v>4024</v>
      </c>
      <c r="B4024" s="24">
        <f>ROUND(SUMIF(Einnahmen!E$7:E$10002,A4024,Einnahmen!G$7:G$10002)+SUMIF(Einnahmen!I$7:I$10002,A4024,Einnahmen!H$7:H$10002)+SUMIF(Ausgaben!E$7:E$10002,A4024,Ausgaben!G$7:G$10002)+SUMIF(Ausgaben!I$7:I$10002,A4024,Ausgaben!H$7:H$10002),2)</f>
        <v>0</v>
      </c>
    </row>
    <row r="4025" spans="1:2" x14ac:dyDescent="0.25">
      <c r="A4025">
        <v>4025</v>
      </c>
      <c r="B4025" s="24">
        <f>ROUND(SUMIF(Einnahmen!E$7:E$10002,A4025,Einnahmen!G$7:G$10002)+SUMIF(Einnahmen!I$7:I$10002,A4025,Einnahmen!H$7:H$10002)+SUMIF(Ausgaben!E$7:E$10002,A4025,Ausgaben!G$7:G$10002)+SUMIF(Ausgaben!I$7:I$10002,A4025,Ausgaben!H$7:H$10002),2)</f>
        <v>0</v>
      </c>
    </row>
    <row r="4026" spans="1:2" x14ac:dyDescent="0.25">
      <c r="A4026">
        <v>4026</v>
      </c>
      <c r="B4026" s="24">
        <f>ROUND(SUMIF(Einnahmen!E$7:E$10002,A4026,Einnahmen!G$7:G$10002)+SUMIF(Einnahmen!I$7:I$10002,A4026,Einnahmen!H$7:H$10002)+SUMIF(Ausgaben!E$7:E$10002,A4026,Ausgaben!G$7:G$10002)+SUMIF(Ausgaben!I$7:I$10002,A4026,Ausgaben!H$7:H$10002),2)</f>
        <v>0</v>
      </c>
    </row>
    <row r="4027" spans="1:2" x14ac:dyDescent="0.25">
      <c r="A4027">
        <v>4027</v>
      </c>
      <c r="B4027" s="24">
        <f>ROUND(SUMIF(Einnahmen!E$7:E$10002,A4027,Einnahmen!G$7:G$10002)+SUMIF(Einnahmen!I$7:I$10002,A4027,Einnahmen!H$7:H$10002)+SUMIF(Ausgaben!E$7:E$10002,A4027,Ausgaben!G$7:G$10002)+SUMIF(Ausgaben!I$7:I$10002,A4027,Ausgaben!H$7:H$10002),2)</f>
        <v>0</v>
      </c>
    </row>
    <row r="4028" spans="1:2" x14ac:dyDescent="0.25">
      <c r="A4028">
        <v>4028</v>
      </c>
      <c r="B4028" s="24">
        <f>ROUND(SUMIF(Einnahmen!E$7:E$10002,A4028,Einnahmen!G$7:G$10002)+SUMIF(Einnahmen!I$7:I$10002,A4028,Einnahmen!H$7:H$10002)+SUMIF(Ausgaben!E$7:E$10002,A4028,Ausgaben!G$7:G$10002)+SUMIF(Ausgaben!I$7:I$10002,A4028,Ausgaben!H$7:H$10002),2)</f>
        <v>0</v>
      </c>
    </row>
    <row r="4029" spans="1:2" x14ac:dyDescent="0.25">
      <c r="A4029">
        <v>4029</v>
      </c>
      <c r="B4029" s="24">
        <f>ROUND(SUMIF(Einnahmen!E$7:E$10002,A4029,Einnahmen!G$7:G$10002)+SUMIF(Einnahmen!I$7:I$10002,A4029,Einnahmen!H$7:H$10002)+SUMIF(Ausgaben!E$7:E$10002,A4029,Ausgaben!G$7:G$10002)+SUMIF(Ausgaben!I$7:I$10002,A4029,Ausgaben!H$7:H$10002),2)</f>
        <v>0</v>
      </c>
    </row>
    <row r="4030" spans="1:2" x14ac:dyDescent="0.25">
      <c r="A4030">
        <v>4030</v>
      </c>
      <c r="B4030" s="24">
        <f>ROUND(SUMIF(Einnahmen!E$7:E$10002,A4030,Einnahmen!G$7:G$10002)+SUMIF(Einnahmen!I$7:I$10002,A4030,Einnahmen!H$7:H$10002)+SUMIF(Ausgaben!E$7:E$10002,A4030,Ausgaben!G$7:G$10002)+SUMIF(Ausgaben!I$7:I$10002,A4030,Ausgaben!H$7:H$10002),2)</f>
        <v>0</v>
      </c>
    </row>
    <row r="4031" spans="1:2" x14ac:dyDescent="0.25">
      <c r="A4031">
        <v>4031</v>
      </c>
      <c r="B4031" s="24">
        <f>ROUND(SUMIF(Einnahmen!E$7:E$10002,A4031,Einnahmen!G$7:G$10002)+SUMIF(Einnahmen!I$7:I$10002,A4031,Einnahmen!H$7:H$10002)+SUMIF(Ausgaben!E$7:E$10002,A4031,Ausgaben!G$7:G$10002)+SUMIF(Ausgaben!I$7:I$10002,A4031,Ausgaben!H$7:H$10002),2)</f>
        <v>0</v>
      </c>
    </row>
    <row r="4032" spans="1:2" x14ac:dyDescent="0.25">
      <c r="A4032">
        <v>4032</v>
      </c>
      <c r="B4032" s="24">
        <f>ROUND(SUMIF(Einnahmen!E$7:E$10002,A4032,Einnahmen!G$7:G$10002)+SUMIF(Einnahmen!I$7:I$10002,A4032,Einnahmen!H$7:H$10002)+SUMIF(Ausgaben!E$7:E$10002,A4032,Ausgaben!G$7:G$10002)+SUMIF(Ausgaben!I$7:I$10002,A4032,Ausgaben!H$7:H$10002),2)</f>
        <v>0</v>
      </c>
    </row>
    <row r="4033" spans="1:2" x14ac:dyDescent="0.25">
      <c r="A4033">
        <v>4033</v>
      </c>
      <c r="B4033" s="24">
        <f>ROUND(SUMIF(Einnahmen!E$7:E$10002,A4033,Einnahmen!G$7:G$10002)+SUMIF(Einnahmen!I$7:I$10002,A4033,Einnahmen!H$7:H$10002)+SUMIF(Ausgaben!E$7:E$10002,A4033,Ausgaben!G$7:G$10002)+SUMIF(Ausgaben!I$7:I$10002,A4033,Ausgaben!H$7:H$10002),2)</f>
        <v>0</v>
      </c>
    </row>
    <row r="4034" spans="1:2" x14ac:dyDescent="0.25">
      <c r="A4034">
        <v>4034</v>
      </c>
      <c r="B4034" s="24">
        <f>ROUND(SUMIF(Einnahmen!E$7:E$10002,A4034,Einnahmen!G$7:G$10002)+SUMIF(Einnahmen!I$7:I$10002,A4034,Einnahmen!H$7:H$10002)+SUMIF(Ausgaben!E$7:E$10002,A4034,Ausgaben!G$7:G$10002)+SUMIF(Ausgaben!I$7:I$10002,A4034,Ausgaben!H$7:H$10002),2)</f>
        <v>0</v>
      </c>
    </row>
    <row r="4035" spans="1:2" x14ac:dyDescent="0.25">
      <c r="A4035">
        <v>4035</v>
      </c>
      <c r="B4035" s="24">
        <f>ROUND(SUMIF(Einnahmen!E$7:E$10002,A4035,Einnahmen!G$7:G$10002)+SUMIF(Einnahmen!I$7:I$10002,A4035,Einnahmen!H$7:H$10002)+SUMIF(Ausgaben!E$7:E$10002,A4035,Ausgaben!G$7:G$10002)+SUMIF(Ausgaben!I$7:I$10002,A4035,Ausgaben!H$7:H$10002),2)</f>
        <v>0</v>
      </c>
    </row>
    <row r="4036" spans="1:2" x14ac:dyDescent="0.25">
      <c r="A4036">
        <v>4036</v>
      </c>
      <c r="B4036" s="24">
        <f>ROUND(SUMIF(Einnahmen!E$7:E$10002,A4036,Einnahmen!G$7:G$10002)+SUMIF(Einnahmen!I$7:I$10002,A4036,Einnahmen!H$7:H$10002)+SUMIF(Ausgaben!E$7:E$10002,A4036,Ausgaben!G$7:G$10002)+SUMIF(Ausgaben!I$7:I$10002,A4036,Ausgaben!H$7:H$10002),2)</f>
        <v>0</v>
      </c>
    </row>
    <row r="4037" spans="1:2" x14ac:dyDescent="0.25">
      <c r="A4037">
        <v>4037</v>
      </c>
      <c r="B4037" s="24">
        <f>ROUND(SUMIF(Einnahmen!E$7:E$10002,A4037,Einnahmen!G$7:G$10002)+SUMIF(Einnahmen!I$7:I$10002,A4037,Einnahmen!H$7:H$10002)+SUMIF(Ausgaben!E$7:E$10002,A4037,Ausgaben!G$7:G$10002)+SUMIF(Ausgaben!I$7:I$10002,A4037,Ausgaben!H$7:H$10002),2)</f>
        <v>0</v>
      </c>
    </row>
    <row r="4038" spans="1:2" x14ac:dyDescent="0.25">
      <c r="A4038">
        <v>4038</v>
      </c>
      <c r="B4038" s="24">
        <f>ROUND(SUMIF(Einnahmen!E$7:E$10002,A4038,Einnahmen!G$7:G$10002)+SUMIF(Einnahmen!I$7:I$10002,A4038,Einnahmen!H$7:H$10002)+SUMIF(Ausgaben!E$7:E$10002,A4038,Ausgaben!G$7:G$10002)+SUMIF(Ausgaben!I$7:I$10002,A4038,Ausgaben!H$7:H$10002),2)</f>
        <v>0</v>
      </c>
    </row>
    <row r="4039" spans="1:2" x14ac:dyDescent="0.25">
      <c r="A4039">
        <v>4039</v>
      </c>
      <c r="B4039" s="24">
        <f>ROUND(SUMIF(Einnahmen!E$7:E$10002,A4039,Einnahmen!G$7:G$10002)+SUMIF(Einnahmen!I$7:I$10002,A4039,Einnahmen!H$7:H$10002)+SUMIF(Ausgaben!E$7:E$10002,A4039,Ausgaben!G$7:G$10002)+SUMIF(Ausgaben!I$7:I$10002,A4039,Ausgaben!H$7:H$10002),2)</f>
        <v>0</v>
      </c>
    </row>
    <row r="4040" spans="1:2" x14ac:dyDescent="0.25">
      <c r="A4040">
        <v>4040</v>
      </c>
      <c r="B4040" s="24">
        <f>ROUND(SUMIF(Einnahmen!E$7:E$10002,A4040,Einnahmen!G$7:G$10002)+SUMIF(Einnahmen!I$7:I$10002,A4040,Einnahmen!H$7:H$10002)+SUMIF(Ausgaben!E$7:E$10002,A4040,Ausgaben!G$7:G$10002)+SUMIF(Ausgaben!I$7:I$10002,A4040,Ausgaben!H$7:H$10002),2)</f>
        <v>0</v>
      </c>
    </row>
    <row r="4041" spans="1:2" x14ac:dyDescent="0.25">
      <c r="A4041">
        <v>4041</v>
      </c>
      <c r="B4041" s="24">
        <f>ROUND(SUMIF(Einnahmen!E$7:E$10002,A4041,Einnahmen!G$7:G$10002)+SUMIF(Einnahmen!I$7:I$10002,A4041,Einnahmen!H$7:H$10002)+SUMIF(Ausgaben!E$7:E$10002,A4041,Ausgaben!G$7:G$10002)+SUMIF(Ausgaben!I$7:I$10002,A4041,Ausgaben!H$7:H$10002),2)</f>
        <v>0</v>
      </c>
    </row>
    <row r="4042" spans="1:2" x14ac:dyDescent="0.25">
      <c r="A4042">
        <v>4042</v>
      </c>
      <c r="B4042" s="24">
        <f>ROUND(SUMIF(Einnahmen!E$7:E$10002,A4042,Einnahmen!G$7:G$10002)+SUMIF(Einnahmen!I$7:I$10002,A4042,Einnahmen!H$7:H$10002)+SUMIF(Ausgaben!E$7:E$10002,A4042,Ausgaben!G$7:G$10002)+SUMIF(Ausgaben!I$7:I$10002,A4042,Ausgaben!H$7:H$10002),2)</f>
        <v>0</v>
      </c>
    </row>
    <row r="4043" spans="1:2" x14ac:dyDescent="0.25">
      <c r="A4043">
        <v>4043</v>
      </c>
      <c r="B4043" s="24">
        <f>ROUND(SUMIF(Einnahmen!E$7:E$10002,A4043,Einnahmen!G$7:G$10002)+SUMIF(Einnahmen!I$7:I$10002,A4043,Einnahmen!H$7:H$10002)+SUMIF(Ausgaben!E$7:E$10002,A4043,Ausgaben!G$7:G$10002)+SUMIF(Ausgaben!I$7:I$10002,A4043,Ausgaben!H$7:H$10002),2)</f>
        <v>0</v>
      </c>
    </row>
    <row r="4044" spans="1:2" x14ac:dyDescent="0.25">
      <c r="A4044">
        <v>4044</v>
      </c>
      <c r="B4044" s="24">
        <f>ROUND(SUMIF(Einnahmen!E$7:E$10002,A4044,Einnahmen!G$7:G$10002)+SUMIF(Einnahmen!I$7:I$10002,A4044,Einnahmen!H$7:H$10002)+SUMIF(Ausgaben!E$7:E$10002,A4044,Ausgaben!G$7:G$10002)+SUMIF(Ausgaben!I$7:I$10002,A4044,Ausgaben!H$7:H$10002),2)</f>
        <v>0</v>
      </c>
    </row>
    <row r="4045" spans="1:2" x14ac:dyDescent="0.25">
      <c r="A4045">
        <v>4045</v>
      </c>
      <c r="B4045" s="24">
        <f>ROUND(SUMIF(Einnahmen!E$7:E$10002,A4045,Einnahmen!G$7:G$10002)+SUMIF(Einnahmen!I$7:I$10002,A4045,Einnahmen!H$7:H$10002)+SUMIF(Ausgaben!E$7:E$10002,A4045,Ausgaben!G$7:G$10002)+SUMIF(Ausgaben!I$7:I$10002,A4045,Ausgaben!H$7:H$10002),2)</f>
        <v>0</v>
      </c>
    </row>
    <row r="4046" spans="1:2" x14ac:dyDescent="0.25">
      <c r="A4046">
        <v>4046</v>
      </c>
      <c r="B4046" s="24">
        <f>ROUND(SUMIF(Einnahmen!E$7:E$10002,A4046,Einnahmen!G$7:G$10002)+SUMIF(Einnahmen!I$7:I$10002,A4046,Einnahmen!H$7:H$10002)+SUMIF(Ausgaben!E$7:E$10002,A4046,Ausgaben!G$7:G$10002)+SUMIF(Ausgaben!I$7:I$10002,A4046,Ausgaben!H$7:H$10002),2)</f>
        <v>0</v>
      </c>
    </row>
    <row r="4047" spans="1:2" x14ac:dyDescent="0.25">
      <c r="A4047">
        <v>4047</v>
      </c>
      <c r="B4047" s="24">
        <f>ROUND(SUMIF(Einnahmen!E$7:E$10002,A4047,Einnahmen!G$7:G$10002)+SUMIF(Einnahmen!I$7:I$10002,A4047,Einnahmen!H$7:H$10002)+SUMIF(Ausgaben!E$7:E$10002,A4047,Ausgaben!G$7:G$10002)+SUMIF(Ausgaben!I$7:I$10002,A4047,Ausgaben!H$7:H$10002),2)</f>
        <v>0</v>
      </c>
    </row>
    <row r="4048" spans="1:2" x14ac:dyDescent="0.25">
      <c r="A4048">
        <v>4048</v>
      </c>
      <c r="B4048" s="24">
        <f>ROUND(SUMIF(Einnahmen!E$7:E$10002,A4048,Einnahmen!G$7:G$10002)+SUMIF(Einnahmen!I$7:I$10002,A4048,Einnahmen!H$7:H$10002)+SUMIF(Ausgaben!E$7:E$10002,A4048,Ausgaben!G$7:G$10002)+SUMIF(Ausgaben!I$7:I$10002,A4048,Ausgaben!H$7:H$10002),2)</f>
        <v>0</v>
      </c>
    </row>
    <row r="4049" spans="1:2" x14ac:dyDescent="0.25">
      <c r="A4049">
        <v>4049</v>
      </c>
      <c r="B4049" s="24">
        <f>ROUND(SUMIF(Einnahmen!E$7:E$10002,A4049,Einnahmen!G$7:G$10002)+SUMIF(Einnahmen!I$7:I$10002,A4049,Einnahmen!H$7:H$10002)+SUMIF(Ausgaben!E$7:E$10002,A4049,Ausgaben!G$7:G$10002)+SUMIF(Ausgaben!I$7:I$10002,A4049,Ausgaben!H$7:H$10002),2)</f>
        <v>0</v>
      </c>
    </row>
    <row r="4050" spans="1:2" x14ac:dyDescent="0.25">
      <c r="A4050">
        <v>4050</v>
      </c>
      <c r="B4050" s="24">
        <f>ROUND(SUMIF(Einnahmen!E$7:E$10002,A4050,Einnahmen!G$7:G$10002)+SUMIF(Einnahmen!I$7:I$10002,A4050,Einnahmen!H$7:H$10002)+SUMIF(Ausgaben!E$7:E$10002,A4050,Ausgaben!G$7:G$10002)+SUMIF(Ausgaben!I$7:I$10002,A4050,Ausgaben!H$7:H$10002),2)</f>
        <v>0</v>
      </c>
    </row>
    <row r="4051" spans="1:2" x14ac:dyDescent="0.25">
      <c r="A4051">
        <v>4051</v>
      </c>
      <c r="B4051" s="24">
        <f>ROUND(SUMIF(Einnahmen!E$7:E$10002,A4051,Einnahmen!G$7:G$10002)+SUMIF(Einnahmen!I$7:I$10002,A4051,Einnahmen!H$7:H$10002)+SUMIF(Ausgaben!E$7:E$10002,A4051,Ausgaben!G$7:G$10002)+SUMIF(Ausgaben!I$7:I$10002,A4051,Ausgaben!H$7:H$10002),2)</f>
        <v>0</v>
      </c>
    </row>
    <row r="4052" spans="1:2" x14ac:dyDescent="0.25">
      <c r="A4052">
        <v>4052</v>
      </c>
      <c r="B4052" s="24">
        <f>ROUND(SUMIF(Einnahmen!E$7:E$10002,A4052,Einnahmen!G$7:G$10002)+SUMIF(Einnahmen!I$7:I$10002,A4052,Einnahmen!H$7:H$10002)+SUMIF(Ausgaben!E$7:E$10002,A4052,Ausgaben!G$7:G$10002)+SUMIF(Ausgaben!I$7:I$10002,A4052,Ausgaben!H$7:H$10002),2)</f>
        <v>0</v>
      </c>
    </row>
    <row r="4053" spans="1:2" x14ac:dyDescent="0.25">
      <c r="A4053">
        <v>4053</v>
      </c>
      <c r="B4053" s="24">
        <f>ROUND(SUMIF(Einnahmen!E$7:E$10002,A4053,Einnahmen!G$7:G$10002)+SUMIF(Einnahmen!I$7:I$10002,A4053,Einnahmen!H$7:H$10002)+SUMIF(Ausgaben!E$7:E$10002,A4053,Ausgaben!G$7:G$10002)+SUMIF(Ausgaben!I$7:I$10002,A4053,Ausgaben!H$7:H$10002),2)</f>
        <v>0</v>
      </c>
    </row>
    <row r="4054" spans="1:2" x14ac:dyDescent="0.25">
      <c r="A4054">
        <v>4054</v>
      </c>
      <c r="B4054" s="24">
        <f>ROUND(SUMIF(Einnahmen!E$7:E$10002,A4054,Einnahmen!G$7:G$10002)+SUMIF(Einnahmen!I$7:I$10002,A4054,Einnahmen!H$7:H$10002)+SUMIF(Ausgaben!E$7:E$10002,A4054,Ausgaben!G$7:G$10002)+SUMIF(Ausgaben!I$7:I$10002,A4054,Ausgaben!H$7:H$10002),2)</f>
        <v>0</v>
      </c>
    </row>
    <row r="4055" spans="1:2" x14ac:dyDescent="0.25">
      <c r="A4055">
        <v>4055</v>
      </c>
      <c r="B4055" s="24">
        <f>ROUND(SUMIF(Einnahmen!E$7:E$10002,A4055,Einnahmen!G$7:G$10002)+SUMIF(Einnahmen!I$7:I$10002,A4055,Einnahmen!H$7:H$10002)+SUMIF(Ausgaben!E$7:E$10002,A4055,Ausgaben!G$7:G$10002)+SUMIF(Ausgaben!I$7:I$10002,A4055,Ausgaben!H$7:H$10002),2)</f>
        <v>0</v>
      </c>
    </row>
    <row r="4056" spans="1:2" x14ac:dyDescent="0.25">
      <c r="A4056">
        <v>4056</v>
      </c>
      <c r="B4056" s="24">
        <f>ROUND(SUMIF(Einnahmen!E$7:E$10002,A4056,Einnahmen!G$7:G$10002)+SUMIF(Einnahmen!I$7:I$10002,A4056,Einnahmen!H$7:H$10002)+SUMIF(Ausgaben!E$7:E$10002,A4056,Ausgaben!G$7:G$10002)+SUMIF(Ausgaben!I$7:I$10002,A4056,Ausgaben!H$7:H$10002),2)</f>
        <v>0</v>
      </c>
    </row>
    <row r="4057" spans="1:2" x14ac:dyDescent="0.25">
      <c r="A4057">
        <v>4057</v>
      </c>
      <c r="B4057" s="24">
        <f>ROUND(SUMIF(Einnahmen!E$7:E$10002,A4057,Einnahmen!G$7:G$10002)+SUMIF(Einnahmen!I$7:I$10002,A4057,Einnahmen!H$7:H$10002)+SUMIF(Ausgaben!E$7:E$10002,A4057,Ausgaben!G$7:G$10002)+SUMIF(Ausgaben!I$7:I$10002,A4057,Ausgaben!H$7:H$10002),2)</f>
        <v>0</v>
      </c>
    </row>
    <row r="4058" spans="1:2" x14ac:dyDescent="0.25">
      <c r="A4058">
        <v>4058</v>
      </c>
      <c r="B4058" s="24">
        <f>ROUND(SUMIF(Einnahmen!E$7:E$10002,A4058,Einnahmen!G$7:G$10002)+SUMIF(Einnahmen!I$7:I$10002,A4058,Einnahmen!H$7:H$10002)+SUMIF(Ausgaben!E$7:E$10002,A4058,Ausgaben!G$7:G$10002)+SUMIF(Ausgaben!I$7:I$10002,A4058,Ausgaben!H$7:H$10002),2)</f>
        <v>0</v>
      </c>
    </row>
    <row r="4059" spans="1:2" x14ac:dyDescent="0.25">
      <c r="A4059">
        <v>4059</v>
      </c>
      <c r="B4059" s="24">
        <f>ROUND(SUMIF(Einnahmen!E$7:E$10002,A4059,Einnahmen!G$7:G$10002)+SUMIF(Einnahmen!I$7:I$10002,A4059,Einnahmen!H$7:H$10002)+SUMIF(Ausgaben!E$7:E$10002,A4059,Ausgaben!G$7:G$10002)+SUMIF(Ausgaben!I$7:I$10002,A4059,Ausgaben!H$7:H$10002),2)</f>
        <v>0</v>
      </c>
    </row>
    <row r="4060" spans="1:2" x14ac:dyDescent="0.25">
      <c r="A4060">
        <v>4060</v>
      </c>
      <c r="B4060" s="24">
        <f>ROUND(SUMIF(Einnahmen!E$7:E$10002,A4060,Einnahmen!G$7:G$10002)+SUMIF(Einnahmen!I$7:I$10002,A4060,Einnahmen!H$7:H$10002)+SUMIF(Ausgaben!E$7:E$10002,A4060,Ausgaben!G$7:G$10002)+SUMIF(Ausgaben!I$7:I$10002,A4060,Ausgaben!H$7:H$10002),2)</f>
        <v>0</v>
      </c>
    </row>
    <row r="4061" spans="1:2" x14ac:dyDescent="0.25">
      <c r="A4061">
        <v>4061</v>
      </c>
      <c r="B4061" s="24">
        <f>ROUND(SUMIF(Einnahmen!E$7:E$10002,A4061,Einnahmen!G$7:G$10002)+SUMIF(Einnahmen!I$7:I$10002,A4061,Einnahmen!H$7:H$10002)+SUMIF(Ausgaben!E$7:E$10002,A4061,Ausgaben!G$7:G$10002)+SUMIF(Ausgaben!I$7:I$10002,A4061,Ausgaben!H$7:H$10002),2)</f>
        <v>0</v>
      </c>
    </row>
    <row r="4062" spans="1:2" x14ac:dyDescent="0.25">
      <c r="A4062">
        <v>4062</v>
      </c>
      <c r="B4062" s="24">
        <f>ROUND(SUMIF(Einnahmen!E$7:E$10002,A4062,Einnahmen!G$7:G$10002)+SUMIF(Einnahmen!I$7:I$10002,A4062,Einnahmen!H$7:H$10002)+SUMIF(Ausgaben!E$7:E$10002,A4062,Ausgaben!G$7:G$10002)+SUMIF(Ausgaben!I$7:I$10002,A4062,Ausgaben!H$7:H$10002),2)</f>
        <v>0</v>
      </c>
    </row>
    <row r="4063" spans="1:2" x14ac:dyDescent="0.25">
      <c r="A4063">
        <v>4063</v>
      </c>
      <c r="B4063" s="24">
        <f>ROUND(SUMIF(Einnahmen!E$7:E$10002,A4063,Einnahmen!G$7:G$10002)+SUMIF(Einnahmen!I$7:I$10002,A4063,Einnahmen!H$7:H$10002)+SUMIF(Ausgaben!E$7:E$10002,A4063,Ausgaben!G$7:G$10002)+SUMIF(Ausgaben!I$7:I$10002,A4063,Ausgaben!H$7:H$10002),2)</f>
        <v>0</v>
      </c>
    </row>
    <row r="4064" spans="1:2" x14ac:dyDescent="0.25">
      <c r="A4064">
        <v>4064</v>
      </c>
      <c r="B4064" s="24">
        <f>ROUND(SUMIF(Einnahmen!E$7:E$10002,A4064,Einnahmen!G$7:G$10002)+SUMIF(Einnahmen!I$7:I$10002,A4064,Einnahmen!H$7:H$10002)+SUMIF(Ausgaben!E$7:E$10002,A4064,Ausgaben!G$7:G$10002)+SUMIF(Ausgaben!I$7:I$10002,A4064,Ausgaben!H$7:H$10002),2)</f>
        <v>0</v>
      </c>
    </row>
    <row r="4065" spans="1:2" x14ac:dyDescent="0.25">
      <c r="A4065">
        <v>4065</v>
      </c>
      <c r="B4065" s="24">
        <f>ROUND(SUMIF(Einnahmen!E$7:E$10002,A4065,Einnahmen!G$7:G$10002)+SUMIF(Einnahmen!I$7:I$10002,A4065,Einnahmen!H$7:H$10002)+SUMIF(Ausgaben!E$7:E$10002,A4065,Ausgaben!G$7:G$10002)+SUMIF(Ausgaben!I$7:I$10002,A4065,Ausgaben!H$7:H$10002),2)</f>
        <v>0</v>
      </c>
    </row>
    <row r="4066" spans="1:2" x14ac:dyDescent="0.25">
      <c r="A4066">
        <v>4066</v>
      </c>
      <c r="B4066" s="24">
        <f>ROUND(SUMIF(Einnahmen!E$7:E$10002,A4066,Einnahmen!G$7:G$10002)+SUMIF(Einnahmen!I$7:I$10002,A4066,Einnahmen!H$7:H$10002)+SUMIF(Ausgaben!E$7:E$10002,A4066,Ausgaben!G$7:G$10002)+SUMIF(Ausgaben!I$7:I$10002,A4066,Ausgaben!H$7:H$10002),2)</f>
        <v>0</v>
      </c>
    </row>
    <row r="4067" spans="1:2" x14ac:dyDescent="0.25">
      <c r="A4067">
        <v>4067</v>
      </c>
      <c r="B4067" s="24">
        <f>ROUND(SUMIF(Einnahmen!E$7:E$10002,A4067,Einnahmen!G$7:G$10002)+SUMIF(Einnahmen!I$7:I$10002,A4067,Einnahmen!H$7:H$10002)+SUMIF(Ausgaben!E$7:E$10002,A4067,Ausgaben!G$7:G$10002)+SUMIF(Ausgaben!I$7:I$10002,A4067,Ausgaben!H$7:H$10002),2)</f>
        <v>0</v>
      </c>
    </row>
    <row r="4068" spans="1:2" x14ac:dyDescent="0.25">
      <c r="A4068">
        <v>4068</v>
      </c>
      <c r="B4068" s="24">
        <f>ROUND(SUMIF(Einnahmen!E$7:E$10002,A4068,Einnahmen!G$7:G$10002)+SUMIF(Einnahmen!I$7:I$10002,A4068,Einnahmen!H$7:H$10002)+SUMIF(Ausgaben!E$7:E$10002,A4068,Ausgaben!G$7:G$10002)+SUMIF(Ausgaben!I$7:I$10002,A4068,Ausgaben!H$7:H$10002),2)</f>
        <v>0</v>
      </c>
    </row>
    <row r="4069" spans="1:2" x14ac:dyDescent="0.25">
      <c r="A4069">
        <v>4069</v>
      </c>
      <c r="B4069" s="24">
        <f>ROUND(SUMIF(Einnahmen!E$7:E$10002,A4069,Einnahmen!G$7:G$10002)+SUMIF(Einnahmen!I$7:I$10002,A4069,Einnahmen!H$7:H$10002)+SUMIF(Ausgaben!E$7:E$10002,A4069,Ausgaben!G$7:G$10002)+SUMIF(Ausgaben!I$7:I$10002,A4069,Ausgaben!H$7:H$10002),2)</f>
        <v>0</v>
      </c>
    </row>
    <row r="4070" spans="1:2" x14ac:dyDescent="0.25">
      <c r="A4070">
        <v>4070</v>
      </c>
      <c r="B4070" s="24">
        <f>ROUND(SUMIF(Einnahmen!E$7:E$10002,A4070,Einnahmen!G$7:G$10002)+SUMIF(Einnahmen!I$7:I$10002,A4070,Einnahmen!H$7:H$10002)+SUMIF(Ausgaben!E$7:E$10002,A4070,Ausgaben!G$7:G$10002)+SUMIF(Ausgaben!I$7:I$10002,A4070,Ausgaben!H$7:H$10002),2)</f>
        <v>0</v>
      </c>
    </row>
    <row r="4071" spans="1:2" x14ac:dyDescent="0.25">
      <c r="A4071">
        <v>4071</v>
      </c>
      <c r="B4071" s="24">
        <f>ROUND(SUMIF(Einnahmen!E$7:E$10002,A4071,Einnahmen!G$7:G$10002)+SUMIF(Einnahmen!I$7:I$10002,A4071,Einnahmen!H$7:H$10002)+SUMIF(Ausgaben!E$7:E$10002,A4071,Ausgaben!G$7:G$10002)+SUMIF(Ausgaben!I$7:I$10002,A4071,Ausgaben!H$7:H$10002),2)</f>
        <v>0</v>
      </c>
    </row>
    <row r="4072" spans="1:2" x14ac:dyDescent="0.25">
      <c r="A4072">
        <v>4072</v>
      </c>
      <c r="B4072" s="24">
        <f>ROUND(SUMIF(Einnahmen!E$7:E$10002,A4072,Einnahmen!G$7:G$10002)+SUMIF(Einnahmen!I$7:I$10002,A4072,Einnahmen!H$7:H$10002)+SUMIF(Ausgaben!E$7:E$10002,A4072,Ausgaben!G$7:G$10002)+SUMIF(Ausgaben!I$7:I$10002,A4072,Ausgaben!H$7:H$10002),2)</f>
        <v>0</v>
      </c>
    </row>
    <row r="4073" spans="1:2" x14ac:dyDescent="0.25">
      <c r="A4073">
        <v>4073</v>
      </c>
      <c r="B4073" s="24">
        <f>ROUND(SUMIF(Einnahmen!E$7:E$10002,A4073,Einnahmen!G$7:G$10002)+SUMIF(Einnahmen!I$7:I$10002,A4073,Einnahmen!H$7:H$10002)+SUMIF(Ausgaben!E$7:E$10002,A4073,Ausgaben!G$7:G$10002)+SUMIF(Ausgaben!I$7:I$10002,A4073,Ausgaben!H$7:H$10002),2)</f>
        <v>0</v>
      </c>
    </row>
    <row r="4074" spans="1:2" x14ac:dyDescent="0.25">
      <c r="A4074">
        <v>4074</v>
      </c>
      <c r="B4074" s="24">
        <f>ROUND(SUMIF(Einnahmen!E$7:E$10002,A4074,Einnahmen!G$7:G$10002)+SUMIF(Einnahmen!I$7:I$10002,A4074,Einnahmen!H$7:H$10002)+SUMIF(Ausgaben!E$7:E$10002,A4074,Ausgaben!G$7:G$10002)+SUMIF(Ausgaben!I$7:I$10002,A4074,Ausgaben!H$7:H$10002),2)</f>
        <v>0</v>
      </c>
    </row>
    <row r="4075" spans="1:2" x14ac:dyDescent="0.25">
      <c r="A4075">
        <v>4075</v>
      </c>
      <c r="B4075" s="24">
        <f>ROUND(SUMIF(Einnahmen!E$7:E$10002,A4075,Einnahmen!G$7:G$10002)+SUMIF(Einnahmen!I$7:I$10002,A4075,Einnahmen!H$7:H$10002)+SUMIF(Ausgaben!E$7:E$10002,A4075,Ausgaben!G$7:G$10002)+SUMIF(Ausgaben!I$7:I$10002,A4075,Ausgaben!H$7:H$10002),2)</f>
        <v>0</v>
      </c>
    </row>
    <row r="4076" spans="1:2" x14ac:dyDescent="0.25">
      <c r="A4076">
        <v>4076</v>
      </c>
      <c r="B4076" s="24">
        <f>ROUND(SUMIF(Einnahmen!E$7:E$10002,A4076,Einnahmen!G$7:G$10002)+SUMIF(Einnahmen!I$7:I$10002,A4076,Einnahmen!H$7:H$10002)+SUMIF(Ausgaben!E$7:E$10002,A4076,Ausgaben!G$7:G$10002)+SUMIF(Ausgaben!I$7:I$10002,A4076,Ausgaben!H$7:H$10002),2)</f>
        <v>0</v>
      </c>
    </row>
    <row r="4077" spans="1:2" x14ac:dyDescent="0.25">
      <c r="A4077">
        <v>4077</v>
      </c>
      <c r="B4077" s="24">
        <f>ROUND(SUMIF(Einnahmen!E$7:E$10002,A4077,Einnahmen!G$7:G$10002)+SUMIF(Einnahmen!I$7:I$10002,A4077,Einnahmen!H$7:H$10002)+SUMIF(Ausgaben!E$7:E$10002,A4077,Ausgaben!G$7:G$10002)+SUMIF(Ausgaben!I$7:I$10002,A4077,Ausgaben!H$7:H$10002),2)</f>
        <v>0</v>
      </c>
    </row>
    <row r="4078" spans="1:2" x14ac:dyDescent="0.25">
      <c r="A4078">
        <v>4078</v>
      </c>
      <c r="B4078" s="24">
        <f>ROUND(SUMIF(Einnahmen!E$7:E$10002,A4078,Einnahmen!G$7:G$10002)+SUMIF(Einnahmen!I$7:I$10002,A4078,Einnahmen!H$7:H$10002)+SUMIF(Ausgaben!E$7:E$10002,A4078,Ausgaben!G$7:G$10002)+SUMIF(Ausgaben!I$7:I$10002,A4078,Ausgaben!H$7:H$10002),2)</f>
        <v>0</v>
      </c>
    </row>
    <row r="4079" spans="1:2" x14ac:dyDescent="0.25">
      <c r="A4079">
        <v>4079</v>
      </c>
      <c r="B4079" s="24">
        <f>ROUND(SUMIF(Einnahmen!E$7:E$10002,A4079,Einnahmen!G$7:G$10002)+SUMIF(Einnahmen!I$7:I$10002,A4079,Einnahmen!H$7:H$10002)+SUMIF(Ausgaben!E$7:E$10002,A4079,Ausgaben!G$7:G$10002)+SUMIF(Ausgaben!I$7:I$10002,A4079,Ausgaben!H$7:H$10002),2)</f>
        <v>0</v>
      </c>
    </row>
    <row r="4080" spans="1:2" x14ac:dyDescent="0.25">
      <c r="A4080">
        <v>4080</v>
      </c>
      <c r="B4080" s="24">
        <f>ROUND(SUMIF(Einnahmen!E$7:E$10002,A4080,Einnahmen!G$7:G$10002)+SUMIF(Einnahmen!I$7:I$10002,A4080,Einnahmen!H$7:H$10002)+SUMIF(Ausgaben!E$7:E$10002,A4080,Ausgaben!G$7:G$10002)+SUMIF(Ausgaben!I$7:I$10002,A4080,Ausgaben!H$7:H$10002),2)</f>
        <v>0</v>
      </c>
    </row>
    <row r="4081" spans="1:2" x14ac:dyDescent="0.25">
      <c r="A4081">
        <v>4081</v>
      </c>
      <c r="B4081" s="24">
        <f>ROUND(SUMIF(Einnahmen!E$7:E$10002,A4081,Einnahmen!G$7:G$10002)+SUMIF(Einnahmen!I$7:I$10002,A4081,Einnahmen!H$7:H$10002)+SUMIF(Ausgaben!E$7:E$10002,A4081,Ausgaben!G$7:G$10002)+SUMIF(Ausgaben!I$7:I$10002,A4081,Ausgaben!H$7:H$10002),2)</f>
        <v>0</v>
      </c>
    </row>
    <row r="4082" spans="1:2" x14ac:dyDescent="0.25">
      <c r="A4082">
        <v>4082</v>
      </c>
      <c r="B4082" s="24">
        <f>ROUND(SUMIF(Einnahmen!E$7:E$10002,A4082,Einnahmen!G$7:G$10002)+SUMIF(Einnahmen!I$7:I$10002,A4082,Einnahmen!H$7:H$10002)+SUMIF(Ausgaben!E$7:E$10002,A4082,Ausgaben!G$7:G$10002)+SUMIF(Ausgaben!I$7:I$10002,A4082,Ausgaben!H$7:H$10002),2)</f>
        <v>0</v>
      </c>
    </row>
    <row r="4083" spans="1:2" x14ac:dyDescent="0.25">
      <c r="A4083">
        <v>4083</v>
      </c>
      <c r="B4083" s="24">
        <f>ROUND(SUMIF(Einnahmen!E$7:E$10002,A4083,Einnahmen!G$7:G$10002)+SUMIF(Einnahmen!I$7:I$10002,A4083,Einnahmen!H$7:H$10002)+SUMIF(Ausgaben!E$7:E$10002,A4083,Ausgaben!G$7:G$10002)+SUMIF(Ausgaben!I$7:I$10002,A4083,Ausgaben!H$7:H$10002),2)</f>
        <v>0</v>
      </c>
    </row>
    <row r="4084" spans="1:2" x14ac:dyDescent="0.25">
      <c r="A4084">
        <v>4084</v>
      </c>
      <c r="B4084" s="24">
        <f>ROUND(SUMIF(Einnahmen!E$7:E$10002,A4084,Einnahmen!G$7:G$10002)+SUMIF(Einnahmen!I$7:I$10002,A4084,Einnahmen!H$7:H$10002)+SUMIF(Ausgaben!E$7:E$10002,A4084,Ausgaben!G$7:G$10002)+SUMIF(Ausgaben!I$7:I$10002,A4084,Ausgaben!H$7:H$10002),2)</f>
        <v>0</v>
      </c>
    </row>
    <row r="4085" spans="1:2" x14ac:dyDescent="0.25">
      <c r="A4085">
        <v>4085</v>
      </c>
      <c r="B4085" s="24">
        <f>ROUND(SUMIF(Einnahmen!E$7:E$10002,A4085,Einnahmen!G$7:G$10002)+SUMIF(Einnahmen!I$7:I$10002,A4085,Einnahmen!H$7:H$10002)+SUMIF(Ausgaben!E$7:E$10002,A4085,Ausgaben!G$7:G$10002)+SUMIF(Ausgaben!I$7:I$10002,A4085,Ausgaben!H$7:H$10002),2)</f>
        <v>0</v>
      </c>
    </row>
    <row r="4086" spans="1:2" x14ac:dyDescent="0.25">
      <c r="A4086">
        <v>4086</v>
      </c>
      <c r="B4086" s="24">
        <f>ROUND(SUMIF(Einnahmen!E$7:E$10002,A4086,Einnahmen!G$7:G$10002)+SUMIF(Einnahmen!I$7:I$10002,A4086,Einnahmen!H$7:H$10002)+SUMIF(Ausgaben!E$7:E$10002,A4086,Ausgaben!G$7:G$10002)+SUMIF(Ausgaben!I$7:I$10002,A4086,Ausgaben!H$7:H$10002),2)</f>
        <v>0</v>
      </c>
    </row>
    <row r="4087" spans="1:2" x14ac:dyDescent="0.25">
      <c r="A4087">
        <v>4087</v>
      </c>
      <c r="B4087" s="24">
        <f>ROUND(SUMIF(Einnahmen!E$7:E$10002,A4087,Einnahmen!G$7:G$10002)+SUMIF(Einnahmen!I$7:I$10002,A4087,Einnahmen!H$7:H$10002)+SUMIF(Ausgaben!E$7:E$10002,A4087,Ausgaben!G$7:G$10002)+SUMIF(Ausgaben!I$7:I$10002,A4087,Ausgaben!H$7:H$10002),2)</f>
        <v>0</v>
      </c>
    </row>
    <row r="4088" spans="1:2" x14ac:dyDescent="0.25">
      <c r="A4088">
        <v>4088</v>
      </c>
      <c r="B4088" s="24">
        <f>ROUND(SUMIF(Einnahmen!E$7:E$10002,A4088,Einnahmen!G$7:G$10002)+SUMIF(Einnahmen!I$7:I$10002,A4088,Einnahmen!H$7:H$10002)+SUMIF(Ausgaben!E$7:E$10002,A4088,Ausgaben!G$7:G$10002)+SUMIF(Ausgaben!I$7:I$10002,A4088,Ausgaben!H$7:H$10002),2)</f>
        <v>0</v>
      </c>
    </row>
    <row r="4089" spans="1:2" x14ac:dyDescent="0.25">
      <c r="A4089">
        <v>4089</v>
      </c>
      <c r="B4089" s="24">
        <f>ROUND(SUMIF(Einnahmen!E$7:E$10002,A4089,Einnahmen!G$7:G$10002)+SUMIF(Einnahmen!I$7:I$10002,A4089,Einnahmen!H$7:H$10002)+SUMIF(Ausgaben!E$7:E$10002,A4089,Ausgaben!G$7:G$10002)+SUMIF(Ausgaben!I$7:I$10002,A4089,Ausgaben!H$7:H$10002),2)</f>
        <v>0</v>
      </c>
    </row>
    <row r="4090" spans="1:2" x14ac:dyDescent="0.25">
      <c r="A4090">
        <v>4090</v>
      </c>
      <c r="B4090" s="24">
        <f>ROUND(SUMIF(Einnahmen!E$7:E$10002,A4090,Einnahmen!G$7:G$10002)+SUMIF(Einnahmen!I$7:I$10002,A4090,Einnahmen!H$7:H$10002)+SUMIF(Ausgaben!E$7:E$10002,A4090,Ausgaben!G$7:G$10002)+SUMIF(Ausgaben!I$7:I$10002,A4090,Ausgaben!H$7:H$10002),2)</f>
        <v>0</v>
      </c>
    </row>
    <row r="4091" spans="1:2" x14ac:dyDescent="0.25">
      <c r="A4091">
        <v>4091</v>
      </c>
      <c r="B4091" s="24">
        <f>ROUND(SUMIF(Einnahmen!E$7:E$10002,A4091,Einnahmen!G$7:G$10002)+SUMIF(Einnahmen!I$7:I$10002,A4091,Einnahmen!H$7:H$10002)+SUMIF(Ausgaben!E$7:E$10002,A4091,Ausgaben!G$7:G$10002)+SUMIF(Ausgaben!I$7:I$10002,A4091,Ausgaben!H$7:H$10002),2)</f>
        <v>0</v>
      </c>
    </row>
    <row r="4092" spans="1:2" x14ac:dyDescent="0.25">
      <c r="A4092">
        <v>4092</v>
      </c>
      <c r="B4092" s="24">
        <f>ROUND(SUMIF(Einnahmen!E$7:E$10002,A4092,Einnahmen!G$7:G$10002)+SUMIF(Einnahmen!I$7:I$10002,A4092,Einnahmen!H$7:H$10002)+SUMIF(Ausgaben!E$7:E$10002,A4092,Ausgaben!G$7:G$10002)+SUMIF(Ausgaben!I$7:I$10002,A4092,Ausgaben!H$7:H$10002),2)</f>
        <v>0</v>
      </c>
    </row>
    <row r="4093" spans="1:2" x14ac:dyDescent="0.25">
      <c r="A4093">
        <v>4093</v>
      </c>
      <c r="B4093" s="24">
        <f>ROUND(SUMIF(Einnahmen!E$7:E$10002,A4093,Einnahmen!G$7:G$10002)+SUMIF(Einnahmen!I$7:I$10002,A4093,Einnahmen!H$7:H$10002)+SUMIF(Ausgaben!E$7:E$10002,A4093,Ausgaben!G$7:G$10002)+SUMIF(Ausgaben!I$7:I$10002,A4093,Ausgaben!H$7:H$10002),2)</f>
        <v>0</v>
      </c>
    </row>
    <row r="4094" spans="1:2" x14ac:dyDescent="0.25">
      <c r="A4094">
        <v>4094</v>
      </c>
      <c r="B4094" s="24">
        <f>ROUND(SUMIF(Einnahmen!E$7:E$10002,A4094,Einnahmen!G$7:G$10002)+SUMIF(Einnahmen!I$7:I$10002,A4094,Einnahmen!H$7:H$10002)+SUMIF(Ausgaben!E$7:E$10002,A4094,Ausgaben!G$7:G$10002)+SUMIF(Ausgaben!I$7:I$10002,A4094,Ausgaben!H$7:H$10002),2)</f>
        <v>0</v>
      </c>
    </row>
    <row r="4095" spans="1:2" x14ac:dyDescent="0.25">
      <c r="A4095">
        <v>4095</v>
      </c>
      <c r="B4095" s="24">
        <f>ROUND(SUMIF(Einnahmen!E$7:E$10002,A4095,Einnahmen!G$7:G$10002)+SUMIF(Einnahmen!I$7:I$10002,A4095,Einnahmen!H$7:H$10002)+SUMIF(Ausgaben!E$7:E$10002,A4095,Ausgaben!G$7:G$10002)+SUMIF(Ausgaben!I$7:I$10002,A4095,Ausgaben!H$7:H$10002),2)</f>
        <v>0</v>
      </c>
    </row>
    <row r="4096" spans="1:2" x14ac:dyDescent="0.25">
      <c r="A4096">
        <v>4096</v>
      </c>
      <c r="B4096" s="24">
        <f>ROUND(SUMIF(Einnahmen!E$7:E$10002,A4096,Einnahmen!G$7:G$10002)+SUMIF(Einnahmen!I$7:I$10002,A4096,Einnahmen!H$7:H$10002)+SUMIF(Ausgaben!E$7:E$10002,A4096,Ausgaben!G$7:G$10002)+SUMIF(Ausgaben!I$7:I$10002,A4096,Ausgaben!H$7:H$10002),2)</f>
        <v>0</v>
      </c>
    </row>
    <row r="4097" spans="1:2" x14ac:dyDescent="0.25">
      <c r="A4097">
        <v>4097</v>
      </c>
      <c r="B4097" s="24">
        <f>ROUND(SUMIF(Einnahmen!E$7:E$10002,A4097,Einnahmen!G$7:G$10002)+SUMIF(Einnahmen!I$7:I$10002,A4097,Einnahmen!H$7:H$10002)+SUMIF(Ausgaben!E$7:E$10002,A4097,Ausgaben!G$7:G$10002)+SUMIF(Ausgaben!I$7:I$10002,A4097,Ausgaben!H$7:H$10002),2)</f>
        <v>0</v>
      </c>
    </row>
    <row r="4098" spans="1:2" x14ac:dyDescent="0.25">
      <c r="A4098">
        <v>4098</v>
      </c>
      <c r="B4098" s="24">
        <f>ROUND(SUMIF(Einnahmen!E$7:E$10002,A4098,Einnahmen!G$7:G$10002)+SUMIF(Einnahmen!I$7:I$10002,A4098,Einnahmen!H$7:H$10002)+SUMIF(Ausgaben!E$7:E$10002,A4098,Ausgaben!G$7:G$10002)+SUMIF(Ausgaben!I$7:I$10002,A4098,Ausgaben!H$7:H$10002),2)</f>
        <v>0</v>
      </c>
    </row>
    <row r="4099" spans="1:2" x14ac:dyDescent="0.25">
      <c r="A4099">
        <v>4099</v>
      </c>
      <c r="B4099" s="24">
        <f>ROUND(SUMIF(Einnahmen!E$7:E$10002,A4099,Einnahmen!G$7:G$10002)+SUMIF(Einnahmen!I$7:I$10002,A4099,Einnahmen!H$7:H$10002)+SUMIF(Ausgaben!E$7:E$10002,A4099,Ausgaben!G$7:G$10002)+SUMIF(Ausgaben!I$7:I$10002,A4099,Ausgaben!H$7:H$10002),2)</f>
        <v>0</v>
      </c>
    </row>
    <row r="4100" spans="1:2" x14ac:dyDescent="0.25">
      <c r="A4100">
        <v>4100</v>
      </c>
      <c r="B4100" s="24">
        <f>ROUND(SUMIF(Einnahmen!E$7:E$10002,A4100,Einnahmen!G$7:G$10002)+SUMIF(Einnahmen!I$7:I$10002,A4100,Einnahmen!H$7:H$10002)+SUMIF(Ausgaben!E$7:E$10002,A4100,Ausgaben!G$7:G$10002)+SUMIF(Ausgaben!I$7:I$10002,A4100,Ausgaben!H$7:H$10002),2)</f>
        <v>1000</v>
      </c>
    </row>
    <row r="4101" spans="1:2" x14ac:dyDescent="0.25">
      <c r="A4101">
        <v>4101</v>
      </c>
      <c r="B4101" s="24">
        <f>ROUND(SUMIF(Einnahmen!E$7:E$10002,A4101,Einnahmen!G$7:G$10002)+SUMIF(Einnahmen!I$7:I$10002,A4101,Einnahmen!H$7:H$10002)+SUMIF(Ausgaben!E$7:E$10002,A4101,Ausgaben!G$7:G$10002)+SUMIF(Ausgaben!I$7:I$10002,A4101,Ausgaben!H$7:H$10002),2)</f>
        <v>0</v>
      </c>
    </row>
    <row r="4102" spans="1:2" x14ac:dyDescent="0.25">
      <c r="A4102">
        <v>4102</v>
      </c>
      <c r="B4102" s="24">
        <f>ROUND(SUMIF(Einnahmen!E$7:E$10002,A4102,Einnahmen!G$7:G$10002)+SUMIF(Einnahmen!I$7:I$10002,A4102,Einnahmen!H$7:H$10002)+SUMIF(Ausgaben!E$7:E$10002,A4102,Ausgaben!G$7:G$10002)+SUMIF(Ausgaben!I$7:I$10002,A4102,Ausgaben!H$7:H$10002),2)</f>
        <v>0</v>
      </c>
    </row>
    <row r="4103" spans="1:2" x14ac:dyDescent="0.25">
      <c r="A4103">
        <v>4103</v>
      </c>
      <c r="B4103" s="24">
        <f>ROUND(SUMIF(Einnahmen!E$7:E$10002,A4103,Einnahmen!G$7:G$10002)+SUMIF(Einnahmen!I$7:I$10002,A4103,Einnahmen!H$7:H$10002)+SUMIF(Ausgaben!E$7:E$10002,A4103,Ausgaben!G$7:G$10002)+SUMIF(Ausgaben!I$7:I$10002,A4103,Ausgaben!H$7:H$10002),2)</f>
        <v>0</v>
      </c>
    </row>
    <row r="4104" spans="1:2" x14ac:dyDescent="0.25">
      <c r="A4104">
        <v>4104</v>
      </c>
      <c r="B4104" s="24">
        <f>ROUND(SUMIF(Einnahmen!E$7:E$10002,A4104,Einnahmen!G$7:G$10002)+SUMIF(Einnahmen!I$7:I$10002,A4104,Einnahmen!H$7:H$10002)+SUMIF(Ausgaben!E$7:E$10002,A4104,Ausgaben!G$7:G$10002)+SUMIF(Ausgaben!I$7:I$10002,A4104,Ausgaben!H$7:H$10002),2)</f>
        <v>0</v>
      </c>
    </row>
    <row r="4105" spans="1:2" x14ac:dyDescent="0.25">
      <c r="A4105">
        <v>4105</v>
      </c>
      <c r="B4105" s="24">
        <f>ROUND(SUMIF(Einnahmen!E$7:E$10002,A4105,Einnahmen!G$7:G$10002)+SUMIF(Einnahmen!I$7:I$10002,A4105,Einnahmen!H$7:H$10002)+SUMIF(Ausgaben!E$7:E$10002,A4105,Ausgaben!G$7:G$10002)+SUMIF(Ausgaben!I$7:I$10002,A4105,Ausgaben!H$7:H$10002),2)</f>
        <v>0</v>
      </c>
    </row>
    <row r="4106" spans="1:2" x14ac:dyDescent="0.25">
      <c r="A4106">
        <v>4106</v>
      </c>
      <c r="B4106" s="24">
        <f>ROUND(SUMIF(Einnahmen!E$7:E$10002,A4106,Einnahmen!G$7:G$10002)+SUMIF(Einnahmen!I$7:I$10002,A4106,Einnahmen!H$7:H$10002)+SUMIF(Ausgaben!E$7:E$10002,A4106,Ausgaben!G$7:G$10002)+SUMIF(Ausgaben!I$7:I$10002,A4106,Ausgaben!H$7:H$10002),2)</f>
        <v>0</v>
      </c>
    </row>
    <row r="4107" spans="1:2" x14ac:dyDescent="0.25">
      <c r="A4107">
        <v>4107</v>
      </c>
      <c r="B4107" s="24">
        <f>ROUND(SUMIF(Einnahmen!E$7:E$10002,A4107,Einnahmen!G$7:G$10002)+SUMIF(Einnahmen!I$7:I$10002,A4107,Einnahmen!H$7:H$10002)+SUMIF(Ausgaben!E$7:E$10002,A4107,Ausgaben!G$7:G$10002)+SUMIF(Ausgaben!I$7:I$10002,A4107,Ausgaben!H$7:H$10002),2)</f>
        <v>0</v>
      </c>
    </row>
    <row r="4108" spans="1:2" x14ac:dyDescent="0.25">
      <c r="A4108">
        <v>4108</v>
      </c>
      <c r="B4108" s="24">
        <f>ROUND(SUMIF(Einnahmen!E$7:E$10002,A4108,Einnahmen!G$7:G$10002)+SUMIF(Einnahmen!I$7:I$10002,A4108,Einnahmen!H$7:H$10002)+SUMIF(Ausgaben!E$7:E$10002,A4108,Ausgaben!G$7:G$10002)+SUMIF(Ausgaben!I$7:I$10002,A4108,Ausgaben!H$7:H$10002),2)</f>
        <v>0</v>
      </c>
    </row>
    <row r="4109" spans="1:2" x14ac:dyDescent="0.25">
      <c r="A4109">
        <v>4109</v>
      </c>
      <c r="B4109" s="24">
        <f>ROUND(SUMIF(Einnahmen!E$7:E$10002,A4109,Einnahmen!G$7:G$10002)+SUMIF(Einnahmen!I$7:I$10002,A4109,Einnahmen!H$7:H$10002)+SUMIF(Ausgaben!E$7:E$10002,A4109,Ausgaben!G$7:G$10002)+SUMIF(Ausgaben!I$7:I$10002,A4109,Ausgaben!H$7:H$10002),2)</f>
        <v>0</v>
      </c>
    </row>
    <row r="4110" spans="1:2" x14ac:dyDescent="0.25">
      <c r="A4110">
        <v>4110</v>
      </c>
      <c r="B4110" s="24">
        <f>ROUND(SUMIF(Einnahmen!E$7:E$10002,A4110,Einnahmen!G$7:G$10002)+SUMIF(Einnahmen!I$7:I$10002,A4110,Einnahmen!H$7:H$10002)+SUMIF(Ausgaben!E$7:E$10002,A4110,Ausgaben!G$7:G$10002)+SUMIF(Ausgaben!I$7:I$10002,A4110,Ausgaben!H$7:H$10002),2)</f>
        <v>0</v>
      </c>
    </row>
    <row r="4111" spans="1:2" x14ac:dyDescent="0.25">
      <c r="A4111">
        <v>4111</v>
      </c>
      <c r="B4111" s="24">
        <f>ROUND(SUMIF(Einnahmen!E$7:E$10002,A4111,Einnahmen!G$7:G$10002)+SUMIF(Einnahmen!I$7:I$10002,A4111,Einnahmen!H$7:H$10002)+SUMIF(Ausgaben!E$7:E$10002,A4111,Ausgaben!G$7:G$10002)+SUMIF(Ausgaben!I$7:I$10002,A4111,Ausgaben!H$7:H$10002),2)</f>
        <v>0</v>
      </c>
    </row>
    <row r="4112" spans="1:2" x14ac:dyDescent="0.25">
      <c r="A4112">
        <v>4112</v>
      </c>
      <c r="B4112" s="24">
        <f>ROUND(SUMIF(Einnahmen!E$7:E$10002,A4112,Einnahmen!G$7:G$10002)+SUMIF(Einnahmen!I$7:I$10002,A4112,Einnahmen!H$7:H$10002)+SUMIF(Ausgaben!E$7:E$10002,A4112,Ausgaben!G$7:G$10002)+SUMIF(Ausgaben!I$7:I$10002,A4112,Ausgaben!H$7:H$10002),2)</f>
        <v>0</v>
      </c>
    </row>
    <row r="4113" spans="1:2" x14ac:dyDescent="0.25">
      <c r="A4113">
        <v>4113</v>
      </c>
      <c r="B4113" s="24">
        <f>ROUND(SUMIF(Einnahmen!E$7:E$10002,A4113,Einnahmen!G$7:G$10002)+SUMIF(Einnahmen!I$7:I$10002,A4113,Einnahmen!H$7:H$10002)+SUMIF(Ausgaben!E$7:E$10002,A4113,Ausgaben!G$7:G$10002)+SUMIF(Ausgaben!I$7:I$10002,A4113,Ausgaben!H$7:H$10002),2)</f>
        <v>0</v>
      </c>
    </row>
    <row r="4114" spans="1:2" x14ac:dyDescent="0.25">
      <c r="A4114">
        <v>4114</v>
      </c>
      <c r="B4114" s="24">
        <f>ROUND(SUMIF(Einnahmen!E$7:E$10002,A4114,Einnahmen!G$7:G$10002)+SUMIF(Einnahmen!I$7:I$10002,A4114,Einnahmen!H$7:H$10002)+SUMIF(Ausgaben!E$7:E$10002,A4114,Ausgaben!G$7:G$10002)+SUMIF(Ausgaben!I$7:I$10002,A4114,Ausgaben!H$7:H$10002),2)</f>
        <v>0</v>
      </c>
    </row>
    <row r="4115" spans="1:2" x14ac:dyDescent="0.25">
      <c r="A4115">
        <v>4115</v>
      </c>
      <c r="B4115" s="24">
        <f>ROUND(SUMIF(Einnahmen!E$7:E$10002,A4115,Einnahmen!G$7:G$10002)+SUMIF(Einnahmen!I$7:I$10002,A4115,Einnahmen!H$7:H$10002)+SUMIF(Ausgaben!E$7:E$10002,A4115,Ausgaben!G$7:G$10002)+SUMIF(Ausgaben!I$7:I$10002,A4115,Ausgaben!H$7:H$10002),2)</f>
        <v>0</v>
      </c>
    </row>
    <row r="4116" spans="1:2" x14ac:dyDescent="0.25">
      <c r="A4116">
        <v>4116</v>
      </c>
      <c r="B4116" s="24">
        <f>ROUND(SUMIF(Einnahmen!E$7:E$10002,A4116,Einnahmen!G$7:G$10002)+SUMIF(Einnahmen!I$7:I$10002,A4116,Einnahmen!H$7:H$10002)+SUMIF(Ausgaben!E$7:E$10002,A4116,Ausgaben!G$7:G$10002)+SUMIF(Ausgaben!I$7:I$10002,A4116,Ausgaben!H$7:H$10002),2)</f>
        <v>0</v>
      </c>
    </row>
    <row r="4117" spans="1:2" x14ac:dyDescent="0.25">
      <c r="A4117">
        <v>4117</v>
      </c>
      <c r="B4117" s="24">
        <f>ROUND(SUMIF(Einnahmen!E$7:E$10002,A4117,Einnahmen!G$7:G$10002)+SUMIF(Einnahmen!I$7:I$10002,A4117,Einnahmen!H$7:H$10002)+SUMIF(Ausgaben!E$7:E$10002,A4117,Ausgaben!G$7:G$10002)+SUMIF(Ausgaben!I$7:I$10002,A4117,Ausgaben!H$7:H$10002),2)</f>
        <v>0</v>
      </c>
    </row>
    <row r="4118" spans="1:2" x14ac:dyDescent="0.25">
      <c r="A4118">
        <v>4118</v>
      </c>
      <c r="B4118" s="24">
        <f>ROUND(SUMIF(Einnahmen!E$7:E$10002,A4118,Einnahmen!G$7:G$10002)+SUMIF(Einnahmen!I$7:I$10002,A4118,Einnahmen!H$7:H$10002)+SUMIF(Ausgaben!E$7:E$10002,A4118,Ausgaben!G$7:G$10002)+SUMIF(Ausgaben!I$7:I$10002,A4118,Ausgaben!H$7:H$10002),2)</f>
        <v>0</v>
      </c>
    </row>
    <row r="4119" spans="1:2" x14ac:dyDescent="0.25">
      <c r="A4119">
        <v>4119</v>
      </c>
      <c r="B4119" s="24">
        <f>ROUND(SUMIF(Einnahmen!E$7:E$10002,A4119,Einnahmen!G$7:G$10002)+SUMIF(Einnahmen!I$7:I$10002,A4119,Einnahmen!H$7:H$10002)+SUMIF(Ausgaben!E$7:E$10002,A4119,Ausgaben!G$7:G$10002)+SUMIF(Ausgaben!I$7:I$10002,A4119,Ausgaben!H$7:H$10002),2)</f>
        <v>0</v>
      </c>
    </row>
    <row r="4120" spans="1:2" x14ac:dyDescent="0.25">
      <c r="A4120">
        <v>4120</v>
      </c>
      <c r="B4120" s="24">
        <f>ROUND(SUMIF(Einnahmen!E$7:E$10002,A4120,Einnahmen!G$7:G$10002)+SUMIF(Einnahmen!I$7:I$10002,A4120,Einnahmen!H$7:H$10002)+SUMIF(Ausgaben!E$7:E$10002,A4120,Ausgaben!G$7:G$10002)+SUMIF(Ausgaben!I$7:I$10002,A4120,Ausgaben!H$7:H$10002),2)</f>
        <v>0</v>
      </c>
    </row>
    <row r="4121" spans="1:2" x14ac:dyDescent="0.25">
      <c r="A4121">
        <v>4121</v>
      </c>
      <c r="B4121" s="24">
        <f>ROUND(SUMIF(Einnahmen!E$7:E$10002,A4121,Einnahmen!G$7:G$10002)+SUMIF(Einnahmen!I$7:I$10002,A4121,Einnahmen!H$7:H$10002)+SUMIF(Ausgaben!E$7:E$10002,A4121,Ausgaben!G$7:G$10002)+SUMIF(Ausgaben!I$7:I$10002,A4121,Ausgaben!H$7:H$10002),2)</f>
        <v>0</v>
      </c>
    </row>
    <row r="4122" spans="1:2" x14ac:dyDescent="0.25">
      <c r="A4122">
        <v>4122</v>
      </c>
      <c r="B4122" s="24">
        <f>ROUND(SUMIF(Einnahmen!E$7:E$10002,A4122,Einnahmen!G$7:G$10002)+SUMIF(Einnahmen!I$7:I$10002,A4122,Einnahmen!H$7:H$10002)+SUMIF(Ausgaben!E$7:E$10002,A4122,Ausgaben!G$7:G$10002)+SUMIF(Ausgaben!I$7:I$10002,A4122,Ausgaben!H$7:H$10002),2)</f>
        <v>0</v>
      </c>
    </row>
    <row r="4123" spans="1:2" x14ac:dyDescent="0.25">
      <c r="A4123">
        <v>4123</v>
      </c>
      <c r="B4123" s="24">
        <f>ROUND(SUMIF(Einnahmen!E$7:E$10002,A4123,Einnahmen!G$7:G$10002)+SUMIF(Einnahmen!I$7:I$10002,A4123,Einnahmen!H$7:H$10002)+SUMIF(Ausgaben!E$7:E$10002,A4123,Ausgaben!G$7:G$10002)+SUMIF(Ausgaben!I$7:I$10002,A4123,Ausgaben!H$7:H$10002),2)</f>
        <v>0</v>
      </c>
    </row>
    <row r="4124" spans="1:2" x14ac:dyDescent="0.25">
      <c r="A4124">
        <v>4124</v>
      </c>
      <c r="B4124" s="24">
        <f>ROUND(SUMIF(Einnahmen!E$7:E$10002,A4124,Einnahmen!G$7:G$10002)+SUMIF(Einnahmen!I$7:I$10002,A4124,Einnahmen!H$7:H$10002)+SUMIF(Ausgaben!E$7:E$10002,A4124,Ausgaben!G$7:G$10002)+SUMIF(Ausgaben!I$7:I$10002,A4124,Ausgaben!H$7:H$10002),2)</f>
        <v>0</v>
      </c>
    </row>
    <row r="4125" spans="1:2" x14ac:dyDescent="0.25">
      <c r="A4125">
        <v>4125</v>
      </c>
      <c r="B4125" s="24">
        <f>ROUND(SUMIF(Einnahmen!E$7:E$10002,A4125,Einnahmen!G$7:G$10002)+SUMIF(Einnahmen!I$7:I$10002,A4125,Einnahmen!H$7:H$10002)+SUMIF(Ausgaben!E$7:E$10002,A4125,Ausgaben!G$7:G$10002)+SUMIF(Ausgaben!I$7:I$10002,A4125,Ausgaben!H$7:H$10002),2)</f>
        <v>0</v>
      </c>
    </row>
    <row r="4126" spans="1:2" x14ac:dyDescent="0.25">
      <c r="A4126">
        <v>4126</v>
      </c>
      <c r="B4126" s="24">
        <f>ROUND(SUMIF(Einnahmen!E$7:E$10002,A4126,Einnahmen!G$7:G$10002)+SUMIF(Einnahmen!I$7:I$10002,A4126,Einnahmen!H$7:H$10002)+SUMIF(Ausgaben!E$7:E$10002,A4126,Ausgaben!G$7:G$10002)+SUMIF(Ausgaben!I$7:I$10002,A4126,Ausgaben!H$7:H$10002),2)</f>
        <v>0</v>
      </c>
    </row>
    <row r="4127" spans="1:2" x14ac:dyDescent="0.25">
      <c r="A4127">
        <v>4127</v>
      </c>
      <c r="B4127" s="24">
        <f>ROUND(SUMIF(Einnahmen!E$7:E$10002,A4127,Einnahmen!G$7:G$10002)+SUMIF(Einnahmen!I$7:I$10002,A4127,Einnahmen!H$7:H$10002)+SUMIF(Ausgaben!E$7:E$10002,A4127,Ausgaben!G$7:G$10002)+SUMIF(Ausgaben!I$7:I$10002,A4127,Ausgaben!H$7:H$10002),2)</f>
        <v>0</v>
      </c>
    </row>
    <row r="4128" spans="1:2" x14ac:dyDescent="0.25">
      <c r="A4128">
        <v>4128</v>
      </c>
      <c r="B4128" s="24">
        <f>ROUND(SUMIF(Einnahmen!E$7:E$10002,A4128,Einnahmen!G$7:G$10002)+SUMIF(Einnahmen!I$7:I$10002,A4128,Einnahmen!H$7:H$10002)+SUMIF(Ausgaben!E$7:E$10002,A4128,Ausgaben!G$7:G$10002)+SUMIF(Ausgaben!I$7:I$10002,A4128,Ausgaben!H$7:H$10002),2)</f>
        <v>0</v>
      </c>
    </row>
    <row r="4129" spans="1:2" x14ac:dyDescent="0.25">
      <c r="A4129">
        <v>4129</v>
      </c>
      <c r="B4129" s="24">
        <f>ROUND(SUMIF(Einnahmen!E$7:E$10002,A4129,Einnahmen!G$7:G$10002)+SUMIF(Einnahmen!I$7:I$10002,A4129,Einnahmen!H$7:H$10002)+SUMIF(Ausgaben!E$7:E$10002,A4129,Ausgaben!G$7:G$10002)+SUMIF(Ausgaben!I$7:I$10002,A4129,Ausgaben!H$7:H$10002),2)</f>
        <v>0</v>
      </c>
    </row>
    <row r="4130" spans="1:2" x14ac:dyDescent="0.25">
      <c r="A4130">
        <v>4130</v>
      </c>
      <c r="B4130" s="24">
        <f>ROUND(SUMIF(Einnahmen!E$7:E$10002,A4130,Einnahmen!G$7:G$10002)+SUMIF(Einnahmen!I$7:I$10002,A4130,Einnahmen!H$7:H$10002)+SUMIF(Ausgaben!E$7:E$10002,A4130,Ausgaben!G$7:G$10002)+SUMIF(Ausgaben!I$7:I$10002,A4130,Ausgaben!H$7:H$10002),2)</f>
        <v>0</v>
      </c>
    </row>
    <row r="4131" spans="1:2" x14ac:dyDescent="0.25">
      <c r="A4131">
        <v>4131</v>
      </c>
      <c r="B4131" s="24">
        <f>ROUND(SUMIF(Einnahmen!E$7:E$10002,A4131,Einnahmen!G$7:G$10002)+SUMIF(Einnahmen!I$7:I$10002,A4131,Einnahmen!H$7:H$10002)+SUMIF(Ausgaben!E$7:E$10002,A4131,Ausgaben!G$7:G$10002)+SUMIF(Ausgaben!I$7:I$10002,A4131,Ausgaben!H$7:H$10002),2)</f>
        <v>0</v>
      </c>
    </row>
    <row r="4132" spans="1:2" x14ac:dyDescent="0.25">
      <c r="A4132">
        <v>4132</v>
      </c>
      <c r="B4132" s="24">
        <f>ROUND(SUMIF(Einnahmen!E$7:E$10002,A4132,Einnahmen!G$7:G$10002)+SUMIF(Einnahmen!I$7:I$10002,A4132,Einnahmen!H$7:H$10002)+SUMIF(Ausgaben!E$7:E$10002,A4132,Ausgaben!G$7:G$10002)+SUMIF(Ausgaben!I$7:I$10002,A4132,Ausgaben!H$7:H$10002),2)</f>
        <v>0</v>
      </c>
    </row>
    <row r="4133" spans="1:2" x14ac:dyDescent="0.25">
      <c r="A4133">
        <v>4133</v>
      </c>
      <c r="B4133" s="24">
        <f>ROUND(SUMIF(Einnahmen!E$7:E$10002,A4133,Einnahmen!G$7:G$10002)+SUMIF(Einnahmen!I$7:I$10002,A4133,Einnahmen!H$7:H$10002)+SUMIF(Ausgaben!E$7:E$10002,A4133,Ausgaben!G$7:G$10002)+SUMIF(Ausgaben!I$7:I$10002,A4133,Ausgaben!H$7:H$10002),2)</f>
        <v>0</v>
      </c>
    </row>
    <row r="4134" spans="1:2" x14ac:dyDescent="0.25">
      <c r="A4134">
        <v>4134</v>
      </c>
      <c r="B4134" s="24">
        <f>ROUND(SUMIF(Einnahmen!E$7:E$10002,A4134,Einnahmen!G$7:G$10002)+SUMIF(Einnahmen!I$7:I$10002,A4134,Einnahmen!H$7:H$10002)+SUMIF(Ausgaben!E$7:E$10002,A4134,Ausgaben!G$7:G$10002)+SUMIF(Ausgaben!I$7:I$10002,A4134,Ausgaben!H$7:H$10002),2)</f>
        <v>0</v>
      </c>
    </row>
    <row r="4135" spans="1:2" x14ac:dyDescent="0.25">
      <c r="A4135">
        <v>4135</v>
      </c>
      <c r="B4135" s="24">
        <f>ROUND(SUMIF(Einnahmen!E$7:E$10002,A4135,Einnahmen!G$7:G$10002)+SUMIF(Einnahmen!I$7:I$10002,A4135,Einnahmen!H$7:H$10002)+SUMIF(Ausgaben!E$7:E$10002,A4135,Ausgaben!G$7:G$10002)+SUMIF(Ausgaben!I$7:I$10002,A4135,Ausgaben!H$7:H$10002),2)</f>
        <v>0</v>
      </c>
    </row>
    <row r="4136" spans="1:2" x14ac:dyDescent="0.25">
      <c r="A4136">
        <v>4136</v>
      </c>
      <c r="B4136" s="24">
        <f>ROUND(SUMIF(Einnahmen!E$7:E$10002,A4136,Einnahmen!G$7:G$10002)+SUMIF(Einnahmen!I$7:I$10002,A4136,Einnahmen!H$7:H$10002)+SUMIF(Ausgaben!E$7:E$10002,A4136,Ausgaben!G$7:G$10002)+SUMIF(Ausgaben!I$7:I$10002,A4136,Ausgaben!H$7:H$10002),2)</f>
        <v>0</v>
      </c>
    </row>
    <row r="4137" spans="1:2" x14ac:dyDescent="0.25">
      <c r="A4137">
        <v>4137</v>
      </c>
      <c r="B4137" s="24">
        <f>ROUND(SUMIF(Einnahmen!E$7:E$10002,A4137,Einnahmen!G$7:G$10002)+SUMIF(Einnahmen!I$7:I$10002,A4137,Einnahmen!H$7:H$10002)+SUMIF(Ausgaben!E$7:E$10002,A4137,Ausgaben!G$7:G$10002)+SUMIF(Ausgaben!I$7:I$10002,A4137,Ausgaben!H$7:H$10002),2)</f>
        <v>0</v>
      </c>
    </row>
    <row r="4138" spans="1:2" x14ac:dyDescent="0.25">
      <c r="A4138">
        <v>4138</v>
      </c>
      <c r="B4138" s="24">
        <f>ROUND(SUMIF(Einnahmen!E$7:E$10002,A4138,Einnahmen!G$7:G$10002)+SUMIF(Einnahmen!I$7:I$10002,A4138,Einnahmen!H$7:H$10002)+SUMIF(Ausgaben!E$7:E$10002,A4138,Ausgaben!G$7:G$10002)+SUMIF(Ausgaben!I$7:I$10002,A4138,Ausgaben!H$7:H$10002),2)</f>
        <v>0</v>
      </c>
    </row>
    <row r="4139" spans="1:2" x14ac:dyDescent="0.25">
      <c r="A4139">
        <v>4139</v>
      </c>
      <c r="B4139" s="24">
        <f>ROUND(SUMIF(Einnahmen!E$7:E$10002,A4139,Einnahmen!G$7:G$10002)+SUMIF(Einnahmen!I$7:I$10002,A4139,Einnahmen!H$7:H$10002)+SUMIF(Ausgaben!E$7:E$10002,A4139,Ausgaben!G$7:G$10002)+SUMIF(Ausgaben!I$7:I$10002,A4139,Ausgaben!H$7:H$10002),2)</f>
        <v>0</v>
      </c>
    </row>
    <row r="4140" spans="1:2" x14ac:dyDescent="0.25">
      <c r="A4140">
        <v>4140</v>
      </c>
      <c r="B4140" s="24">
        <f>ROUND(SUMIF(Einnahmen!E$7:E$10002,A4140,Einnahmen!G$7:G$10002)+SUMIF(Einnahmen!I$7:I$10002,A4140,Einnahmen!H$7:H$10002)+SUMIF(Ausgaben!E$7:E$10002,A4140,Ausgaben!G$7:G$10002)+SUMIF(Ausgaben!I$7:I$10002,A4140,Ausgaben!H$7:H$10002),2)</f>
        <v>0</v>
      </c>
    </row>
    <row r="4141" spans="1:2" x14ac:dyDescent="0.25">
      <c r="A4141">
        <v>4141</v>
      </c>
      <c r="B4141" s="24">
        <f>ROUND(SUMIF(Einnahmen!E$7:E$10002,A4141,Einnahmen!G$7:G$10002)+SUMIF(Einnahmen!I$7:I$10002,A4141,Einnahmen!H$7:H$10002)+SUMIF(Ausgaben!E$7:E$10002,A4141,Ausgaben!G$7:G$10002)+SUMIF(Ausgaben!I$7:I$10002,A4141,Ausgaben!H$7:H$10002),2)</f>
        <v>0</v>
      </c>
    </row>
    <row r="4142" spans="1:2" x14ac:dyDescent="0.25">
      <c r="A4142">
        <v>4142</v>
      </c>
      <c r="B4142" s="24">
        <f>ROUND(SUMIF(Einnahmen!E$7:E$10002,A4142,Einnahmen!G$7:G$10002)+SUMIF(Einnahmen!I$7:I$10002,A4142,Einnahmen!H$7:H$10002)+SUMIF(Ausgaben!E$7:E$10002,A4142,Ausgaben!G$7:G$10002)+SUMIF(Ausgaben!I$7:I$10002,A4142,Ausgaben!H$7:H$10002),2)</f>
        <v>0</v>
      </c>
    </row>
    <row r="4143" spans="1:2" x14ac:dyDescent="0.25">
      <c r="A4143">
        <v>4143</v>
      </c>
      <c r="B4143" s="24">
        <f>ROUND(SUMIF(Einnahmen!E$7:E$10002,A4143,Einnahmen!G$7:G$10002)+SUMIF(Einnahmen!I$7:I$10002,A4143,Einnahmen!H$7:H$10002)+SUMIF(Ausgaben!E$7:E$10002,A4143,Ausgaben!G$7:G$10002)+SUMIF(Ausgaben!I$7:I$10002,A4143,Ausgaben!H$7:H$10002),2)</f>
        <v>0</v>
      </c>
    </row>
    <row r="4144" spans="1:2" x14ac:dyDescent="0.25">
      <c r="A4144">
        <v>4144</v>
      </c>
      <c r="B4144" s="24">
        <f>ROUND(SUMIF(Einnahmen!E$7:E$10002,A4144,Einnahmen!G$7:G$10002)+SUMIF(Einnahmen!I$7:I$10002,A4144,Einnahmen!H$7:H$10002)+SUMIF(Ausgaben!E$7:E$10002,A4144,Ausgaben!G$7:G$10002)+SUMIF(Ausgaben!I$7:I$10002,A4144,Ausgaben!H$7:H$10002),2)</f>
        <v>0</v>
      </c>
    </row>
    <row r="4145" spans="1:2" x14ac:dyDescent="0.25">
      <c r="A4145">
        <v>4145</v>
      </c>
      <c r="B4145" s="24">
        <f>ROUND(SUMIF(Einnahmen!E$7:E$10002,A4145,Einnahmen!G$7:G$10002)+SUMIF(Einnahmen!I$7:I$10002,A4145,Einnahmen!H$7:H$10002)+SUMIF(Ausgaben!E$7:E$10002,A4145,Ausgaben!G$7:G$10002)+SUMIF(Ausgaben!I$7:I$10002,A4145,Ausgaben!H$7:H$10002),2)</f>
        <v>0</v>
      </c>
    </row>
    <row r="4146" spans="1:2" x14ac:dyDescent="0.25">
      <c r="A4146">
        <v>4146</v>
      </c>
      <c r="B4146" s="24">
        <f>ROUND(SUMIF(Einnahmen!E$7:E$10002,A4146,Einnahmen!G$7:G$10002)+SUMIF(Einnahmen!I$7:I$10002,A4146,Einnahmen!H$7:H$10002)+SUMIF(Ausgaben!E$7:E$10002,A4146,Ausgaben!G$7:G$10002)+SUMIF(Ausgaben!I$7:I$10002,A4146,Ausgaben!H$7:H$10002),2)</f>
        <v>0</v>
      </c>
    </row>
    <row r="4147" spans="1:2" x14ac:dyDescent="0.25">
      <c r="A4147">
        <v>4147</v>
      </c>
      <c r="B4147" s="24">
        <f>ROUND(SUMIF(Einnahmen!E$7:E$10002,A4147,Einnahmen!G$7:G$10002)+SUMIF(Einnahmen!I$7:I$10002,A4147,Einnahmen!H$7:H$10002)+SUMIF(Ausgaben!E$7:E$10002,A4147,Ausgaben!G$7:G$10002)+SUMIF(Ausgaben!I$7:I$10002,A4147,Ausgaben!H$7:H$10002),2)</f>
        <v>0</v>
      </c>
    </row>
    <row r="4148" spans="1:2" x14ac:dyDescent="0.25">
      <c r="A4148">
        <v>4148</v>
      </c>
      <c r="B4148" s="24">
        <f>ROUND(SUMIF(Einnahmen!E$7:E$10002,A4148,Einnahmen!G$7:G$10002)+SUMIF(Einnahmen!I$7:I$10002,A4148,Einnahmen!H$7:H$10002)+SUMIF(Ausgaben!E$7:E$10002,A4148,Ausgaben!G$7:G$10002)+SUMIF(Ausgaben!I$7:I$10002,A4148,Ausgaben!H$7:H$10002),2)</f>
        <v>0</v>
      </c>
    </row>
    <row r="4149" spans="1:2" x14ac:dyDescent="0.25">
      <c r="A4149">
        <v>4149</v>
      </c>
      <c r="B4149" s="24">
        <f>ROUND(SUMIF(Einnahmen!E$7:E$10002,A4149,Einnahmen!G$7:G$10002)+SUMIF(Einnahmen!I$7:I$10002,A4149,Einnahmen!H$7:H$10002)+SUMIF(Ausgaben!E$7:E$10002,A4149,Ausgaben!G$7:G$10002)+SUMIF(Ausgaben!I$7:I$10002,A4149,Ausgaben!H$7:H$10002),2)</f>
        <v>0</v>
      </c>
    </row>
    <row r="4150" spans="1:2" x14ac:dyDescent="0.25">
      <c r="A4150">
        <v>4150</v>
      </c>
      <c r="B4150" s="24">
        <f>ROUND(SUMIF(Einnahmen!E$7:E$10002,A4150,Einnahmen!G$7:G$10002)+SUMIF(Einnahmen!I$7:I$10002,A4150,Einnahmen!H$7:H$10002)+SUMIF(Ausgaben!E$7:E$10002,A4150,Ausgaben!G$7:G$10002)+SUMIF(Ausgaben!I$7:I$10002,A4150,Ausgaben!H$7:H$10002),2)</f>
        <v>0</v>
      </c>
    </row>
    <row r="4151" spans="1:2" x14ac:dyDescent="0.25">
      <c r="A4151">
        <v>4151</v>
      </c>
      <c r="B4151" s="24">
        <f>ROUND(SUMIF(Einnahmen!E$7:E$10002,A4151,Einnahmen!G$7:G$10002)+SUMIF(Einnahmen!I$7:I$10002,A4151,Einnahmen!H$7:H$10002)+SUMIF(Ausgaben!E$7:E$10002,A4151,Ausgaben!G$7:G$10002)+SUMIF(Ausgaben!I$7:I$10002,A4151,Ausgaben!H$7:H$10002),2)</f>
        <v>0</v>
      </c>
    </row>
    <row r="4152" spans="1:2" x14ac:dyDescent="0.25">
      <c r="A4152">
        <v>4152</v>
      </c>
      <c r="B4152" s="24">
        <f>ROUND(SUMIF(Einnahmen!E$7:E$10002,A4152,Einnahmen!G$7:G$10002)+SUMIF(Einnahmen!I$7:I$10002,A4152,Einnahmen!H$7:H$10002)+SUMIF(Ausgaben!E$7:E$10002,A4152,Ausgaben!G$7:G$10002)+SUMIF(Ausgaben!I$7:I$10002,A4152,Ausgaben!H$7:H$10002),2)</f>
        <v>0</v>
      </c>
    </row>
    <row r="4153" spans="1:2" x14ac:dyDescent="0.25">
      <c r="A4153">
        <v>4153</v>
      </c>
      <c r="B4153" s="24">
        <f>ROUND(SUMIF(Einnahmen!E$7:E$10002,A4153,Einnahmen!G$7:G$10002)+SUMIF(Einnahmen!I$7:I$10002,A4153,Einnahmen!H$7:H$10002)+SUMIF(Ausgaben!E$7:E$10002,A4153,Ausgaben!G$7:G$10002)+SUMIF(Ausgaben!I$7:I$10002,A4153,Ausgaben!H$7:H$10002),2)</f>
        <v>0</v>
      </c>
    </row>
    <row r="4154" spans="1:2" x14ac:dyDescent="0.25">
      <c r="A4154">
        <v>4154</v>
      </c>
      <c r="B4154" s="24">
        <f>ROUND(SUMIF(Einnahmen!E$7:E$10002,A4154,Einnahmen!G$7:G$10002)+SUMIF(Einnahmen!I$7:I$10002,A4154,Einnahmen!H$7:H$10002)+SUMIF(Ausgaben!E$7:E$10002,A4154,Ausgaben!G$7:G$10002)+SUMIF(Ausgaben!I$7:I$10002,A4154,Ausgaben!H$7:H$10002),2)</f>
        <v>0</v>
      </c>
    </row>
    <row r="4155" spans="1:2" x14ac:dyDescent="0.25">
      <c r="A4155">
        <v>4155</v>
      </c>
      <c r="B4155" s="24">
        <f>ROUND(SUMIF(Einnahmen!E$7:E$10002,A4155,Einnahmen!G$7:G$10002)+SUMIF(Einnahmen!I$7:I$10002,A4155,Einnahmen!H$7:H$10002)+SUMIF(Ausgaben!E$7:E$10002,A4155,Ausgaben!G$7:G$10002)+SUMIF(Ausgaben!I$7:I$10002,A4155,Ausgaben!H$7:H$10002),2)</f>
        <v>0</v>
      </c>
    </row>
    <row r="4156" spans="1:2" x14ac:dyDescent="0.25">
      <c r="A4156">
        <v>4156</v>
      </c>
      <c r="B4156" s="24">
        <f>ROUND(SUMIF(Einnahmen!E$7:E$10002,A4156,Einnahmen!G$7:G$10002)+SUMIF(Einnahmen!I$7:I$10002,A4156,Einnahmen!H$7:H$10002)+SUMIF(Ausgaben!E$7:E$10002,A4156,Ausgaben!G$7:G$10002)+SUMIF(Ausgaben!I$7:I$10002,A4156,Ausgaben!H$7:H$10002),2)</f>
        <v>0</v>
      </c>
    </row>
    <row r="4157" spans="1:2" x14ac:dyDescent="0.25">
      <c r="A4157">
        <v>4157</v>
      </c>
      <c r="B4157" s="24">
        <f>ROUND(SUMIF(Einnahmen!E$7:E$10002,A4157,Einnahmen!G$7:G$10002)+SUMIF(Einnahmen!I$7:I$10002,A4157,Einnahmen!H$7:H$10002)+SUMIF(Ausgaben!E$7:E$10002,A4157,Ausgaben!G$7:G$10002)+SUMIF(Ausgaben!I$7:I$10002,A4157,Ausgaben!H$7:H$10002),2)</f>
        <v>0</v>
      </c>
    </row>
    <row r="4158" spans="1:2" x14ac:dyDescent="0.25">
      <c r="A4158">
        <v>4158</v>
      </c>
      <c r="B4158" s="24">
        <f>ROUND(SUMIF(Einnahmen!E$7:E$10002,A4158,Einnahmen!G$7:G$10002)+SUMIF(Einnahmen!I$7:I$10002,A4158,Einnahmen!H$7:H$10002)+SUMIF(Ausgaben!E$7:E$10002,A4158,Ausgaben!G$7:G$10002)+SUMIF(Ausgaben!I$7:I$10002,A4158,Ausgaben!H$7:H$10002),2)</f>
        <v>0</v>
      </c>
    </row>
    <row r="4159" spans="1:2" x14ac:dyDescent="0.25">
      <c r="A4159">
        <v>4159</v>
      </c>
      <c r="B4159" s="24">
        <f>ROUND(SUMIF(Einnahmen!E$7:E$10002,A4159,Einnahmen!G$7:G$10002)+SUMIF(Einnahmen!I$7:I$10002,A4159,Einnahmen!H$7:H$10002)+SUMIF(Ausgaben!E$7:E$10002,A4159,Ausgaben!G$7:G$10002)+SUMIF(Ausgaben!I$7:I$10002,A4159,Ausgaben!H$7:H$10002),2)</f>
        <v>0</v>
      </c>
    </row>
    <row r="4160" spans="1:2" x14ac:dyDescent="0.25">
      <c r="A4160">
        <v>4160</v>
      </c>
      <c r="B4160" s="24">
        <f>ROUND(SUMIF(Einnahmen!E$7:E$10002,A4160,Einnahmen!G$7:G$10002)+SUMIF(Einnahmen!I$7:I$10002,A4160,Einnahmen!H$7:H$10002)+SUMIF(Ausgaben!E$7:E$10002,A4160,Ausgaben!G$7:G$10002)+SUMIF(Ausgaben!I$7:I$10002,A4160,Ausgaben!H$7:H$10002),2)</f>
        <v>0</v>
      </c>
    </row>
    <row r="4161" spans="1:2" x14ac:dyDescent="0.25">
      <c r="A4161">
        <v>4161</v>
      </c>
      <c r="B4161" s="24">
        <f>ROUND(SUMIF(Einnahmen!E$7:E$10002,A4161,Einnahmen!G$7:G$10002)+SUMIF(Einnahmen!I$7:I$10002,A4161,Einnahmen!H$7:H$10002)+SUMIF(Ausgaben!E$7:E$10002,A4161,Ausgaben!G$7:G$10002)+SUMIF(Ausgaben!I$7:I$10002,A4161,Ausgaben!H$7:H$10002),2)</f>
        <v>0</v>
      </c>
    </row>
    <row r="4162" spans="1:2" x14ac:dyDescent="0.25">
      <c r="A4162">
        <v>4162</v>
      </c>
      <c r="B4162" s="24">
        <f>ROUND(SUMIF(Einnahmen!E$7:E$10002,A4162,Einnahmen!G$7:G$10002)+SUMIF(Einnahmen!I$7:I$10002,A4162,Einnahmen!H$7:H$10002)+SUMIF(Ausgaben!E$7:E$10002,A4162,Ausgaben!G$7:G$10002)+SUMIF(Ausgaben!I$7:I$10002,A4162,Ausgaben!H$7:H$10002),2)</f>
        <v>0</v>
      </c>
    </row>
    <row r="4163" spans="1:2" x14ac:dyDescent="0.25">
      <c r="A4163">
        <v>4163</v>
      </c>
      <c r="B4163" s="24">
        <f>ROUND(SUMIF(Einnahmen!E$7:E$10002,A4163,Einnahmen!G$7:G$10002)+SUMIF(Einnahmen!I$7:I$10002,A4163,Einnahmen!H$7:H$10002)+SUMIF(Ausgaben!E$7:E$10002,A4163,Ausgaben!G$7:G$10002)+SUMIF(Ausgaben!I$7:I$10002,A4163,Ausgaben!H$7:H$10002),2)</f>
        <v>0</v>
      </c>
    </row>
    <row r="4164" spans="1:2" x14ac:dyDescent="0.25">
      <c r="A4164">
        <v>4164</v>
      </c>
      <c r="B4164" s="24">
        <f>ROUND(SUMIF(Einnahmen!E$7:E$10002,A4164,Einnahmen!G$7:G$10002)+SUMIF(Einnahmen!I$7:I$10002,A4164,Einnahmen!H$7:H$10002)+SUMIF(Ausgaben!E$7:E$10002,A4164,Ausgaben!G$7:G$10002)+SUMIF(Ausgaben!I$7:I$10002,A4164,Ausgaben!H$7:H$10002),2)</f>
        <v>0</v>
      </c>
    </row>
    <row r="4165" spans="1:2" x14ac:dyDescent="0.25">
      <c r="A4165">
        <v>4165</v>
      </c>
      <c r="B4165" s="24">
        <f>ROUND(SUMIF(Einnahmen!E$7:E$10002,A4165,Einnahmen!G$7:G$10002)+SUMIF(Einnahmen!I$7:I$10002,A4165,Einnahmen!H$7:H$10002)+SUMIF(Ausgaben!E$7:E$10002,A4165,Ausgaben!G$7:G$10002)+SUMIF(Ausgaben!I$7:I$10002,A4165,Ausgaben!H$7:H$10002),2)</f>
        <v>0</v>
      </c>
    </row>
    <row r="4166" spans="1:2" x14ac:dyDescent="0.25">
      <c r="A4166">
        <v>4166</v>
      </c>
      <c r="B4166" s="24">
        <f>ROUND(SUMIF(Einnahmen!E$7:E$10002,A4166,Einnahmen!G$7:G$10002)+SUMIF(Einnahmen!I$7:I$10002,A4166,Einnahmen!H$7:H$10002)+SUMIF(Ausgaben!E$7:E$10002,A4166,Ausgaben!G$7:G$10002)+SUMIF(Ausgaben!I$7:I$10002,A4166,Ausgaben!H$7:H$10002),2)</f>
        <v>0</v>
      </c>
    </row>
    <row r="4167" spans="1:2" x14ac:dyDescent="0.25">
      <c r="A4167">
        <v>4167</v>
      </c>
      <c r="B4167" s="24">
        <f>ROUND(SUMIF(Einnahmen!E$7:E$10002,A4167,Einnahmen!G$7:G$10002)+SUMIF(Einnahmen!I$7:I$10002,A4167,Einnahmen!H$7:H$10002)+SUMIF(Ausgaben!E$7:E$10002,A4167,Ausgaben!G$7:G$10002)+SUMIF(Ausgaben!I$7:I$10002,A4167,Ausgaben!H$7:H$10002),2)</f>
        <v>0</v>
      </c>
    </row>
    <row r="4168" spans="1:2" x14ac:dyDescent="0.25">
      <c r="A4168">
        <v>4168</v>
      </c>
      <c r="B4168" s="24">
        <f>ROUND(SUMIF(Einnahmen!E$7:E$10002,A4168,Einnahmen!G$7:G$10002)+SUMIF(Einnahmen!I$7:I$10002,A4168,Einnahmen!H$7:H$10002)+SUMIF(Ausgaben!E$7:E$10002,A4168,Ausgaben!G$7:G$10002)+SUMIF(Ausgaben!I$7:I$10002,A4168,Ausgaben!H$7:H$10002),2)</f>
        <v>0</v>
      </c>
    </row>
    <row r="4169" spans="1:2" x14ac:dyDescent="0.25">
      <c r="A4169">
        <v>4169</v>
      </c>
      <c r="B4169" s="24">
        <f>ROUND(SUMIF(Einnahmen!E$7:E$10002,A4169,Einnahmen!G$7:G$10002)+SUMIF(Einnahmen!I$7:I$10002,A4169,Einnahmen!H$7:H$10002)+SUMIF(Ausgaben!E$7:E$10002,A4169,Ausgaben!G$7:G$10002)+SUMIF(Ausgaben!I$7:I$10002,A4169,Ausgaben!H$7:H$10002),2)</f>
        <v>0</v>
      </c>
    </row>
    <row r="4170" spans="1:2" x14ac:dyDescent="0.25">
      <c r="A4170">
        <v>4170</v>
      </c>
      <c r="B4170" s="24">
        <f>ROUND(SUMIF(Einnahmen!E$7:E$10002,A4170,Einnahmen!G$7:G$10002)+SUMIF(Einnahmen!I$7:I$10002,A4170,Einnahmen!H$7:H$10002)+SUMIF(Ausgaben!E$7:E$10002,A4170,Ausgaben!G$7:G$10002)+SUMIF(Ausgaben!I$7:I$10002,A4170,Ausgaben!H$7:H$10002),2)</f>
        <v>0</v>
      </c>
    </row>
    <row r="4171" spans="1:2" x14ac:dyDescent="0.25">
      <c r="A4171">
        <v>4171</v>
      </c>
      <c r="B4171" s="24">
        <f>ROUND(SUMIF(Einnahmen!E$7:E$10002,A4171,Einnahmen!G$7:G$10002)+SUMIF(Einnahmen!I$7:I$10002,A4171,Einnahmen!H$7:H$10002)+SUMIF(Ausgaben!E$7:E$10002,A4171,Ausgaben!G$7:G$10002)+SUMIF(Ausgaben!I$7:I$10002,A4171,Ausgaben!H$7:H$10002),2)</f>
        <v>0</v>
      </c>
    </row>
    <row r="4172" spans="1:2" x14ac:dyDescent="0.25">
      <c r="A4172">
        <v>4172</v>
      </c>
      <c r="B4172" s="24">
        <f>ROUND(SUMIF(Einnahmen!E$7:E$10002,A4172,Einnahmen!G$7:G$10002)+SUMIF(Einnahmen!I$7:I$10002,A4172,Einnahmen!H$7:H$10002)+SUMIF(Ausgaben!E$7:E$10002,A4172,Ausgaben!G$7:G$10002)+SUMIF(Ausgaben!I$7:I$10002,A4172,Ausgaben!H$7:H$10002),2)</f>
        <v>0</v>
      </c>
    </row>
    <row r="4173" spans="1:2" x14ac:dyDescent="0.25">
      <c r="A4173">
        <v>4173</v>
      </c>
      <c r="B4173" s="24">
        <f>ROUND(SUMIF(Einnahmen!E$7:E$10002,A4173,Einnahmen!G$7:G$10002)+SUMIF(Einnahmen!I$7:I$10002,A4173,Einnahmen!H$7:H$10002)+SUMIF(Ausgaben!E$7:E$10002,A4173,Ausgaben!G$7:G$10002)+SUMIF(Ausgaben!I$7:I$10002,A4173,Ausgaben!H$7:H$10002),2)</f>
        <v>0</v>
      </c>
    </row>
    <row r="4174" spans="1:2" x14ac:dyDescent="0.25">
      <c r="A4174">
        <v>4174</v>
      </c>
      <c r="B4174" s="24">
        <f>ROUND(SUMIF(Einnahmen!E$7:E$10002,A4174,Einnahmen!G$7:G$10002)+SUMIF(Einnahmen!I$7:I$10002,A4174,Einnahmen!H$7:H$10002)+SUMIF(Ausgaben!E$7:E$10002,A4174,Ausgaben!G$7:G$10002)+SUMIF(Ausgaben!I$7:I$10002,A4174,Ausgaben!H$7:H$10002),2)</f>
        <v>0</v>
      </c>
    </row>
    <row r="4175" spans="1:2" x14ac:dyDescent="0.25">
      <c r="A4175">
        <v>4175</v>
      </c>
      <c r="B4175" s="24">
        <f>ROUND(SUMIF(Einnahmen!E$7:E$10002,A4175,Einnahmen!G$7:G$10002)+SUMIF(Einnahmen!I$7:I$10002,A4175,Einnahmen!H$7:H$10002)+SUMIF(Ausgaben!E$7:E$10002,A4175,Ausgaben!G$7:G$10002)+SUMIF(Ausgaben!I$7:I$10002,A4175,Ausgaben!H$7:H$10002),2)</f>
        <v>0</v>
      </c>
    </row>
    <row r="4176" spans="1:2" x14ac:dyDescent="0.25">
      <c r="A4176">
        <v>4176</v>
      </c>
      <c r="B4176" s="24">
        <f>ROUND(SUMIF(Einnahmen!E$7:E$10002,A4176,Einnahmen!G$7:G$10002)+SUMIF(Einnahmen!I$7:I$10002,A4176,Einnahmen!H$7:H$10002)+SUMIF(Ausgaben!E$7:E$10002,A4176,Ausgaben!G$7:G$10002)+SUMIF(Ausgaben!I$7:I$10002,A4176,Ausgaben!H$7:H$10002),2)</f>
        <v>0</v>
      </c>
    </row>
    <row r="4177" spans="1:2" x14ac:dyDescent="0.25">
      <c r="A4177">
        <v>4177</v>
      </c>
      <c r="B4177" s="24">
        <f>ROUND(SUMIF(Einnahmen!E$7:E$10002,A4177,Einnahmen!G$7:G$10002)+SUMIF(Einnahmen!I$7:I$10002,A4177,Einnahmen!H$7:H$10002)+SUMIF(Ausgaben!E$7:E$10002,A4177,Ausgaben!G$7:G$10002)+SUMIF(Ausgaben!I$7:I$10002,A4177,Ausgaben!H$7:H$10002),2)</f>
        <v>0</v>
      </c>
    </row>
    <row r="4178" spans="1:2" x14ac:dyDescent="0.25">
      <c r="A4178">
        <v>4178</v>
      </c>
      <c r="B4178" s="24">
        <f>ROUND(SUMIF(Einnahmen!E$7:E$10002,A4178,Einnahmen!G$7:G$10002)+SUMIF(Einnahmen!I$7:I$10002,A4178,Einnahmen!H$7:H$10002)+SUMIF(Ausgaben!E$7:E$10002,A4178,Ausgaben!G$7:G$10002)+SUMIF(Ausgaben!I$7:I$10002,A4178,Ausgaben!H$7:H$10002),2)</f>
        <v>0</v>
      </c>
    </row>
    <row r="4179" spans="1:2" x14ac:dyDescent="0.25">
      <c r="A4179">
        <v>4179</v>
      </c>
      <c r="B4179" s="24">
        <f>ROUND(SUMIF(Einnahmen!E$7:E$10002,A4179,Einnahmen!G$7:G$10002)+SUMIF(Einnahmen!I$7:I$10002,A4179,Einnahmen!H$7:H$10002)+SUMIF(Ausgaben!E$7:E$10002,A4179,Ausgaben!G$7:G$10002)+SUMIF(Ausgaben!I$7:I$10002,A4179,Ausgaben!H$7:H$10002),2)</f>
        <v>0</v>
      </c>
    </row>
    <row r="4180" spans="1:2" x14ac:dyDescent="0.25">
      <c r="A4180">
        <v>4180</v>
      </c>
      <c r="B4180" s="24">
        <f>ROUND(SUMIF(Einnahmen!E$7:E$10002,A4180,Einnahmen!G$7:G$10002)+SUMIF(Einnahmen!I$7:I$10002,A4180,Einnahmen!H$7:H$10002)+SUMIF(Ausgaben!E$7:E$10002,A4180,Ausgaben!G$7:G$10002)+SUMIF(Ausgaben!I$7:I$10002,A4180,Ausgaben!H$7:H$10002),2)</f>
        <v>0</v>
      </c>
    </row>
    <row r="4181" spans="1:2" x14ac:dyDescent="0.25">
      <c r="A4181">
        <v>4181</v>
      </c>
      <c r="B4181" s="24">
        <f>ROUND(SUMIF(Einnahmen!E$7:E$10002,A4181,Einnahmen!G$7:G$10002)+SUMIF(Einnahmen!I$7:I$10002,A4181,Einnahmen!H$7:H$10002)+SUMIF(Ausgaben!E$7:E$10002,A4181,Ausgaben!G$7:G$10002)+SUMIF(Ausgaben!I$7:I$10002,A4181,Ausgaben!H$7:H$10002),2)</f>
        <v>0</v>
      </c>
    </row>
    <row r="4182" spans="1:2" x14ac:dyDescent="0.25">
      <c r="A4182">
        <v>4182</v>
      </c>
      <c r="B4182" s="24">
        <f>ROUND(SUMIF(Einnahmen!E$7:E$10002,A4182,Einnahmen!G$7:G$10002)+SUMIF(Einnahmen!I$7:I$10002,A4182,Einnahmen!H$7:H$10002)+SUMIF(Ausgaben!E$7:E$10002,A4182,Ausgaben!G$7:G$10002)+SUMIF(Ausgaben!I$7:I$10002,A4182,Ausgaben!H$7:H$10002),2)</f>
        <v>0</v>
      </c>
    </row>
    <row r="4183" spans="1:2" x14ac:dyDescent="0.25">
      <c r="A4183">
        <v>4183</v>
      </c>
      <c r="B4183" s="24">
        <f>ROUND(SUMIF(Einnahmen!E$7:E$10002,A4183,Einnahmen!G$7:G$10002)+SUMIF(Einnahmen!I$7:I$10002,A4183,Einnahmen!H$7:H$10002)+SUMIF(Ausgaben!E$7:E$10002,A4183,Ausgaben!G$7:G$10002)+SUMIF(Ausgaben!I$7:I$10002,A4183,Ausgaben!H$7:H$10002),2)</f>
        <v>0</v>
      </c>
    </row>
    <row r="4184" spans="1:2" x14ac:dyDescent="0.25">
      <c r="A4184">
        <v>4184</v>
      </c>
      <c r="B4184" s="24">
        <f>ROUND(SUMIF(Einnahmen!E$7:E$10002,A4184,Einnahmen!G$7:G$10002)+SUMIF(Einnahmen!I$7:I$10002,A4184,Einnahmen!H$7:H$10002)+SUMIF(Ausgaben!E$7:E$10002,A4184,Ausgaben!G$7:G$10002)+SUMIF(Ausgaben!I$7:I$10002,A4184,Ausgaben!H$7:H$10002),2)</f>
        <v>0</v>
      </c>
    </row>
    <row r="4185" spans="1:2" x14ac:dyDescent="0.25">
      <c r="A4185">
        <v>4185</v>
      </c>
      <c r="B4185" s="24">
        <f>ROUND(SUMIF(Einnahmen!E$7:E$10002,A4185,Einnahmen!G$7:G$10002)+SUMIF(Einnahmen!I$7:I$10002,A4185,Einnahmen!H$7:H$10002)+SUMIF(Ausgaben!E$7:E$10002,A4185,Ausgaben!G$7:G$10002)+SUMIF(Ausgaben!I$7:I$10002,A4185,Ausgaben!H$7:H$10002),2)</f>
        <v>0</v>
      </c>
    </row>
    <row r="4186" spans="1:2" x14ac:dyDescent="0.25">
      <c r="A4186">
        <v>4186</v>
      </c>
      <c r="B4186" s="24">
        <f>ROUND(SUMIF(Einnahmen!E$7:E$10002,A4186,Einnahmen!G$7:G$10002)+SUMIF(Einnahmen!I$7:I$10002,A4186,Einnahmen!H$7:H$10002)+SUMIF(Ausgaben!E$7:E$10002,A4186,Ausgaben!G$7:G$10002)+SUMIF(Ausgaben!I$7:I$10002,A4186,Ausgaben!H$7:H$10002),2)</f>
        <v>0</v>
      </c>
    </row>
    <row r="4187" spans="1:2" x14ac:dyDescent="0.25">
      <c r="A4187">
        <v>4187</v>
      </c>
      <c r="B4187" s="24">
        <f>ROUND(SUMIF(Einnahmen!E$7:E$10002,A4187,Einnahmen!G$7:G$10002)+SUMIF(Einnahmen!I$7:I$10002,A4187,Einnahmen!H$7:H$10002)+SUMIF(Ausgaben!E$7:E$10002,A4187,Ausgaben!G$7:G$10002)+SUMIF(Ausgaben!I$7:I$10002,A4187,Ausgaben!H$7:H$10002),2)</f>
        <v>0</v>
      </c>
    </row>
    <row r="4188" spans="1:2" x14ac:dyDescent="0.25">
      <c r="A4188">
        <v>4188</v>
      </c>
      <c r="B4188" s="24">
        <f>ROUND(SUMIF(Einnahmen!E$7:E$10002,A4188,Einnahmen!G$7:G$10002)+SUMIF(Einnahmen!I$7:I$10002,A4188,Einnahmen!H$7:H$10002)+SUMIF(Ausgaben!E$7:E$10002,A4188,Ausgaben!G$7:G$10002)+SUMIF(Ausgaben!I$7:I$10002,A4188,Ausgaben!H$7:H$10002),2)</f>
        <v>0</v>
      </c>
    </row>
    <row r="4189" spans="1:2" x14ac:dyDescent="0.25">
      <c r="A4189">
        <v>4189</v>
      </c>
      <c r="B4189" s="24">
        <f>ROUND(SUMIF(Einnahmen!E$7:E$10002,A4189,Einnahmen!G$7:G$10002)+SUMIF(Einnahmen!I$7:I$10002,A4189,Einnahmen!H$7:H$10002)+SUMIF(Ausgaben!E$7:E$10002,A4189,Ausgaben!G$7:G$10002)+SUMIF(Ausgaben!I$7:I$10002,A4189,Ausgaben!H$7:H$10002),2)</f>
        <v>0</v>
      </c>
    </row>
    <row r="4190" spans="1:2" x14ac:dyDescent="0.25">
      <c r="A4190">
        <v>4190</v>
      </c>
      <c r="B4190" s="24">
        <f>ROUND(SUMIF(Einnahmen!E$7:E$10002,A4190,Einnahmen!G$7:G$10002)+SUMIF(Einnahmen!I$7:I$10002,A4190,Einnahmen!H$7:H$10002)+SUMIF(Ausgaben!E$7:E$10002,A4190,Ausgaben!G$7:G$10002)+SUMIF(Ausgaben!I$7:I$10002,A4190,Ausgaben!H$7:H$10002),2)</f>
        <v>0</v>
      </c>
    </row>
    <row r="4191" spans="1:2" x14ac:dyDescent="0.25">
      <c r="A4191">
        <v>4191</v>
      </c>
      <c r="B4191" s="24">
        <f>ROUND(SUMIF(Einnahmen!E$7:E$10002,A4191,Einnahmen!G$7:G$10002)+SUMIF(Einnahmen!I$7:I$10002,A4191,Einnahmen!H$7:H$10002)+SUMIF(Ausgaben!E$7:E$10002,A4191,Ausgaben!G$7:G$10002)+SUMIF(Ausgaben!I$7:I$10002,A4191,Ausgaben!H$7:H$10002),2)</f>
        <v>0</v>
      </c>
    </row>
    <row r="4192" spans="1:2" x14ac:dyDescent="0.25">
      <c r="A4192">
        <v>4192</v>
      </c>
      <c r="B4192" s="24">
        <f>ROUND(SUMIF(Einnahmen!E$7:E$10002,A4192,Einnahmen!G$7:G$10002)+SUMIF(Einnahmen!I$7:I$10002,A4192,Einnahmen!H$7:H$10002)+SUMIF(Ausgaben!E$7:E$10002,A4192,Ausgaben!G$7:G$10002)+SUMIF(Ausgaben!I$7:I$10002,A4192,Ausgaben!H$7:H$10002),2)</f>
        <v>0</v>
      </c>
    </row>
    <row r="4193" spans="1:2" x14ac:dyDescent="0.25">
      <c r="A4193">
        <v>4193</v>
      </c>
      <c r="B4193" s="24">
        <f>ROUND(SUMIF(Einnahmen!E$7:E$10002,A4193,Einnahmen!G$7:G$10002)+SUMIF(Einnahmen!I$7:I$10002,A4193,Einnahmen!H$7:H$10002)+SUMIF(Ausgaben!E$7:E$10002,A4193,Ausgaben!G$7:G$10002)+SUMIF(Ausgaben!I$7:I$10002,A4193,Ausgaben!H$7:H$10002),2)</f>
        <v>0</v>
      </c>
    </row>
    <row r="4194" spans="1:2" x14ac:dyDescent="0.25">
      <c r="A4194">
        <v>4194</v>
      </c>
      <c r="B4194" s="24">
        <f>ROUND(SUMIF(Einnahmen!E$7:E$10002,A4194,Einnahmen!G$7:G$10002)+SUMIF(Einnahmen!I$7:I$10002,A4194,Einnahmen!H$7:H$10002)+SUMIF(Ausgaben!E$7:E$10002,A4194,Ausgaben!G$7:G$10002)+SUMIF(Ausgaben!I$7:I$10002,A4194,Ausgaben!H$7:H$10002),2)</f>
        <v>0</v>
      </c>
    </row>
    <row r="4195" spans="1:2" x14ac:dyDescent="0.25">
      <c r="A4195">
        <v>4195</v>
      </c>
      <c r="B4195" s="24">
        <f>ROUND(SUMIF(Einnahmen!E$7:E$10002,A4195,Einnahmen!G$7:G$10002)+SUMIF(Einnahmen!I$7:I$10002,A4195,Einnahmen!H$7:H$10002)+SUMIF(Ausgaben!E$7:E$10002,A4195,Ausgaben!G$7:G$10002)+SUMIF(Ausgaben!I$7:I$10002,A4195,Ausgaben!H$7:H$10002),2)</f>
        <v>0</v>
      </c>
    </row>
    <row r="4196" spans="1:2" x14ac:dyDescent="0.25">
      <c r="A4196">
        <v>4196</v>
      </c>
      <c r="B4196" s="24">
        <f>ROUND(SUMIF(Einnahmen!E$7:E$10002,A4196,Einnahmen!G$7:G$10002)+SUMIF(Einnahmen!I$7:I$10002,A4196,Einnahmen!H$7:H$10002)+SUMIF(Ausgaben!E$7:E$10002,A4196,Ausgaben!G$7:G$10002)+SUMIF(Ausgaben!I$7:I$10002,A4196,Ausgaben!H$7:H$10002),2)</f>
        <v>0</v>
      </c>
    </row>
    <row r="4197" spans="1:2" x14ac:dyDescent="0.25">
      <c r="A4197">
        <v>4197</v>
      </c>
      <c r="B4197" s="24">
        <f>ROUND(SUMIF(Einnahmen!E$7:E$10002,A4197,Einnahmen!G$7:G$10002)+SUMIF(Einnahmen!I$7:I$10002,A4197,Einnahmen!H$7:H$10002)+SUMIF(Ausgaben!E$7:E$10002,A4197,Ausgaben!G$7:G$10002)+SUMIF(Ausgaben!I$7:I$10002,A4197,Ausgaben!H$7:H$10002),2)</f>
        <v>0</v>
      </c>
    </row>
    <row r="4198" spans="1:2" x14ac:dyDescent="0.25">
      <c r="A4198">
        <v>4198</v>
      </c>
      <c r="B4198" s="24">
        <f>ROUND(SUMIF(Einnahmen!E$7:E$10002,A4198,Einnahmen!G$7:G$10002)+SUMIF(Einnahmen!I$7:I$10002,A4198,Einnahmen!H$7:H$10002)+SUMIF(Ausgaben!E$7:E$10002,A4198,Ausgaben!G$7:G$10002)+SUMIF(Ausgaben!I$7:I$10002,A4198,Ausgaben!H$7:H$10002),2)</f>
        <v>0</v>
      </c>
    </row>
    <row r="4199" spans="1:2" x14ac:dyDescent="0.25">
      <c r="A4199">
        <v>4199</v>
      </c>
      <c r="B4199" s="24">
        <f>ROUND(SUMIF(Einnahmen!E$7:E$10002,A4199,Einnahmen!G$7:G$10002)+SUMIF(Einnahmen!I$7:I$10002,A4199,Einnahmen!H$7:H$10002)+SUMIF(Ausgaben!E$7:E$10002,A4199,Ausgaben!G$7:G$10002)+SUMIF(Ausgaben!I$7:I$10002,A4199,Ausgaben!H$7:H$10002),2)</f>
        <v>0</v>
      </c>
    </row>
    <row r="4200" spans="1:2" x14ac:dyDescent="0.25">
      <c r="A4200">
        <v>4200</v>
      </c>
      <c r="B4200" s="24">
        <f>ROUND(SUMIF(Einnahmen!E$7:E$10002,A4200,Einnahmen!G$7:G$10002)+SUMIF(Einnahmen!I$7:I$10002,A4200,Einnahmen!H$7:H$10002)+SUMIF(Ausgaben!E$7:E$10002,A4200,Ausgaben!G$7:G$10002)+SUMIF(Ausgaben!I$7:I$10002,A4200,Ausgaben!H$7:H$10002),2)</f>
        <v>42</v>
      </c>
    </row>
    <row r="4201" spans="1:2" x14ac:dyDescent="0.25">
      <c r="A4201">
        <v>4201</v>
      </c>
      <c r="B4201" s="24">
        <f>ROUND(SUMIF(Einnahmen!E$7:E$10002,A4201,Einnahmen!G$7:G$10002)+SUMIF(Einnahmen!I$7:I$10002,A4201,Einnahmen!H$7:H$10002)+SUMIF(Ausgaben!E$7:E$10002,A4201,Ausgaben!G$7:G$10002)+SUMIF(Ausgaben!I$7:I$10002,A4201,Ausgaben!H$7:H$10002),2)</f>
        <v>0</v>
      </c>
    </row>
    <row r="4202" spans="1:2" x14ac:dyDescent="0.25">
      <c r="A4202">
        <v>4202</v>
      </c>
      <c r="B4202" s="24">
        <f>ROUND(SUMIF(Einnahmen!E$7:E$10002,A4202,Einnahmen!G$7:G$10002)+SUMIF(Einnahmen!I$7:I$10002,A4202,Einnahmen!H$7:H$10002)+SUMIF(Ausgaben!E$7:E$10002,A4202,Ausgaben!G$7:G$10002)+SUMIF(Ausgaben!I$7:I$10002,A4202,Ausgaben!H$7:H$10002),2)</f>
        <v>0</v>
      </c>
    </row>
    <row r="4203" spans="1:2" x14ac:dyDescent="0.25">
      <c r="A4203">
        <v>4203</v>
      </c>
      <c r="B4203" s="24">
        <f>ROUND(SUMIF(Einnahmen!E$7:E$10002,A4203,Einnahmen!G$7:G$10002)+SUMIF(Einnahmen!I$7:I$10002,A4203,Einnahmen!H$7:H$10002)+SUMIF(Ausgaben!E$7:E$10002,A4203,Ausgaben!G$7:G$10002)+SUMIF(Ausgaben!I$7:I$10002,A4203,Ausgaben!H$7:H$10002),2)</f>
        <v>0</v>
      </c>
    </row>
    <row r="4204" spans="1:2" x14ac:dyDescent="0.25">
      <c r="A4204">
        <v>4204</v>
      </c>
      <c r="B4204" s="24">
        <f>ROUND(SUMIF(Einnahmen!E$7:E$10002,A4204,Einnahmen!G$7:G$10002)+SUMIF(Einnahmen!I$7:I$10002,A4204,Einnahmen!H$7:H$10002)+SUMIF(Ausgaben!E$7:E$10002,A4204,Ausgaben!G$7:G$10002)+SUMIF(Ausgaben!I$7:I$10002,A4204,Ausgaben!H$7:H$10002),2)</f>
        <v>0</v>
      </c>
    </row>
    <row r="4205" spans="1:2" x14ac:dyDescent="0.25">
      <c r="A4205">
        <v>4205</v>
      </c>
      <c r="B4205" s="24">
        <f>ROUND(SUMIF(Einnahmen!E$7:E$10002,A4205,Einnahmen!G$7:G$10002)+SUMIF(Einnahmen!I$7:I$10002,A4205,Einnahmen!H$7:H$10002)+SUMIF(Ausgaben!E$7:E$10002,A4205,Ausgaben!G$7:G$10002)+SUMIF(Ausgaben!I$7:I$10002,A4205,Ausgaben!H$7:H$10002),2)</f>
        <v>0</v>
      </c>
    </row>
    <row r="4206" spans="1:2" x14ac:dyDescent="0.25">
      <c r="A4206">
        <v>4206</v>
      </c>
      <c r="B4206" s="24">
        <f>ROUND(SUMIF(Einnahmen!E$7:E$10002,A4206,Einnahmen!G$7:G$10002)+SUMIF(Einnahmen!I$7:I$10002,A4206,Einnahmen!H$7:H$10002)+SUMIF(Ausgaben!E$7:E$10002,A4206,Ausgaben!G$7:G$10002)+SUMIF(Ausgaben!I$7:I$10002,A4206,Ausgaben!H$7:H$10002),2)</f>
        <v>0</v>
      </c>
    </row>
    <row r="4207" spans="1:2" x14ac:dyDescent="0.25">
      <c r="A4207">
        <v>4207</v>
      </c>
      <c r="B4207" s="24">
        <f>ROUND(SUMIF(Einnahmen!E$7:E$10002,A4207,Einnahmen!G$7:G$10002)+SUMIF(Einnahmen!I$7:I$10002,A4207,Einnahmen!H$7:H$10002)+SUMIF(Ausgaben!E$7:E$10002,A4207,Ausgaben!G$7:G$10002)+SUMIF(Ausgaben!I$7:I$10002,A4207,Ausgaben!H$7:H$10002),2)</f>
        <v>0</v>
      </c>
    </row>
    <row r="4208" spans="1:2" x14ac:dyDescent="0.25">
      <c r="A4208">
        <v>4208</v>
      </c>
      <c r="B4208" s="24">
        <f>ROUND(SUMIF(Einnahmen!E$7:E$10002,A4208,Einnahmen!G$7:G$10002)+SUMIF(Einnahmen!I$7:I$10002,A4208,Einnahmen!H$7:H$10002)+SUMIF(Ausgaben!E$7:E$10002,A4208,Ausgaben!G$7:G$10002)+SUMIF(Ausgaben!I$7:I$10002,A4208,Ausgaben!H$7:H$10002),2)</f>
        <v>0</v>
      </c>
    </row>
    <row r="4209" spans="1:2" x14ac:dyDescent="0.25">
      <c r="A4209">
        <v>4209</v>
      </c>
      <c r="B4209" s="24">
        <f>ROUND(SUMIF(Einnahmen!E$7:E$10002,A4209,Einnahmen!G$7:G$10002)+SUMIF(Einnahmen!I$7:I$10002,A4209,Einnahmen!H$7:H$10002)+SUMIF(Ausgaben!E$7:E$10002,A4209,Ausgaben!G$7:G$10002)+SUMIF(Ausgaben!I$7:I$10002,A4209,Ausgaben!H$7:H$10002),2)</f>
        <v>0</v>
      </c>
    </row>
    <row r="4210" spans="1:2" x14ac:dyDescent="0.25">
      <c r="A4210">
        <v>4210</v>
      </c>
      <c r="B4210" s="24">
        <f>ROUND(SUMIF(Einnahmen!E$7:E$10002,A4210,Einnahmen!G$7:G$10002)+SUMIF(Einnahmen!I$7:I$10002,A4210,Einnahmen!H$7:H$10002)+SUMIF(Ausgaben!E$7:E$10002,A4210,Ausgaben!G$7:G$10002)+SUMIF(Ausgaben!I$7:I$10002,A4210,Ausgaben!H$7:H$10002),2)</f>
        <v>35.380000000000003</v>
      </c>
    </row>
    <row r="4211" spans="1:2" x14ac:dyDescent="0.25">
      <c r="A4211">
        <v>4211</v>
      </c>
      <c r="B4211" s="24">
        <f>ROUND(SUMIF(Einnahmen!E$7:E$10002,A4211,Einnahmen!G$7:G$10002)+SUMIF(Einnahmen!I$7:I$10002,A4211,Einnahmen!H$7:H$10002)+SUMIF(Ausgaben!E$7:E$10002,A4211,Ausgaben!G$7:G$10002)+SUMIF(Ausgaben!I$7:I$10002,A4211,Ausgaben!H$7:H$10002),2)</f>
        <v>0</v>
      </c>
    </row>
    <row r="4212" spans="1:2" x14ac:dyDescent="0.25">
      <c r="A4212">
        <v>4212</v>
      </c>
      <c r="B4212" s="24">
        <f>ROUND(SUMIF(Einnahmen!E$7:E$10002,A4212,Einnahmen!G$7:G$10002)+SUMIF(Einnahmen!I$7:I$10002,A4212,Einnahmen!H$7:H$10002)+SUMIF(Ausgaben!E$7:E$10002,A4212,Ausgaben!G$7:G$10002)+SUMIF(Ausgaben!I$7:I$10002,A4212,Ausgaben!H$7:H$10002),2)</f>
        <v>0</v>
      </c>
    </row>
    <row r="4213" spans="1:2" x14ac:dyDescent="0.25">
      <c r="A4213">
        <v>4213</v>
      </c>
      <c r="B4213" s="24">
        <f>ROUND(SUMIF(Einnahmen!E$7:E$10002,A4213,Einnahmen!G$7:G$10002)+SUMIF(Einnahmen!I$7:I$10002,A4213,Einnahmen!H$7:H$10002)+SUMIF(Ausgaben!E$7:E$10002,A4213,Ausgaben!G$7:G$10002)+SUMIF(Ausgaben!I$7:I$10002,A4213,Ausgaben!H$7:H$10002),2)</f>
        <v>0</v>
      </c>
    </row>
    <row r="4214" spans="1:2" x14ac:dyDescent="0.25">
      <c r="A4214">
        <v>4214</v>
      </c>
      <c r="B4214" s="24">
        <f>ROUND(SUMIF(Einnahmen!E$7:E$10002,A4214,Einnahmen!G$7:G$10002)+SUMIF(Einnahmen!I$7:I$10002,A4214,Einnahmen!H$7:H$10002)+SUMIF(Ausgaben!E$7:E$10002,A4214,Ausgaben!G$7:G$10002)+SUMIF(Ausgaben!I$7:I$10002,A4214,Ausgaben!H$7:H$10002),2)</f>
        <v>0</v>
      </c>
    </row>
    <row r="4215" spans="1:2" x14ac:dyDescent="0.25">
      <c r="A4215">
        <v>4215</v>
      </c>
      <c r="B4215" s="24">
        <f>ROUND(SUMIF(Einnahmen!E$7:E$10002,A4215,Einnahmen!G$7:G$10002)+SUMIF(Einnahmen!I$7:I$10002,A4215,Einnahmen!H$7:H$10002)+SUMIF(Ausgaben!E$7:E$10002,A4215,Ausgaben!G$7:G$10002)+SUMIF(Ausgaben!I$7:I$10002,A4215,Ausgaben!H$7:H$10002),2)</f>
        <v>0</v>
      </c>
    </row>
    <row r="4216" spans="1:2" x14ac:dyDescent="0.25">
      <c r="A4216">
        <v>4216</v>
      </c>
      <c r="B4216" s="24">
        <f>ROUND(SUMIF(Einnahmen!E$7:E$10002,A4216,Einnahmen!G$7:G$10002)+SUMIF(Einnahmen!I$7:I$10002,A4216,Einnahmen!H$7:H$10002)+SUMIF(Ausgaben!E$7:E$10002,A4216,Ausgaben!G$7:G$10002)+SUMIF(Ausgaben!I$7:I$10002,A4216,Ausgaben!H$7:H$10002),2)</f>
        <v>0</v>
      </c>
    </row>
    <row r="4217" spans="1:2" x14ac:dyDescent="0.25">
      <c r="A4217">
        <v>4217</v>
      </c>
      <c r="B4217" s="24">
        <f>ROUND(SUMIF(Einnahmen!E$7:E$10002,A4217,Einnahmen!G$7:G$10002)+SUMIF(Einnahmen!I$7:I$10002,A4217,Einnahmen!H$7:H$10002)+SUMIF(Ausgaben!E$7:E$10002,A4217,Ausgaben!G$7:G$10002)+SUMIF(Ausgaben!I$7:I$10002,A4217,Ausgaben!H$7:H$10002),2)</f>
        <v>0</v>
      </c>
    </row>
    <row r="4218" spans="1:2" x14ac:dyDescent="0.25">
      <c r="A4218">
        <v>4218</v>
      </c>
      <c r="B4218" s="24">
        <f>ROUND(SUMIF(Einnahmen!E$7:E$10002,A4218,Einnahmen!G$7:G$10002)+SUMIF(Einnahmen!I$7:I$10002,A4218,Einnahmen!H$7:H$10002)+SUMIF(Ausgaben!E$7:E$10002,A4218,Ausgaben!G$7:G$10002)+SUMIF(Ausgaben!I$7:I$10002,A4218,Ausgaben!H$7:H$10002),2)</f>
        <v>0</v>
      </c>
    </row>
    <row r="4219" spans="1:2" x14ac:dyDescent="0.25">
      <c r="A4219">
        <v>4219</v>
      </c>
      <c r="B4219" s="24">
        <f>ROUND(SUMIF(Einnahmen!E$7:E$10002,A4219,Einnahmen!G$7:G$10002)+SUMIF(Einnahmen!I$7:I$10002,A4219,Einnahmen!H$7:H$10002)+SUMIF(Ausgaben!E$7:E$10002,A4219,Ausgaben!G$7:G$10002)+SUMIF(Ausgaben!I$7:I$10002,A4219,Ausgaben!H$7:H$10002),2)</f>
        <v>0</v>
      </c>
    </row>
    <row r="4220" spans="1:2" x14ac:dyDescent="0.25">
      <c r="A4220">
        <v>4220</v>
      </c>
      <c r="B4220" s="24">
        <f>ROUND(SUMIF(Einnahmen!E$7:E$10002,A4220,Einnahmen!G$7:G$10002)+SUMIF(Einnahmen!I$7:I$10002,A4220,Einnahmen!H$7:H$10002)+SUMIF(Ausgaben!E$7:E$10002,A4220,Ausgaben!G$7:G$10002)+SUMIF(Ausgaben!I$7:I$10002,A4220,Ausgaben!H$7:H$10002),2)</f>
        <v>0</v>
      </c>
    </row>
    <row r="4221" spans="1:2" x14ac:dyDescent="0.25">
      <c r="A4221">
        <v>4221</v>
      </c>
      <c r="B4221" s="24">
        <f>ROUND(SUMIF(Einnahmen!E$7:E$10002,A4221,Einnahmen!G$7:G$10002)+SUMIF(Einnahmen!I$7:I$10002,A4221,Einnahmen!H$7:H$10002)+SUMIF(Ausgaben!E$7:E$10002,A4221,Ausgaben!G$7:G$10002)+SUMIF(Ausgaben!I$7:I$10002,A4221,Ausgaben!H$7:H$10002),2)</f>
        <v>0</v>
      </c>
    </row>
    <row r="4222" spans="1:2" x14ac:dyDescent="0.25">
      <c r="A4222">
        <v>4222</v>
      </c>
      <c r="B4222" s="24">
        <f>ROUND(SUMIF(Einnahmen!E$7:E$10002,A4222,Einnahmen!G$7:G$10002)+SUMIF(Einnahmen!I$7:I$10002,A4222,Einnahmen!H$7:H$10002)+SUMIF(Ausgaben!E$7:E$10002,A4222,Ausgaben!G$7:G$10002)+SUMIF(Ausgaben!I$7:I$10002,A4222,Ausgaben!H$7:H$10002),2)</f>
        <v>0</v>
      </c>
    </row>
    <row r="4223" spans="1:2" x14ac:dyDescent="0.25">
      <c r="A4223">
        <v>4223</v>
      </c>
      <c r="B4223" s="24">
        <f>ROUND(SUMIF(Einnahmen!E$7:E$10002,A4223,Einnahmen!G$7:G$10002)+SUMIF(Einnahmen!I$7:I$10002,A4223,Einnahmen!H$7:H$10002)+SUMIF(Ausgaben!E$7:E$10002,A4223,Ausgaben!G$7:G$10002)+SUMIF(Ausgaben!I$7:I$10002,A4223,Ausgaben!H$7:H$10002),2)</f>
        <v>0</v>
      </c>
    </row>
    <row r="4224" spans="1:2" x14ac:dyDescent="0.25">
      <c r="A4224">
        <v>4224</v>
      </c>
      <c r="B4224" s="24">
        <f>ROUND(SUMIF(Einnahmen!E$7:E$10002,A4224,Einnahmen!G$7:G$10002)+SUMIF(Einnahmen!I$7:I$10002,A4224,Einnahmen!H$7:H$10002)+SUMIF(Ausgaben!E$7:E$10002,A4224,Ausgaben!G$7:G$10002)+SUMIF(Ausgaben!I$7:I$10002,A4224,Ausgaben!H$7:H$10002),2)</f>
        <v>0</v>
      </c>
    </row>
    <row r="4225" spans="1:2" x14ac:dyDescent="0.25">
      <c r="A4225">
        <v>4225</v>
      </c>
      <c r="B4225" s="24">
        <f>ROUND(SUMIF(Einnahmen!E$7:E$10002,A4225,Einnahmen!G$7:G$10002)+SUMIF(Einnahmen!I$7:I$10002,A4225,Einnahmen!H$7:H$10002)+SUMIF(Ausgaben!E$7:E$10002,A4225,Ausgaben!G$7:G$10002)+SUMIF(Ausgaben!I$7:I$10002,A4225,Ausgaben!H$7:H$10002),2)</f>
        <v>0</v>
      </c>
    </row>
    <row r="4226" spans="1:2" x14ac:dyDescent="0.25">
      <c r="A4226">
        <v>4226</v>
      </c>
      <c r="B4226" s="24">
        <f>ROUND(SUMIF(Einnahmen!E$7:E$10002,A4226,Einnahmen!G$7:G$10002)+SUMIF(Einnahmen!I$7:I$10002,A4226,Einnahmen!H$7:H$10002)+SUMIF(Ausgaben!E$7:E$10002,A4226,Ausgaben!G$7:G$10002)+SUMIF(Ausgaben!I$7:I$10002,A4226,Ausgaben!H$7:H$10002),2)</f>
        <v>0</v>
      </c>
    </row>
    <row r="4227" spans="1:2" x14ac:dyDescent="0.25">
      <c r="A4227">
        <v>4227</v>
      </c>
      <c r="B4227" s="24">
        <f>ROUND(SUMIF(Einnahmen!E$7:E$10002,A4227,Einnahmen!G$7:G$10002)+SUMIF(Einnahmen!I$7:I$10002,A4227,Einnahmen!H$7:H$10002)+SUMIF(Ausgaben!E$7:E$10002,A4227,Ausgaben!G$7:G$10002)+SUMIF(Ausgaben!I$7:I$10002,A4227,Ausgaben!H$7:H$10002),2)</f>
        <v>0</v>
      </c>
    </row>
    <row r="4228" spans="1:2" x14ac:dyDescent="0.25">
      <c r="A4228">
        <v>4228</v>
      </c>
      <c r="B4228" s="24">
        <f>ROUND(SUMIF(Einnahmen!E$7:E$10002,A4228,Einnahmen!G$7:G$10002)+SUMIF(Einnahmen!I$7:I$10002,A4228,Einnahmen!H$7:H$10002)+SUMIF(Ausgaben!E$7:E$10002,A4228,Ausgaben!G$7:G$10002)+SUMIF(Ausgaben!I$7:I$10002,A4228,Ausgaben!H$7:H$10002),2)</f>
        <v>0</v>
      </c>
    </row>
    <row r="4229" spans="1:2" x14ac:dyDescent="0.25">
      <c r="A4229">
        <v>4229</v>
      </c>
      <c r="B4229" s="24">
        <f>ROUND(SUMIF(Einnahmen!E$7:E$10002,A4229,Einnahmen!G$7:G$10002)+SUMIF(Einnahmen!I$7:I$10002,A4229,Einnahmen!H$7:H$10002)+SUMIF(Ausgaben!E$7:E$10002,A4229,Ausgaben!G$7:G$10002)+SUMIF(Ausgaben!I$7:I$10002,A4229,Ausgaben!H$7:H$10002),2)</f>
        <v>0</v>
      </c>
    </row>
    <row r="4230" spans="1:2" x14ac:dyDescent="0.25">
      <c r="A4230">
        <v>4230</v>
      </c>
      <c r="B4230" s="24">
        <f>ROUND(SUMIF(Einnahmen!E$7:E$10002,A4230,Einnahmen!G$7:G$10002)+SUMIF(Einnahmen!I$7:I$10002,A4230,Einnahmen!H$7:H$10002)+SUMIF(Ausgaben!E$7:E$10002,A4230,Ausgaben!G$7:G$10002)+SUMIF(Ausgaben!I$7:I$10002,A4230,Ausgaben!H$7:H$10002),2)</f>
        <v>0</v>
      </c>
    </row>
    <row r="4231" spans="1:2" x14ac:dyDescent="0.25">
      <c r="A4231">
        <v>4231</v>
      </c>
      <c r="B4231" s="24">
        <f>ROUND(SUMIF(Einnahmen!E$7:E$10002,A4231,Einnahmen!G$7:G$10002)+SUMIF(Einnahmen!I$7:I$10002,A4231,Einnahmen!H$7:H$10002)+SUMIF(Ausgaben!E$7:E$10002,A4231,Ausgaben!G$7:G$10002)+SUMIF(Ausgaben!I$7:I$10002,A4231,Ausgaben!H$7:H$10002),2)</f>
        <v>0</v>
      </c>
    </row>
    <row r="4232" spans="1:2" x14ac:dyDescent="0.25">
      <c r="A4232">
        <v>4232</v>
      </c>
      <c r="B4232" s="24">
        <f>ROUND(SUMIF(Einnahmen!E$7:E$10002,A4232,Einnahmen!G$7:G$10002)+SUMIF(Einnahmen!I$7:I$10002,A4232,Einnahmen!H$7:H$10002)+SUMIF(Ausgaben!E$7:E$10002,A4232,Ausgaben!G$7:G$10002)+SUMIF(Ausgaben!I$7:I$10002,A4232,Ausgaben!H$7:H$10002),2)</f>
        <v>0</v>
      </c>
    </row>
    <row r="4233" spans="1:2" x14ac:dyDescent="0.25">
      <c r="A4233">
        <v>4233</v>
      </c>
      <c r="B4233" s="24">
        <f>ROUND(SUMIF(Einnahmen!E$7:E$10002,A4233,Einnahmen!G$7:G$10002)+SUMIF(Einnahmen!I$7:I$10002,A4233,Einnahmen!H$7:H$10002)+SUMIF(Ausgaben!E$7:E$10002,A4233,Ausgaben!G$7:G$10002)+SUMIF(Ausgaben!I$7:I$10002,A4233,Ausgaben!H$7:H$10002),2)</f>
        <v>0</v>
      </c>
    </row>
    <row r="4234" spans="1:2" x14ac:dyDescent="0.25">
      <c r="A4234">
        <v>4234</v>
      </c>
      <c r="B4234" s="24">
        <f>ROUND(SUMIF(Einnahmen!E$7:E$10002,A4234,Einnahmen!G$7:G$10002)+SUMIF(Einnahmen!I$7:I$10002,A4234,Einnahmen!H$7:H$10002)+SUMIF(Ausgaben!E$7:E$10002,A4234,Ausgaben!G$7:G$10002)+SUMIF(Ausgaben!I$7:I$10002,A4234,Ausgaben!H$7:H$10002),2)</f>
        <v>0</v>
      </c>
    </row>
    <row r="4235" spans="1:2" x14ac:dyDescent="0.25">
      <c r="A4235">
        <v>4235</v>
      </c>
      <c r="B4235" s="24">
        <f>ROUND(SUMIF(Einnahmen!E$7:E$10002,A4235,Einnahmen!G$7:G$10002)+SUMIF(Einnahmen!I$7:I$10002,A4235,Einnahmen!H$7:H$10002)+SUMIF(Ausgaben!E$7:E$10002,A4235,Ausgaben!G$7:G$10002)+SUMIF(Ausgaben!I$7:I$10002,A4235,Ausgaben!H$7:H$10002),2)</f>
        <v>0</v>
      </c>
    </row>
    <row r="4236" spans="1:2" x14ac:dyDescent="0.25">
      <c r="A4236">
        <v>4236</v>
      </c>
      <c r="B4236" s="24">
        <f>ROUND(SUMIF(Einnahmen!E$7:E$10002,A4236,Einnahmen!G$7:G$10002)+SUMIF(Einnahmen!I$7:I$10002,A4236,Einnahmen!H$7:H$10002)+SUMIF(Ausgaben!E$7:E$10002,A4236,Ausgaben!G$7:G$10002)+SUMIF(Ausgaben!I$7:I$10002,A4236,Ausgaben!H$7:H$10002),2)</f>
        <v>0</v>
      </c>
    </row>
    <row r="4237" spans="1:2" x14ac:dyDescent="0.25">
      <c r="A4237">
        <v>4237</v>
      </c>
      <c r="B4237" s="24">
        <f>ROUND(SUMIF(Einnahmen!E$7:E$10002,A4237,Einnahmen!G$7:G$10002)+SUMIF(Einnahmen!I$7:I$10002,A4237,Einnahmen!H$7:H$10002)+SUMIF(Ausgaben!E$7:E$10002,A4237,Ausgaben!G$7:G$10002)+SUMIF(Ausgaben!I$7:I$10002,A4237,Ausgaben!H$7:H$10002),2)</f>
        <v>0</v>
      </c>
    </row>
    <row r="4238" spans="1:2" x14ac:dyDescent="0.25">
      <c r="A4238">
        <v>4238</v>
      </c>
      <c r="B4238" s="24">
        <f>ROUND(SUMIF(Einnahmen!E$7:E$10002,A4238,Einnahmen!G$7:G$10002)+SUMIF(Einnahmen!I$7:I$10002,A4238,Einnahmen!H$7:H$10002)+SUMIF(Ausgaben!E$7:E$10002,A4238,Ausgaben!G$7:G$10002)+SUMIF(Ausgaben!I$7:I$10002,A4238,Ausgaben!H$7:H$10002),2)</f>
        <v>0</v>
      </c>
    </row>
    <row r="4239" spans="1:2" x14ac:dyDescent="0.25">
      <c r="A4239">
        <v>4239</v>
      </c>
      <c r="B4239" s="24">
        <f>ROUND(SUMIF(Einnahmen!E$7:E$10002,A4239,Einnahmen!G$7:G$10002)+SUMIF(Einnahmen!I$7:I$10002,A4239,Einnahmen!H$7:H$10002)+SUMIF(Ausgaben!E$7:E$10002,A4239,Ausgaben!G$7:G$10002)+SUMIF(Ausgaben!I$7:I$10002,A4239,Ausgaben!H$7:H$10002),2)</f>
        <v>0</v>
      </c>
    </row>
    <row r="4240" spans="1:2" x14ac:dyDescent="0.25">
      <c r="A4240">
        <v>4240</v>
      </c>
      <c r="B4240" s="24">
        <f>ROUND(SUMIF(Einnahmen!E$7:E$10002,A4240,Einnahmen!G$7:G$10002)+SUMIF(Einnahmen!I$7:I$10002,A4240,Einnahmen!H$7:H$10002)+SUMIF(Ausgaben!E$7:E$10002,A4240,Ausgaben!G$7:G$10002)+SUMIF(Ausgaben!I$7:I$10002,A4240,Ausgaben!H$7:H$10002),2)</f>
        <v>0</v>
      </c>
    </row>
    <row r="4241" spans="1:2" x14ac:dyDescent="0.25">
      <c r="A4241">
        <v>4241</v>
      </c>
      <c r="B4241" s="24">
        <f>ROUND(SUMIF(Einnahmen!E$7:E$10002,A4241,Einnahmen!G$7:G$10002)+SUMIF(Einnahmen!I$7:I$10002,A4241,Einnahmen!H$7:H$10002)+SUMIF(Ausgaben!E$7:E$10002,A4241,Ausgaben!G$7:G$10002)+SUMIF(Ausgaben!I$7:I$10002,A4241,Ausgaben!H$7:H$10002),2)</f>
        <v>0</v>
      </c>
    </row>
    <row r="4242" spans="1:2" x14ac:dyDescent="0.25">
      <c r="A4242">
        <v>4242</v>
      </c>
      <c r="B4242" s="24">
        <f>ROUND(SUMIF(Einnahmen!E$7:E$10002,A4242,Einnahmen!G$7:G$10002)+SUMIF(Einnahmen!I$7:I$10002,A4242,Einnahmen!H$7:H$10002)+SUMIF(Ausgaben!E$7:E$10002,A4242,Ausgaben!G$7:G$10002)+SUMIF(Ausgaben!I$7:I$10002,A4242,Ausgaben!H$7:H$10002),2)</f>
        <v>0</v>
      </c>
    </row>
    <row r="4243" spans="1:2" x14ac:dyDescent="0.25">
      <c r="A4243">
        <v>4243</v>
      </c>
      <c r="B4243" s="24">
        <f>ROUND(SUMIF(Einnahmen!E$7:E$10002,A4243,Einnahmen!G$7:G$10002)+SUMIF(Einnahmen!I$7:I$10002,A4243,Einnahmen!H$7:H$10002)+SUMIF(Ausgaben!E$7:E$10002,A4243,Ausgaben!G$7:G$10002)+SUMIF(Ausgaben!I$7:I$10002,A4243,Ausgaben!H$7:H$10002),2)</f>
        <v>0</v>
      </c>
    </row>
    <row r="4244" spans="1:2" x14ac:dyDescent="0.25">
      <c r="A4244">
        <v>4244</v>
      </c>
      <c r="B4244" s="24">
        <f>ROUND(SUMIF(Einnahmen!E$7:E$10002,A4244,Einnahmen!G$7:G$10002)+SUMIF(Einnahmen!I$7:I$10002,A4244,Einnahmen!H$7:H$10002)+SUMIF(Ausgaben!E$7:E$10002,A4244,Ausgaben!G$7:G$10002)+SUMIF(Ausgaben!I$7:I$10002,A4244,Ausgaben!H$7:H$10002),2)</f>
        <v>0</v>
      </c>
    </row>
    <row r="4245" spans="1:2" x14ac:dyDescent="0.25">
      <c r="A4245">
        <v>4245</v>
      </c>
      <c r="B4245" s="24">
        <f>ROUND(SUMIF(Einnahmen!E$7:E$10002,A4245,Einnahmen!G$7:G$10002)+SUMIF(Einnahmen!I$7:I$10002,A4245,Einnahmen!H$7:H$10002)+SUMIF(Ausgaben!E$7:E$10002,A4245,Ausgaben!G$7:G$10002)+SUMIF(Ausgaben!I$7:I$10002,A4245,Ausgaben!H$7:H$10002),2)</f>
        <v>0</v>
      </c>
    </row>
    <row r="4246" spans="1:2" x14ac:dyDescent="0.25">
      <c r="A4246">
        <v>4246</v>
      </c>
      <c r="B4246" s="24">
        <f>ROUND(SUMIF(Einnahmen!E$7:E$10002,A4246,Einnahmen!G$7:G$10002)+SUMIF(Einnahmen!I$7:I$10002,A4246,Einnahmen!H$7:H$10002)+SUMIF(Ausgaben!E$7:E$10002,A4246,Ausgaben!G$7:G$10002)+SUMIF(Ausgaben!I$7:I$10002,A4246,Ausgaben!H$7:H$10002),2)</f>
        <v>0</v>
      </c>
    </row>
    <row r="4247" spans="1:2" x14ac:dyDescent="0.25">
      <c r="A4247">
        <v>4247</v>
      </c>
      <c r="B4247" s="24">
        <f>ROUND(SUMIF(Einnahmen!E$7:E$10002,A4247,Einnahmen!G$7:G$10002)+SUMIF(Einnahmen!I$7:I$10002,A4247,Einnahmen!H$7:H$10002)+SUMIF(Ausgaben!E$7:E$10002,A4247,Ausgaben!G$7:G$10002)+SUMIF(Ausgaben!I$7:I$10002,A4247,Ausgaben!H$7:H$10002),2)</f>
        <v>0</v>
      </c>
    </row>
    <row r="4248" spans="1:2" x14ac:dyDescent="0.25">
      <c r="A4248">
        <v>4248</v>
      </c>
      <c r="B4248" s="24">
        <f>ROUND(SUMIF(Einnahmen!E$7:E$10002,A4248,Einnahmen!G$7:G$10002)+SUMIF(Einnahmen!I$7:I$10002,A4248,Einnahmen!H$7:H$10002)+SUMIF(Ausgaben!E$7:E$10002,A4248,Ausgaben!G$7:G$10002)+SUMIF(Ausgaben!I$7:I$10002,A4248,Ausgaben!H$7:H$10002),2)</f>
        <v>0</v>
      </c>
    </row>
    <row r="4249" spans="1:2" x14ac:dyDescent="0.25">
      <c r="A4249">
        <v>4249</v>
      </c>
      <c r="B4249" s="24">
        <f>ROUND(SUMIF(Einnahmen!E$7:E$10002,A4249,Einnahmen!G$7:G$10002)+SUMIF(Einnahmen!I$7:I$10002,A4249,Einnahmen!H$7:H$10002)+SUMIF(Ausgaben!E$7:E$10002,A4249,Ausgaben!G$7:G$10002)+SUMIF(Ausgaben!I$7:I$10002,A4249,Ausgaben!H$7:H$10002),2)</f>
        <v>0</v>
      </c>
    </row>
    <row r="4250" spans="1:2" x14ac:dyDescent="0.25">
      <c r="A4250">
        <v>4250</v>
      </c>
      <c r="B4250" s="24">
        <f>ROUND(SUMIF(Einnahmen!E$7:E$10002,A4250,Einnahmen!G$7:G$10002)+SUMIF(Einnahmen!I$7:I$10002,A4250,Einnahmen!H$7:H$10002)+SUMIF(Ausgaben!E$7:E$10002,A4250,Ausgaben!G$7:G$10002)+SUMIF(Ausgaben!I$7:I$10002,A4250,Ausgaben!H$7:H$10002),2)</f>
        <v>0</v>
      </c>
    </row>
    <row r="4251" spans="1:2" x14ac:dyDescent="0.25">
      <c r="A4251">
        <v>4251</v>
      </c>
      <c r="B4251" s="24">
        <f>ROUND(SUMIF(Einnahmen!E$7:E$10002,A4251,Einnahmen!G$7:G$10002)+SUMIF(Einnahmen!I$7:I$10002,A4251,Einnahmen!H$7:H$10002)+SUMIF(Ausgaben!E$7:E$10002,A4251,Ausgaben!G$7:G$10002)+SUMIF(Ausgaben!I$7:I$10002,A4251,Ausgaben!H$7:H$10002),2)</f>
        <v>0</v>
      </c>
    </row>
    <row r="4252" spans="1:2" x14ac:dyDescent="0.25">
      <c r="A4252">
        <v>4252</v>
      </c>
      <c r="B4252" s="24">
        <f>ROUND(SUMIF(Einnahmen!E$7:E$10002,A4252,Einnahmen!G$7:G$10002)+SUMIF(Einnahmen!I$7:I$10002,A4252,Einnahmen!H$7:H$10002)+SUMIF(Ausgaben!E$7:E$10002,A4252,Ausgaben!G$7:G$10002)+SUMIF(Ausgaben!I$7:I$10002,A4252,Ausgaben!H$7:H$10002),2)</f>
        <v>0</v>
      </c>
    </row>
    <row r="4253" spans="1:2" x14ac:dyDescent="0.25">
      <c r="A4253">
        <v>4253</v>
      </c>
      <c r="B4253" s="24">
        <f>ROUND(SUMIF(Einnahmen!E$7:E$10002,A4253,Einnahmen!G$7:G$10002)+SUMIF(Einnahmen!I$7:I$10002,A4253,Einnahmen!H$7:H$10002)+SUMIF(Ausgaben!E$7:E$10002,A4253,Ausgaben!G$7:G$10002)+SUMIF(Ausgaben!I$7:I$10002,A4253,Ausgaben!H$7:H$10002),2)</f>
        <v>0</v>
      </c>
    </row>
    <row r="4254" spans="1:2" x14ac:dyDescent="0.25">
      <c r="A4254">
        <v>4254</v>
      </c>
      <c r="B4254" s="24">
        <f>ROUND(SUMIF(Einnahmen!E$7:E$10002,A4254,Einnahmen!G$7:G$10002)+SUMIF(Einnahmen!I$7:I$10002,A4254,Einnahmen!H$7:H$10002)+SUMIF(Ausgaben!E$7:E$10002,A4254,Ausgaben!G$7:G$10002)+SUMIF(Ausgaben!I$7:I$10002,A4254,Ausgaben!H$7:H$10002),2)</f>
        <v>0</v>
      </c>
    </row>
    <row r="4255" spans="1:2" x14ac:dyDescent="0.25">
      <c r="A4255">
        <v>4255</v>
      </c>
      <c r="B4255" s="24">
        <f>ROUND(SUMIF(Einnahmen!E$7:E$10002,A4255,Einnahmen!G$7:G$10002)+SUMIF(Einnahmen!I$7:I$10002,A4255,Einnahmen!H$7:H$10002)+SUMIF(Ausgaben!E$7:E$10002,A4255,Ausgaben!G$7:G$10002)+SUMIF(Ausgaben!I$7:I$10002,A4255,Ausgaben!H$7:H$10002),2)</f>
        <v>0</v>
      </c>
    </row>
    <row r="4256" spans="1:2" x14ac:dyDescent="0.25">
      <c r="A4256">
        <v>4256</v>
      </c>
      <c r="B4256" s="24">
        <f>ROUND(SUMIF(Einnahmen!E$7:E$10002,A4256,Einnahmen!G$7:G$10002)+SUMIF(Einnahmen!I$7:I$10002,A4256,Einnahmen!H$7:H$10002)+SUMIF(Ausgaben!E$7:E$10002,A4256,Ausgaben!G$7:G$10002)+SUMIF(Ausgaben!I$7:I$10002,A4256,Ausgaben!H$7:H$10002),2)</f>
        <v>0</v>
      </c>
    </row>
    <row r="4257" spans="1:2" x14ac:dyDescent="0.25">
      <c r="A4257">
        <v>4257</v>
      </c>
      <c r="B4257" s="24">
        <f>ROUND(SUMIF(Einnahmen!E$7:E$10002,A4257,Einnahmen!G$7:G$10002)+SUMIF(Einnahmen!I$7:I$10002,A4257,Einnahmen!H$7:H$10002)+SUMIF(Ausgaben!E$7:E$10002,A4257,Ausgaben!G$7:G$10002)+SUMIF(Ausgaben!I$7:I$10002,A4257,Ausgaben!H$7:H$10002),2)</f>
        <v>0</v>
      </c>
    </row>
    <row r="4258" spans="1:2" x14ac:dyDescent="0.25">
      <c r="A4258">
        <v>4258</v>
      </c>
      <c r="B4258" s="24">
        <f>ROUND(SUMIF(Einnahmen!E$7:E$10002,A4258,Einnahmen!G$7:G$10002)+SUMIF(Einnahmen!I$7:I$10002,A4258,Einnahmen!H$7:H$10002)+SUMIF(Ausgaben!E$7:E$10002,A4258,Ausgaben!G$7:G$10002)+SUMIF(Ausgaben!I$7:I$10002,A4258,Ausgaben!H$7:H$10002),2)</f>
        <v>0</v>
      </c>
    </row>
    <row r="4259" spans="1:2" x14ac:dyDescent="0.25">
      <c r="A4259">
        <v>4259</v>
      </c>
      <c r="B4259" s="24">
        <f>ROUND(SUMIF(Einnahmen!E$7:E$10002,A4259,Einnahmen!G$7:G$10002)+SUMIF(Einnahmen!I$7:I$10002,A4259,Einnahmen!H$7:H$10002)+SUMIF(Ausgaben!E$7:E$10002,A4259,Ausgaben!G$7:G$10002)+SUMIF(Ausgaben!I$7:I$10002,A4259,Ausgaben!H$7:H$10002),2)</f>
        <v>0</v>
      </c>
    </row>
    <row r="4260" spans="1:2" x14ac:dyDescent="0.25">
      <c r="A4260">
        <v>4260</v>
      </c>
      <c r="B4260" s="24">
        <f>ROUND(SUMIF(Einnahmen!E$7:E$10002,A4260,Einnahmen!G$7:G$10002)+SUMIF(Einnahmen!I$7:I$10002,A4260,Einnahmen!H$7:H$10002)+SUMIF(Ausgaben!E$7:E$10002,A4260,Ausgaben!G$7:G$10002)+SUMIF(Ausgaben!I$7:I$10002,A4260,Ausgaben!H$7:H$10002),2)</f>
        <v>0</v>
      </c>
    </row>
    <row r="4261" spans="1:2" x14ac:dyDescent="0.25">
      <c r="A4261">
        <v>4261</v>
      </c>
      <c r="B4261" s="24">
        <f>ROUND(SUMIF(Einnahmen!E$7:E$10002,A4261,Einnahmen!G$7:G$10002)+SUMIF(Einnahmen!I$7:I$10002,A4261,Einnahmen!H$7:H$10002)+SUMIF(Ausgaben!E$7:E$10002,A4261,Ausgaben!G$7:G$10002)+SUMIF(Ausgaben!I$7:I$10002,A4261,Ausgaben!H$7:H$10002),2)</f>
        <v>0</v>
      </c>
    </row>
    <row r="4262" spans="1:2" x14ac:dyDescent="0.25">
      <c r="A4262">
        <v>4262</v>
      </c>
      <c r="B4262" s="24">
        <f>ROUND(SUMIF(Einnahmen!E$7:E$10002,A4262,Einnahmen!G$7:G$10002)+SUMIF(Einnahmen!I$7:I$10002,A4262,Einnahmen!H$7:H$10002)+SUMIF(Ausgaben!E$7:E$10002,A4262,Ausgaben!G$7:G$10002)+SUMIF(Ausgaben!I$7:I$10002,A4262,Ausgaben!H$7:H$10002),2)</f>
        <v>0</v>
      </c>
    </row>
    <row r="4263" spans="1:2" x14ac:dyDescent="0.25">
      <c r="A4263">
        <v>4263</v>
      </c>
      <c r="B4263" s="24">
        <f>ROUND(SUMIF(Einnahmen!E$7:E$10002,A4263,Einnahmen!G$7:G$10002)+SUMIF(Einnahmen!I$7:I$10002,A4263,Einnahmen!H$7:H$10002)+SUMIF(Ausgaben!E$7:E$10002,A4263,Ausgaben!G$7:G$10002)+SUMIF(Ausgaben!I$7:I$10002,A4263,Ausgaben!H$7:H$10002),2)</f>
        <v>0</v>
      </c>
    </row>
    <row r="4264" spans="1:2" x14ac:dyDescent="0.25">
      <c r="A4264">
        <v>4264</v>
      </c>
      <c r="B4264" s="24">
        <f>ROUND(SUMIF(Einnahmen!E$7:E$10002,A4264,Einnahmen!G$7:G$10002)+SUMIF(Einnahmen!I$7:I$10002,A4264,Einnahmen!H$7:H$10002)+SUMIF(Ausgaben!E$7:E$10002,A4264,Ausgaben!G$7:G$10002)+SUMIF(Ausgaben!I$7:I$10002,A4264,Ausgaben!H$7:H$10002),2)</f>
        <v>0</v>
      </c>
    </row>
    <row r="4265" spans="1:2" x14ac:dyDescent="0.25">
      <c r="A4265">
        <v>4265</v>
      </c>
      <c r="B4265" s="24">
        <f>ROUND(SUMIF(Einnahmen!E$7:E$10002,A4265,Einnahmen!G$7:G$10002)+SUMIF(Einnahmen!I$7:I$10002,A4265,Einnahmen!H$7:H$10002)+SUMIF(Ausgaben!E$7:E$10002,A4265,Ausgaben!G$7:G$10002)+SUMIF(Ausgaben!I$7:I$10002,A4265,Ausgaben!H$7:H$10002),2)</f>
        <v>0</v>
      </c>
    </row>
    <row r="4266" spans="1:2" x14ac:dyDescent="0.25">
      <c r="A4266">
        <v>4266</v>
      </c>
      <c r="B4266" s="24">
        <f>ROUND(SUMIF(Einnahmen!E$7:E$10002,A4266,Einnahmen!G$7:G$10002)+SUMIF(Einnahmen!I$7:I$10002,A4266,Einnahmen!H$7:H$10002)+SUMIF(Ausgaben!E$7:E$10002,A4266,Ausgaben!G$7:G$10002)+SUMIF(Ausgaben!I$7:I$10002,A4266,Ausgaben!H$7:H$10002),2)</f>
        <v>0</v>
      </c>
    </row>
    <row r="4267" spans="1:2" x14ac:dyDescent="0.25">
      <c r="A4267">
        <v>4267</v>
      </c>
      <c r="B4267" s="24">
        <f>ROUND(SUMIF(Einnahmen!E$7:E$10002,A4267,Einnahmen!G$7:G$10002)+SUMIF(Einnahmen!I$7:I$10002,A4267,Einnahmen!H$7:H$10002)+SUMIF(Ausgaben!E$7:E$10002,A4267,Ausgaben!G$7:G$10002)+SUMIF(Ausgaben!I$7:I$10002,A4267,Ausgaben!H$7:H$10002),2)</f>
        <v>0</v>
      </c>
    </row>
    <row r="4268" spans="1:2" x14ac:dyDescent="0.25">
      <c r="A4268">
        <v>4268</v>
      </c>
      <c r="B4268" s="24">
        <f>ROUND(SUMIF(Einnahmen!E$7:E$10002,A4268,Einnahmen!G$7:G$10002)+SUMIF(Einnahmen!I$7:I$10002,A4268,Einnahmen!H$7:H$10002)+SUMIF(Ausgaben!E$7:E$10002,A4268,Ausgaben!G$7:G$10002)+SUMIF(Ausgaben!I$7:I$10002,A4268,Ausgaben!H$7:H$10002),2)</f>
        <v>0</v>
      </c>
    </row>
    <row r="4269" spans="1:2" x14ac:dyDescent="0.25">
      <c r="A4269">
        <v>4269</v>
      </c>
      <c r="B4269" s="24">
        <f>ROUND(SUMIF(Einnahmen!E$7:E$10002,A4269,Einnahmen!G$7:G$10002)+SUMIF(Einnahmen!I$7:I$10002,A4269,Einnahmen!H$7:H$10002)+SUMIF(Ausgaben!E$7:E$10002,A4269,Ausgaben!G$7:G$10002)+SUMIF(Ausgaben!I$7:I$10002,A4269,Ausgaben!H$7:H$10002),2)</f>
        <v>0</v>
      </c>
    </row>
    <row r="4270" spans="1:2" x14ac:dyDescent="0.25">
      <c r="A4270">
        <v>4270</v>
      </c>
      <c r="B4270" s="24">
        <f>ROUND(SUMIF(Einnahmen!E$7:E$10002,A4270,Einnahmen!G$7:G$10002)+SUMIF(Einnahmen!I$7:I$10002,A4270,Einnahmen!H$7:H$10002)+SUMIF(Ausgaben!E$7:E$10002,A4270,Ausgaben!G$7:G$10002)+SUMIF(Ausgaben!I$7:I$10002,A4270,Ausgaben!H$7:H$10002),2)</f>
        <v>0</v>
      </c>
    </row>
    <row r="4271" spans="1:2" x14ac:dyDescent="0.25">
      <c r="A4271">
        <v>4271</v>
      </c>
      <c r="B4271" s="24">
        <f>ROUND(SUMIF(Einnahmen!E$7:E$10002,A4271,Einnahmen!G$7:G$10002)+SUMIF(Einnahmen!I$7:I$10002,A4271,Einnahmen!H$7:H$10002)+SUMIF(Ausgaben!E$7:E$10002,A4271,Ausgaben!G$7:G$10002)+SUMIF(Ausgaben!I$7:I$10002,A4271,Ausgaben!H$7:H$10002),2)</f>
        <v>0</v>
      </c>
    </row>
    <row r="4272" spans="1:2" x14ac:dyDescent="0.25">
      <c r="A4272">
        <v>4272</v>
      </c>
      <c r="B4272" s="24">
        <f>ROUND(SUMIF(Einnahmen!E$7:E$10002,A4272,Einnahmen!G$7:G$10002)+SUMIF(Einnahmen!I$7:I$10002,A4272,Einnahmen!H$7:H$10002)+SUMIF(Ausgaben!E$7:E$10002,A4272,Ausgaben!G$7:G$10002)+SUMIF(Ausgaben!I$7:I$10002,A4272,Ausgaben!H$7:H$10002),2)</f>
        <v>0</v>
      </c>
    </row>
    <row r="4273" spans="1:2" x14ac:dyDescent="0.25">
      <c r="A4273">
        <v>4273</v>
      </c>
      <c r="B4273" s="24">
        <f>ROUND(SUMIF(Einnahmen!E$7:E$10002,A4273,Einnahmen!G$7:G$10002)+SUMIF(Einnahmen!I$7:I$10002,A4273,Einnahmen!H$7:H$10002)+SUMIF(Ausgaben!E$7:E$10002,A4273,Ausgaben!G$7:G$10002)+SUMIF(Ausgaben!I$7:I$10002,A4273,Ausgaben!H$7:H$10002),2)</f>
        <v>0</v>
      </c>
    </row>
    <row r="4274" spans="1:2" x14ac:dyDescent="0.25">
      <c r="A4274">
        <v>4274</v>
      </c>
      <c r="B4274" s="24">
        <f>ROUND(SUMIF(Einnahmen!E$7:E$10002,A4274,Einnahmen!G$7:G$10002)+SUMIF(Einnahmen!I$7:I$10002,A4274,Einnahmen!H$7:H$10002)+SUMIF(Ausgaben!E$7:E$10002,A4274,Ausgaben!G$7:G$10002)+SUMIF(Ausgaben!I$7:I$10002,A4274,Ausgaben!H$7:H$10002),2)</f>
        <v>0</v>
      </c>
    </row>
    <row r="4275" spans="1:2" x14ac:dyDescent="0.25">
      <c r="A4275">
        <v>4275</v>
      </c>
      <c r="B4275" s="24">
        <f>ROUND(SUMIF(Einnahmen!E$7:E$10002,A4275,Einnahmen!G$7:G$10002)+SUMIF(Einnahmen!I$7:I$10002,A4275,Einnahmen!H$7:H$10002)+SUMIF(Ausgaben!E$7:E$10002,A4275,Ausgaben!G$7:G$10002)+SUMIF(Ausgaben!I$7:I$10002,A4275,Ausgaben!H$7:H$10002),2)</f>
        <v>0</v>
      </c>
    </row>
    <row r="4276" spans="1:2" x14ac:dyDescent="0.25">
      <c r="A4276">
        <v>4276</v>
      </c>
      <c r="B4276" s="24">
        <f>ROUND(SUMIF(Einnahmen!E$7:E$10002,A4276,Einnahmen!G$7:G$10002)+SUMIF(Einnahmen!I$7:I$10002,A4276,Einnahmen!H$7:H$10002)+SUMIF(Ausgaben!E$7:E$10002,A4276,Ausgaben!G$7:G$10002)+SUMIF(Ausgaben!I$7:I$10002,A4276,Ausgaben!H$7:H$10002),2)</f>
        <v>0</v>
      </c>
    </row>
    <row r="4277" spans="1:2" x14ac:dyDescent="0.25">
      <c r="A4277">
        <v>4277</v>
      </c>
      <c r="B4277" s="24">
        <f>ROUND(SUMIF(Einnahmen!E$7:E$10002,A4277,Einnahmen!G$7:G$10002)+SUMIF(Einnahmen!I$7:I$10002,A4277,Einnahmen!H$7:H$10002)+SUMIF(Ausgaben!E$7:E$10002,A4277,Ausgaben!G$7:G$10002)+SUMIF(Ausgaben!I$7:I$10002,A4277,Ausgaben!H$7:H$10002),2)</f>
        <v>0</v>
      </c>
    </row>
    <row r="4278" spans="1:2" x14ac:dyDescent="0.25">
      <c r="A4278">
        <v>4278</v>
      </c>
      <c r="B4278" s="24">
        <f>ROUND(SUMIF(Einnahmen!E$7:E$10002,A4278,Einnahmen!G$7:G$10002)+SUMIF(Einnahmen!I$7:I$10002,A4278,Einnahmen!H$7:H$10002)+SUMIF(Ausgaben!E$7:E$10002,A4278,Ausgaben!G$7:G$10002)+SUMIF(Ausgaben!I$7:I$10002,A4278,Ausgaben!H$7:H$10002),2)</f>
        <v>0</v>
      </c>
    </row>
    <row r="4279" spans="1:2" x14ac:dyDescent="0.25">
      <c r="A4279">
        <v>4279</v>
      </c>
      <c r="B4279" s="24">
        <f>ROUND(SUMIF(Einnahmen!E$7:E$10002,A4279,Einnahmen!G$7:G$10002)+SUMIF(Einnahmen!I$7:I$10002,A4279,Einnahmen!H$7:H$10002)+SUMIF(Ausgaben!E$7:E$10002,A4279,Ausgaben!G$7:G$10002)+SUMIF(Ausgaben!I$7:I$10002,A4279,Ausgaben!H$7:H$10002),2)</f>
        <v>0</v>
      </c>
    </row>
    <row r="4280" spans="1:2" x14ac:dyDescent="0.25">
      <c r="A4280">
        <v>4280</v>
      </c>
      <c r="B4280" s="24">
        <f>ROUND(SUMIF(Einnahmen!E$7:E$10002,A4280,Einnahmen!G$7:G$10002)+SUMIF(Einnahmen!I$7:I$10002,A4280,Einnahmen!H$7:H$10002)+SUMIF(Ausgaben!E$7:E$10002,A4280,Ausgaben!G$7:G$10002)+SUMIF(Ausgaben!I$7:I$10002,A4280,Ausgaben!H$7:H$10002),2)</f>
        <v>0</v>
      </c>
    </row>
    <row r="4281" spans="1:2" x14ac:dyDescent="0.25">
      <c r="A4281">
        <v>4281</v>
      </c>
      <c r="B4281" s="24">
        <f>ROUND(SUMIF(Einnahmen!E$7:E$10002,A4281,Einnahmen!G$7:G$10002)+SUMIF(Einnahmen!I$7:I$10002,A4281,Einnahmen!H$7:H$10002)+SUMIF(Ausgaben!E$7:E$10002,A4281,Ausgaben!G$7:G$10002)+SUMIF(Ausgaben!I$7:I$10002,A4281,Ausgaben!H$7:H$10002),2)</f>
        <v>0</v>
      </c>
    </row>
    <row r="4282" spans="1:2" x14ac:dyDescent="0.25">
      <c r="A4282">
        <v>4282</v>
      </c>
      <c r="B4282" s="24">
        <f>ROUND(SUMIF(Einnahmen!E$7:E$10002,A4282,Einnahmen!G$7:G$10002)+SUMIF(Einnahmen!I$7:I$10002,A4282,Einnahmen!H$7:H$10002)+SUMIF(Ausgaben!E$7:E$10002,A4282,Ausgaben!G$7:G$10002)+SUMIF(Ausgaben!I$7:I$10002,A4282,Ausgaben!H$7:H$10002),2)</f>
        <v>0</v>
      </c>
    </row>
    <row r="4283" spans="1:2" x14ac:dyDescent="0.25">
      <c r="A4283">
        <v>4283</v>
      </c>
      <c r="B4283" s="24">
        <f>ROUND(SUMIF(Einnahmen!E$7:E$10002,A4283,Einnahmen!G$7:G$10002)+SUMIF(Einnahmen!I$7:I$10002,A4283,Einnahmen!H$7:H$10002)+SUMIF(Ausgaben!E$7:E$10002,A4283,Ausgaben!G$7:G$10002)+SUMIF(Ausgaben!I$7:I$10002,A4283,Ausgaben!H$7:H$10002),2)</f>
        <v>0</v>
      </c>
    </row>
    <row r="4284" spans="1:2" x14ac:dyDescent="0.25">
      <c r="A4284">
        <v>4284</v>
      </c>
      <c r="B4284" s="24">
        <f>ROUND(SUMIF(Einnahmen!E$7:E$10002,A4284,Einnahmen!G$7:G$10002)+SUMIF(Einnahmen!I$7:I$10002,A4284,Einnahmen!H$7:H$10002)+SUMIF(Ausgaben!E$7:E$10002,A4284,Ausgaben!G$7:G$10002)+SUMIF(Ausgaben!I$7:I$10002,A4284,Ausgaben!H$7:H$10002),2)</f>
        <v>0</v>
      </c>
    </row>
    <row r="4285" spans="1:2" x14ac:dyDescent="0.25">
      <c r="A4285">
        <v>4285</v>
      </c>
      <c r="B4285" s="24">
        <f>ROUND(SUMIF(Einnahmen!E$7:E$10002,A4285,Einnahmen!G$7:G$10002)+SUMIF(Einnahmen!I$7:I$10002,A4285,Einnahmen!H$7:H$10002)+SUMIF(Ausgaben!E$7:E$10002,A4285,Ausgaben!G$7:G$10002)+SUMIF(Ausgaben!I$7:I$10002,A4285,Ausgaben!H$7:H$10002),2)</f>
        <v>0</v>
      </c>
    </row>
    <row r="4286" spans="1:2" x14ac:dyDescent="0.25">
      <c r="A4286">
        <v>4286</v>
      </c>
      <c r="B4286" s="24">
        <f>ROUND(SUMIF(Einnahmen!E$7:E$10002,A4286,Einnahmen!G$7:G$10002)+SUMIF(Einnahmen!I$7:I$10002,A4286,Einnahmen!H$7:H$10002)+SUMIF(Ausgaben!E$7:E$10002,A4286,Ausgaben!G$7:G$10002)+SUMIF(Ausgaben!I$7:I$10002,A4286,Ausgaben!H$7:H$10002),2)</f>
        <v>0</v>
      </c>
    </row>
    <row r="4287" spans="1:2" x14ac:dyDescent="0.25">
      <c r="A4287">
        <v>4287</v>
      </c>
      <c r="B4287" s="24">
        <f>ROUND(SUMIF(Einnahmen!E$7:E$10002,A4287,Einnahmen!G$7:G$10002)+SUMIF(Einnahmen!I$7:I$10002,A4287,Einnahmen!H$7:H$10002)+SUMIF(Ausgaben!E$7:E$10002,A4287,Ausgaben!G$7:G$10002)+SUMIF(Ausgaben!I$7:I$10002,A4287,Ausgaben!H$7:H$10002),2)</f>
        <v>0</v>
      </c>
    </row>
    <row r="4288" spans="1:2" x14ac:dyDescent="0.25">
      <c r="A4288">
        <v>4288</v>
      </c>
      <c r="B4288" s="24">
        <f>ROUND(SUMIF(Einnahmen!E$7:E$10002,A4288,Einnahmen!G$7:G$10002)+SUMIF(Einnahmen!I$7:I$10002,A4288,Einnahmen!H$7:H$10002)+SUMIF(Ausgaben!E$7:E$10002,A4288,Ausgaben!G$7:G$10002)+SUMIF(Ausgaben!I$7:I$10002,A4288,Ausgaben!H$7:H$10002),2)</f>
        <v>0</v>
      </c>
    </row>
    <row r="4289" spans="1:2" x14ac:dyDescent="0.25">
      <c r="A4289">
        <v>4289</v>
      </c>
      <c r="B4289" s="24">
        <f>ROUND(SUMIF(Einnahmen!E$7:E$10002,A4289,Einnahmen!G$7:G$10002)+SUMIF(Einnahmen!I$7:I$10002,A4289,Einnahmen!H$7:H$10002)+SUMIF(Ausgaben!E$7:E$10002,A4289,Ausgaben!G$7:G$10002)+SUMIF(Ausgaben!I$7:I$10002,A4289,Ausgaben!H$7:H$10002),2)</f>
        <v>0</v>
      </c>
    </row>
    <row r="4290" spans="1:2" x14ac:dyDescent="0.25">
      <c r="A4290">
        <v>4290</v>
      </c>
      <c r="B4290" s="24">
        <f>ROUND(SUMIF(Einnahmen!E$7:E$10002,A4290,Einnahmen!G$7:G$10002)+SUMIF(Einnahmen!I$7:I$10002,A4290,Einnahmen!H$7:H$10002)+SUMIF(Ausgaben!E$7:E$10002,A4290,Ausgaben!G$7:G$10002)+SUMIF(Ausgaben!I$7:I$10002,A4290,Ausgaben!H$7:H$10002),2)</f>
        <v>0</v>
      </c>
    </row>
    <row r="4291" spans="1:2" x14ac:dyDescent="0.25">
      <c r="A4291">
        <v>4291</v>
      </c>
      <c r="B4291" s="24">
        <f>ROUND(SUMIF(Einnahmen!E$7:E$10002,A4291,Einnahmen!G$7:G$10002)+SUMIF(Einnahmen!I$7:I$10002,A4291,Einnahmen!H$7:H$10002)+SUMIF(Ausgaben!E$7:E$10002,A4291,Ausgaben!G$7:G$10002)+SUMIF(Ausgaben!I$7:I$10002,A4291,Ausgaben!H$7:H$10002),2)</f>
        <v>0</v>
      </c>
    </row>
    <row r="4292" spans="1:2" x14ac:dyDescent="0.25">
      <c r="A4292">
        <v>4292</v>
      </c>
      <c r="B4292" s="24">
        <f>ROUND(SUMIF(Einnahmen!E$7:E$10002,A4292,Einnahmen!G$7:G$10002)+SUMIF(Einnahmen!I$7:I$10002,A4292,Einnahmen!H$7:H$10002)+SUMIF(Ausgaben!E$7:E$10002,A4292,Ausgaben!G$7:G$10002)+SUMIF(Ausgaben!I$7:I$10002,A4292,Ausgaben!H$7:H$10002),2)</f>
        <v>0</v>
      </c>
    </row>
    <row r="4293" spans="1:2" x14ac:dyDescent="0.25">
      <c r="A4293">
        <v>4293</v>
      </c>
      <c r="B4293" s="24">
        <f>ROUND(SUMIF(Einnahmen!E$7:E$10002,A4293,Einnahmen!G$7:G$10002)+SUMIF(Einnahmen!I$7:I$10002,A4293,Einnahmen!H$7:H$10002)+SUMIF(Ausgaben!E$7:E$10002,A4293,Ausgaben!G$7:G$10002)+SUMIF(Ausgaben!I$7:I$10002,A4293,Ausgaben!H$7:H$10002),2)</f>
        <v>0</v>
      </c>
    </row>
    <row r="4294" spans="1:2" x14ac:dyDescent="0.25">
      <c r="A4294">
        <v>4294</v>
      </c>
      <c r="B4294" s="24">
        <f>ROUND(SUMIF(Einnahmen!E$7:E$10002,A4294,Einnahmen!G$7:G$10002)+SUMIF(Einnahmen!I$7:I$10002,A4294,Einnahmen!H$7:H$10002)+SUMIF(Ausgaben!E$7:E$10002,A4294,Ausgaben!G$7:G$10002)+SUMIF(Ausgaben!I$7:I$10002,A4294,Ausgaben!H$7:H$10002),2)</f>
        <v>0</v>
      </c>
    </row>
    <row r="4295" spans="1:2" x14ac:dyDescent="0.25">
      <c r="A4295">
        <v>4295</v>
      </c>
      <c r="B4295" s="24">
        <f>ROUND(SUMIF(Einnahmen!E$7:E$10002,A4295,Einnahmen!G$7:G$10002)+SUMIF(Einnahmen!I$7:I$10002,A4295,Einnahmen!H$7:H$10002)+SUMIF(Ausgaben!E$7:E$10002,A4295,Ausgaben!G$7:G$10002)+SUMIF(Ausgaben!I$7:I$10002,A4295,Ausgaben!H$7:H$10002),2)</f>
        <v>0</v>
      </c>
    </row>
    <row r="4296" spans="1:2" x14ac:dyDescent="0.25">
      <c r="A4296">
        <v>4296</v>
      </c>
      <c r="B4296" s="24">
        <f>ROUND(SUMIF(Einnahmen!E$7:E$10002,A4296,Einnahmen!G$7:G$10002)+SUMIF(Einnahmen!I$7:I$10002,A4296,Einnahmen!H$7:H$10002)+SUMIF(Ausgaben!E$7:E$10002,A4296,Ausgaben!G$7:G$10002)+SUMIF(Ausgaben!I$7:I$10002,A4296,Ausgaben!H$7:H$10002),2)</f>
        <v>0</v>
      </c>
    </row>
    <row r="4297" spans="1:2" x14ac:dyDescent="0.25">
      <c r="A4297">
        <v>4297</v>
      </c>
      <c r="B4297" s="24">
        <f>ROUND(SUMIF(Einnahmen!E$7:E$10002,A4297,Einnahmen!G$7:G$10002)+SUMIF(Einnahmen!I$7:I$10002,A4297,Einnahmen!H$7:H$10002)+SUMIF(Ausgaben!E$7:E$10002,A4297,Ausgaben!G$7:G$10002)+SUMIF(Ausgaben!I$7:I$10002,A4297,Ausgaben!H$7:H$10002),2)</f>
        <v>0</v>
      </c>
    </row>
    <row r="4298" spans="1:2" x14ac:dyDescent="0.25">
      <c r="A4298">
        <v>4298</v>
      </c>
      <c r="B4298" s="24">
        <f>ROUND(SUMIF(Einnahmen!E$7:E$10002,A4298,Einnahmen!G$7:G$10002)+SUMIF(Einnahmen!I$7:I$10002,A4298,Einnahmen!H$7:H$10002)+SUMIF(Ausgaben!E$7:E$10002,A4298,Ausgaben!G$7:G$10002)+SUMIF(Ausgaben!I$7:I$10002,A4298,Ausgaben!H$7:H$10002),2)</f>
        <v>0</v>
      </c>
    </row>
    <row r="4299" spans="1:2" x14ac:dyDescent="0.25">
      <c r="A4299">
        <v>4299</v>
      </c>
      <c r="B4299" s="24">
        <f>ROUND(SUMIF(Einnahmen!E$7:E$10002,A4299,Einnahmen!G$7:G$10002)+SUMIF(Einnahmen!I$7:I$10002,A4299,Einnahmen!H$7:H$10002)+SUMIF(Ausgaben!E$7:E$10002,A4299,Ausgaben!G$7:G$10002)+SUMIF(Ausgaben!I$7:I$10002,A4299,Ausgaben!H$7:H$10002),2)</f>
        <v>0</v>
      </c>
    </row>
    <row r="4300" spans="1:2" x14ac:dyDescent="0.25">
      <c r="A4300">
        <v>4300</v>
      </c>
      <c r="B4300" s="24">
        <f>ROUND(SUMIF(Einnahmen!E$7:E$10002,A4300,Einnahmen!G$7:G$10002)+SUMIF(Einnahmen!I$7:I$10002,A4300,Einnahmen!H$7:H$10002)+SUMIF(Ausgaben!E$7:E$10002,A4300,Ausgaben!G$7:G$10002)+SUMIF(Ausgaben!I$7:I$10002,A4300,Ausgaben!H$7:H$10002),2)</f>
        <v>0</v>
      </c>
    </row>
    <row r="4301" spans="1:2" x14ac:dyDescent="0.25">
      <c r="A4301">
        <v>4301</v>
      </c>
      <c r="B4301" s="24">
        <f>ROUND(SUMIF(Einnahmen!E$7:E$10002,A4301,Einnahmen!G$7:G$10002)+SUMIF(Einnahmen!I$7:I$10002,A4301,Einnahmen!H$7:H$10002)+SUMIF(Ausgaben!E$7:E$10002,A4301,Ausgaben!G$7:G$10002)+SUMIF(Ausgaben!I$7:I$10002,A4301,Ausgaben!H$7:H$10002),2)</f>
        <v>0</v>
      </c>
    </row>
    <row r="4302" spans="1:2" x14ac:dyDescent="0.25">
      <c r="A4302">
        <v>4302</v>
      </c>
      <c r="B4302" s="24">
        <f>ROUND(SUMIF(Einnahmen!E$7:E$10002,A4302,Einnahmen!G$7:G$10002)+SUMIF(Einnahmen!I$7:I$10002,A4302,Einnahmen!H$7:H$10002)+SUMIF(Ausgaben!E$7:E$10002,A4302,Ausgaben!G$7:G$10002)+SUMIF(Ausgaben!I$7:I$10002,A4302,Ausgaben!H$7:H$10002),2)</f>
        <v>0</v>
      </c>
    </row>
    <row r="4303" spans="1:2" x14ac:dyDescent="0.25">
      <c r="A4303">
        <v>4303</v>
      </c>
      <c r="B4303" s="24">
        <f>ROUND(SUMIF(Einnahmen!E$7:E$10002,A4303,Einnahmen!G$7:G$10002)+SUMIF(Einnahmen!I$7:I$10002,A4303,Einnahmen!H$7:H$10002)+SUMIF(Ausgaben!E$7:E$10002,A4303,Ausgaben!G$7:G$10002)+SUMIF(Ausgaben!I$7:I$10002,A4303,Ausgaben!H$7:H$10002),2)</f>
        <v>0</v>
      </c>
    </row>
    <row r="4304" spans="1:2" x14ac:dyDescent="0.25">
      <c r="A4304">
        <v>4304</v>
      </c>
      <c r="B4304" s="24">
        <f>ROUND(SUMIF(Einnahmen!E$7:E$10002,A4304,Einnahmen!G$7:G$10002)+SUMIF(Einnahmen!I$7:I$10002,A4304,Einnahmen!H$7:H$10002)+SUMIF(Ausgaben!E$7:E$10002,A4304,Ausgaben!G$7:G$10002)+SUMIF(Ausgaben!I$7:I$10002,A4304,Ausgaben!H$7:H$10002),2)</f>
        <v>0</v>
      </c>
    </row>
    <row r="4305" spans="1:2" x14ac:dyDescent="0.25">
      <c r="A4305">
        <v>4305</v>
      </c>
      <c r="B4305" s="24">
        <f>ROUND(SUMIF(Einnahmen!E$7:E$10002,A4305,Einnahmen!G$7:G$10002)+SUMIF(Einnahmen!I$7:I$10002,A4305,Einnahmen!H$7:H$10002)+SUMIF(Ausgaben!E$7:E$10002,A4305,Ausgaben!G$7:G$10002)+SUMIF(Ausgaben!I$7:I$10002,A4305,Ausgaben!H$7:H$10002),2)</f>
        <v>0</v>
      </c>
    </row>
    <row r="4306" spans="1:2" x14ac:dyDescent="0.25">
      <c r="A4306">
        <v>4306</v>
      </c>
      <c r="B4306" s="24">
        <f>ROUND(SUMIF(Einnahmen!E$7:E$10002,A4306,Einnahmen!G$7:G$10002)+SUMIF(Einnahmen!I$7:I$10002,A4306,Einnahmen!H$7:H$10002)+SUMIF(Ausgaben!E$7:E$10002,A4306,Ausgaben!G$7:G$10002)+SUMIF(Ausgaben!I$7:I$10002,A4306,Ausgaben!H$7:H$10002),2)</f>
        <v>0</v>
      </c>
    </row>
    <row r="4307" spans="1:2" x14ac:dyDescent="0.25">
      <c r="A4307">
        <v>4307</v>
      </c>
      <c r="B4307" s="24">
        <f>ROUND(SUMIF(Einnahmen!E$7:E$10002,A4307,Einnahmen!G$7:G$10002)+SUMIF(Einnahmen!I$7:I$10002,A4307,Einnahmen!H$7:H$10002)+SUMIF(Ausgaben!E$7:E$10002,A4307,Ausgaben!G$7:G$10002)+SUMIF(Ausgaben!I$7:I$10002,A4307,Ausgaben!H$7:H$10002),2)</f>
        <v>0</v>
      </c>
    </row>
    <row r="4308" spans="1:2" x14ac:dyDescent="0.25">
      <c r="A4308">
        <v>4308</v>
      </c>
      <c r="B4308" s="24">
        <f>ROUND(SUMIF(Einnahmen!E$7:E$10002,A4308,Einnahmen!G$7:G$10002)+SUMIF(Einnahmen!I$7:I$10002,A4308,Einnahmen!H$7:H$10002)+SUMIF(Ausgaben!E$7:E$10002,A4308,Ausgaben!G$7:G$10002)+SUMIF(Ausgaben!I$7:I$10002,A4308,Ausgaben!H$7:H$10002),2)</f>
        <v>0</v>
      </c>
    </row>
    <row r="4309" spans="1:2" x14ac:dyDescent="0.25">
      <c r="A4309">
        <v>4309</v>
      </c>
      <c r="B4309" s="24">
        <f>ROUND(SUMIF(Einnahmen!E$7:E$10002,A4309,Einnahmen!G$7:G$10002)+SUMIF(Einnahmen!I$7:I$10002,A4309,Einnahmen!H$7:H$10002)+SUMIF(Ausgaben!E$7:E$10002,A4309,Ausgaben!G$7:G$10002)+SUMIF(Ausgaben!I$7:I$10002,A4309,Ausgaben!H$7:H$10002),2)</f>
        <v>0</v>
      </c>
    </row>
    <row r="4310" spans="1:2" x14ac:dyDescent="0.25">
      <c r="A4310">
        <v>4310</v>
      </c>
      <c r="B4310" s="24">
        <f>ROUND(SUMIF(Einnahmen!E$7:E$10002,A4310,Einnahmen!G$7:G$10002)+SUMIF(Einnahmen!I$7:I$10002,A4310,Einnahmen!H$7:H$10002)+SUMIF(Ausgaben!E$7:E$10002,A4310,Ausgaben!G$7:G$10002)+SUMIF(Ausgaben!I$7:I$10002,A4310,Ausgaben!H$7:H$10002),2)</f>
        <v>0</v>
      </c>
    </row>
    <row r="4311" spans="1:2" x14ac:dyDescent="0.25">
      <c r="A4311">
        <v>4311</v>
      </c>
      <c r="B4311" s="24">
        <f>ROUND(SUMIF(Einnahmen!E$7:E$10002,A4311,Einnahmen!G$7:G$10002)+SUMIF(Einnahmen!I$7:I$10002,A4311,Einnahmen!H$7:H$10002)+SUMIF(Ausgaben!E$7:E$10002,A4311,Ausgaben!G$7:G$10002)+SUMIF(Ausgaben!I$7:I$10002,A4311,Ausgaben!H$7:H$10002),2)</f>
        <v>0</v>
      </c>
    </row>
    <row r="4312" spans="1:2" x14ac:dyDescent="0.25">
      <c r="A4312">
        <v>4312</v>
      </c>
      <c r="B4312" s="24">
        <f>ROUND(SUMIF(Einnahmen!E$7:E$10002,A4312,Einnahmen!G$7:G$10002)+SUMIF(Einnahmen!I$7:I$10002,A4312,Einnahmen!H$7:H$10002)+SUMIF(Ausgaben!E$7:E$10002,A4312,Ausgaben!G$7:G$10002)+SUMIF(Ausgaben!I$7:I$10002,A4312,Ausgaben!H$7:H$10002),2)</f>
        <v>0</v>
      </c>
    </row>
    <row r="4313" spans="1:2" x14ac:dyDescent="0.25">
      <c r="A4313">
        <v>4313</v>
      </c>
      <c r="B4313" s="24">
        <f>ROUND(SUMIF(Einnahmen!E$7:E$10002,A4313,Einnahmen!G$7:G$10002)+SUMIF(Einnahmen!I$7:I$10002,A4313,Einnahmen!H$7:H$10002)+SUMIF(Ausgaben!E$7:E$10002,A4313,Ausgaben!G$7:G$10002)+SUMIF(Ausgaben!I$7:I$10002,A4313,Ausgaben!H$7:H$10002),2)</f>
        <v>0</v>
      </c>
    </row>
    <row r="4314" spans="1:2" x14ac:dyDescent="0.25">
      <c r="A4314">
        <v>4314</v>
      </c>
      <c r="B4314" s="24">
        <f>ROUND(SUMIF(Einnahmen!E$7:E$10002,A4314,Einnahmen!G$7:G$10002)+SUMIF(Einnahmen!I$7:I$10002,A4314,Einnahmen!H$7:H$10002)+SUMIF(Ausgaben!E$7:E$10002,A4314,Ausgaben!G$7:G$10002)+SUMIF(Ausgaben!I$7:I$10002,A4314,Ausgaben!H$7:H$10002),2)</f>
        <v>0</v>
      </c>
    </row>
    <row r="4315" spans="1:2" x14ac:dyDescent="0.25">
      <c r="A4315">
        <v>4315</v>
      </c>
      <c r="B4315" s="24">
        <f>ROUND(SUMIF(Einnahmen!E$7:E$10002,A4315,Einnahmen!G$7:G$10002)+SUMIF(Einnahmen!I$7:I$10002,A4315,Einnahmen!H$7:H$10002)+SUMIF(Ausgaben!E$7:E$10002,A4315,Ausgaben!G$7:G$10002)+SUMIF(Ausgaben!I$7:I$10002,A4315,Ausgaben!H$7:H$10002),2)</f>
        <v>0</v>
      </c>
    </row>
    <row r="4316" spans="1:2" x14ac:dyDescent="0.25">
      <c r="A4316">
        <v>4316</v>
      </c>
      <c r="B4316" s="24">
        <f>ROUND(SUMIF(Einnahmen!E$7:E$10002,A4316,Einnahmen!G$7:G$10002)+SUMIF(Einnahmen!I$7:I$10002,A4316,Einnahmen!H$7:H$10002)+SUMIF(Ausgaben!E$7:E$10002,A4316,Ausgaben!G$7:G$10002)+SUMIF(Ausgaben!I$7:I$10002,A4316,Ausgaben!H$7:H$10002),2)</f>
        <v>0</v>
      </c>
    </row>
    <row r="4317" spans="1:2" x14ac:dyDescent="0.25">
      <c r="A4317">
        <v>4317</v>
      </c>
      <c r="B4317" s="24">
        <f>ROUND(SUMIF(Einnahmen!E$7:E$10002,A4317,Einnahmen!G$7:G$10002)+SUMIF(Einnahmen!I$7:I$10002,A4317,Einnahmen!H$7:H$10002)+SUMIF(Ausgaben!E$7:E$10002,A4317,Ausgaben!G$7:G$10002)+SUMIF(Ausgaben!I$7:I$10002,A4317,Ausgaben!H$7:H$10002),2)</f>
        <v>0</v>
      </c>
    </row>
    <row r="4318" spans="1:2" x14ac:dyDescent="0.25">
      <c r="A4318">
        <v>4318</v>
      </c>
      <c r="B4318" s="24">
        <f>ROUND(SUMIF(Einnahmen!E$7:E$10002,A4318,Einnahmen!G$7:G$10002)+SUMIF(Einnahmen!I$7:I$10002,A4318,Einnahmen!H$7:H$10002)+SUMIF(Ausgaben!E$7:E$10002,A4318,Ausgaben!G$7:G$10002)+SUMIF(Ausgaben!I$7:I$10002,A4318,Ausgaben!H$7:H$10002),2)</f>
        <v>0</v>
      </c>
    </row>
    <row r="4319" spans="1:2" x14ac:dyDescent="0.25">
      <c r="A4319">
        <v>4319</v>
      </c>
      <c r="B4319" s="24">
        <f>ROUND(SUMIF(Einnahmen!E$7:E$10002,A4319,Einnahmen!G$7:G$10002)+SUMIF(Einnahmen!I$7:I$10002,A4319,Einnahmen!H$7:H$10002)+SUMIF(Ausgaben!E$7:E$10002,A4319,Ausgaben!G$7:G$10002)+SUMIF(Ausgaben!I$7:I$10002,A4319,Ausgaben!H$7:H$10002),2)</f>
        <v>0</v>
      </c>
    </row>
    <row r="4320" spans="1:2" x14ac:dyDescent="0.25">
      <c r="A4320">
        <v>4320</v>
      </c>
      <c r="B4320" s="24">
        <f>ROUND(SUMIF(Einnahmen!E$7:E$10002,A4320,Einnahmen!G$7:G$10002)+SUMIF(Einnahmen!I$7:I$10002,A4320,Einnahmen!H$7:H$10002)+SUMIF(Ausgaben!E$7:E$10002,A4320,Ausgaben!G$7:G$10002)+SUMIF(Ausgaben!I$7:I$10002,A4320,Ausgaben!H$7:H$10002),2)</f>
        <v>0</v>
      </c>
    </row>
    <row r="4321" spans="1:2" x14ac:dyDescent="0.25">
      <c r="A4321">
        <v>4321</v>
      </c>
      <c r="B4321" s="24">
        <f>ROUND(SUMIF(Einnahmen!E$7:E$10002,A4321,Einnahmen!G$7:G$10002)+SUMIF(Einnahmen!I$7:I$10002,A4321,Einnahmen!H$7:H$10002)+SUMIF(Ausgaben!E$7:E$10002,A4321,Ausgaben!G$7:G$10002)+SUMIF(Ausgaben!I$7:I$10002,A4321,Ausgaben!H$7:H$10002),2)</f>
        <v>0</v>
      </c>
    </row>
    <row r="4322" spans="1:2" x14ac:dyDescent="0.25">
      <c r="A4322">
        <v>4322</v>
      </c>
      <c r="B4322" s="24">
        <f>ROUND(SUMIF(Einnahmen!E$7:E$10002,A4322,Einnahmen!G$7:G$10002)+SUMIF(Einnahmen!I$7:I$10002,A4322,Einnahmen!H$7:H$10002)+SUMIF(Ausgaben!E$7:E$10002,A4322,Ausgaben!G$7:G$10002)+SUMIF(Ausgaben!I$7:I$10002,A4322,Ausgaben!H$7:H$10002),2)</f>
        <v>0</v>
      </c>
    </row>
    <row r="4323" spans="1:2" x14ac:dyDescent="0.25">
      <c r="A4323">
        <v>4323</v>
      </c>
      <c r="B4323" s="24">
        <f>ROUND(SUMIF(Einnahmen!E$7:E$10002,A4323,Einnahmen!G$7:G$10002)+SUMIF(Einnahmen!I$7:I$10002,A4323,Einnahmen!H$7:H$10002)+SUMIF(Ausgaben!E$7:E$10002,A4323,Ausgaben!G$7:G$10002)+SUMIF(Ausgaben!I$7:I$10002,A4323,Ausgaben!H$7:H$10002),2)</f>
        <v>0</v>
      </c>
    </row>
    <row r="4324" spans="1:2" x14ac:dyDescent="0.25">
      <c r="A4324">
        <v>4324</v>
      </c>
      <c r="B4324" s="24">
        <f>ROUND(SUMIF(Einnahmen!E$7:E$10002,A4324,Einnahmen!G$7:G$10002)+SUMIF(Einnahmen!I$7:I$10002,A4324,Einnahmen!H$7:H$10002)+SUMIF(Ausgaben!E$7:E$10002,A4324,Ausgaben!G$7:G$10002)+SUMIF(Ausgaben!I$7:I$10002,A4324,Ausgaben!H$7:H$10002),2)</f>
        <v>0</v>
      </c>
    </row>
    <row r="4325" spans="1:2" x14ac:dyDescent="0.25">
      <c r="A4325">
        <v>4325</v>
      </c>
      <c r="B4325" s="24">
        <f>ROUND(SUMIF(Einnahmen!E$7:E$10002,A4325,Einnahmen!G$7:G$10002)+SUMIF(Einnahmen!I$7:I$10002,A4325,Einnahmen!H$7:H$10002)+SUMIF(Ausgaben!E$7:E$10002,A4325,Ausgaben!G$7:G$10002)+SUMIF(Ausgaben!I$7:I$10002,A4325,Ausgaben!H$7:H$10002),2)</f>
        <v>0</v>
      </c>
    </row>
    <row r="4326" spans="1:2" x14ac:dyDescent="0.25">
      <c r="A4326">
        <v>4326</v>
      </c>
      <c r="B4326" s="24">
        <f>ROUND(SUMIF(Einnahmen!E$7:E$10002,A4326,Einnahmen!G$7:G$10002)+SUMIF(Einnahmen!I$7:I$10002,A4326,Einnahmen!H$7:H$10002)+SUMIF(Ausgaben!E$7:E$10002,A4326,Ausgaben!G$7:G$10002)+SUMIF(Ausgaben!I$7:I$10002,A4326,Ausgaben!H$7:H$10002),2)</f>
        <v>0</v>
      </c>
    </row>
    <row r="4327" spans="1:2" x14ac:dyDescent="0.25">
      <c r="A4327">
        <v>4327</v>
      </c>
      <c r="B4327" s="24">
        <f>ROUND(SUMIF(Einnahmen!E$7:E$10002,A4327,Einnahmen!G$7:G$10002)+SUMIF(Einnahmen!I$7:I$10002,A4327,Einnahmen!H$7:H$10002)+SUMIF(Ausgaben!E$7:E$10002,A4327,Ausgaben!G$7:G$10002)+SUMIF(Ausgaben!I$7:I$10002,A4327,Ausgaben!H$7:H$10002),2)</f>
        <v>0</v>
      </c>
    </row>
    <row r="4328" spans="1:2" x14ac:dyDescent="0.25">
      <c r="A4328">
        <v>4328</v>
      </c>
      <c r="B4328" s="24">
        <f>ROUND(SUMIF(Einnahmen!E$7:E$10002,A4328,Einnahmen!G$7:G$10002)+SUMIF(Einnahmen!I$7:I$10002,A4328,Einnahmen!H$7:H$10002)+SUMIF(Ausgaben!E$7:E$10002,A4328,Ausgaben!G$7:G$10002)+SUMIF(Ausgaben!I$7:I$10002,A4328,Ausgaben!H$7:H$10002),2)</f>
        <v>0</v>
      </c>
    </row>
    <row r="4329" spans="1:2" x14ac:dyDescent="0.25">
      <c r="A4329">
        <v>4329</v>
      </c>
      <c r="B4329" s="24">
        <f>ROUND(SUMIF(Einnahmen!E$7:E$10002,A4329,Einnahmen!G$7:G$10002)+SUMIF(Einnahmen!I$7:I$10002,A4329,Einnahmen!H$7:H$10002)+SUMIF(Ausgaben!E$7:E$10002,A4329,Ausgaben!G$7:G$10002)+SUMIF(Ausgaben!I$7:I$10002,A4329,Ausgaben!H$7:H$10002),2)</f>
        <v>0</v>
      </c>
    </row>
    <row r="4330" spans="1:2" x14ac:dyDescent="0.25">
      <c r="A4330">
        <v>4330</v>
      </c>
      <c r="B4330" s="24">
        <f>ROUND(SUMIF(Einnahmen!E$7:E$10002,A4330,Einnahmen!G$7:G$10002)+SUMIF(Einnahmen!I$7:I$10002,A4330,Einnahmen!H$7:H$10002)+SUMIF(Ausgaben!E$7:E$10002,A4330,Ausgaben!G$7:G$10002)+SUMIF(Ausgaben!I$7:I$10002,A4330,Ausgaben!H$7:H$10002),2)</f>
        <v>0</v>
      </c>
    </row>
    <row r="4331" spans="1:2" x14ac:dyDescent="0.25">
      <c r="A4331">
        <v>4331</v>
      </c>
      <c r="B4331" s="24">
        <f>ROUND(SUMIF(Einnahmen!E$7:E$10002,A4331,Einnahmen!G$7:G$10002)+SUMIF(Einnahmen!I$7:I$10002,A4331,Einnahmen!H$7:H$10002)+SUMIF(Ausgaben!E$7:E$10002,A4331,Ausgaben!G$7:G$10002)+SUMIF(Ausgaben!I$7:I$10002,A4331,Ausgaben!H$7:H$10002),2)</f>
        <v>0</v>
      </c>
    </row>
    <row r="4332" spans="1:2" x14ac:dyDescent="0.25">
      <c r="A4332">
        <v>4332</v>
      </c>
      <c r="B4332" s="24">
        <f>ROUND(SUMIF(Einnahmen!E$7:E$10002,A4332,Einnahmen!G$7:G$10002)+SUMIF(Einnahmen!I$7:I$10002,A4332,Einnahmen!H$7:H$10002)+SUMIF(Ausgaben!E$7:E$10002,A4332,Ausgaben!G$7:G$10002)+SUMIF(Ausgaben!I$7:I$10002,A4332,Ausgaben!H$7:H$10002),2)</f>
        <v>0</v>
      </c>
    </row>
    <row r="4333" spans="1:2" x14ac:dyDescent="0.25">
      <c r="A4333">
        <v>4333</v>
      </c>
      <c r="B4333" s="24">
        <f>ROUND(SUMIF(Einnahmen!E$7:E$10002,A4333,Einnahmen!G$7:G$10002)+SUMIF(Einnahmen!I$7:I$10002,A4333,Einnahmen!H$7:H$10002)+SUMIF(Ausgaben!E$7:E$10002,A4333,Ausgaben!G$7:G$10002)+SUMIF(Ausgaben!I$7:I$10002,A4333,Ausgaben!H$7:H$10002),2)</f>
        <v>0</v>
      </c>
    </row>
    <row r="4334" spans="1:2" x14ac:dyDescent="0.25">
      <c r="A4334">
        <v>4334</v>
      </c>
      <c r="B4334" s="24">
        <f>ROUND(SUMIF(Einnahmen!E$7:E$10002,A4334,Einnahmen!G$7:G$10002)+SUMIF(Einnahmen!I$7:I$10002,A4334,Einnahmen!H$7:H$10002)+SUMIF(Ausgaben!E$7:E$10002,A4334,Ausgaben!G$7:G$10002)+SUMIF(Ausgaben!I$7:I$10002,A4334,Ausgaben!H$7:H$10002),2)</f>
        <v>0</v>
      </c>
    </row>
    <row r="4335" spans="1:2" x14ac:dyDescent="0.25">
      <c r="A4335">
        <v>4335</v>
      </c>
      <c r="B4335" s="24">
        <f>ROUND(SUMIF(Einnahmen!E$7:E$10002,A4335,Einnahmen!G$7:G$10002)+SUMIF(Einnahmen!I$7:I$10002,A4335,Einnahmen!H$7:H$10002)+SUMIF(Ausgaben!E$7:E$10002,A4335,Ausgaben!G$7:G$10002)+SUMIF(Ausgaben!I$7:I$10002,A4335,Ausgaben!H$7:H$10002),2)</f>
        <v>0</v>
      </c>
    </row>
    <row r="4336" spans="1:2" x14ac:dyDescent="0.25">
      <c r="A4336">
        <v>4336</v>
      </c>
      <c r="B4336" s="24">
        <f>ROUND(SUMIF(Einnahmen!E$7:E$10002,A4336,Einnahmen!G$7:G$10002)+SUMIF(Einnahmen!I$7:I$10002,A4336,Einnahmen!H$7:H$10002)+SUMIF(Ausgaben!E$7:E$10002,A4336,Ausgaben!G$7:G$10002)+SUMIF(Ausgaben!I$7:I$10002,A4336,Ausgaben!H$7:H$10002),2)</f>
        <v>0</v>
      </c>
    </row>
    <row r="4337" spans="1:2" x14ac:dyDescent="0.25">
      <c r="A4337">
        <v>4337</v>
      </c>
      <c r="B4337" s="24">
        <f>ROUND(SUMIF(Einnahmen!E$7:E$10002,A4337,Einnahmen!G$7:G$10002)+SUMIF(Einnahmen!I$7:I$10002,A4337,Einnahmen!H$7:H$10002)+SUMIF(Ausgaben!E$7:E$10002,A4337,Ausgaben!G$7:G$10002)+SUMIF(Ausgaben!I$7:I$10002,A4337,Ausgaben!H$7:H$10002),2)</f>
        <v>0</v>
      </c>
    </row>
    <row r="4338" spans="1:2" x14ac:dyDescent="0.25">
      <c r="A4338">
        <v>4338</v>
      </c>
      <c r="B4338" s="24">
        <f>ROUND(SUMIF(Einnahmen!E$7:E$10002,A4338,Einnahmen!G$7:G$10002)+SUMIF(Einnahmen!I$7:I$10002,A4338,Einnahmen!H$7:H$10002)+SUMIF(Ausgaben!E$7:E$10002,A4338,Ausgaben!G$7:G$10002)+SUMIF(Ausgaben!I$7:I$10002,A4338,Ausgaben!H$7:H$10002),2)</f>
        <v>0</v>
      </c>
    </row>
    <row r="4339" spans="1:2" x14ac:dyDescent="0.25">
      <c r="A4339">
        <v>4339</v>
      </c>
      <c r="B4339" s="24">
        <f>ROUND(SUMIF(Einnahmen!E$7:E$10002,A4339,Einnahmen!G$7:G$10002)+SUMIF(Einnahmen!I$7:I$10002,A4339,Einnahmen!H$7:H$10002)+SUMIF(Ausgaben!E$7:E$10002,A4339,Ausgaben!G$7:G$10002)+SUMIF(Ausgaben!I$7:I$10002,A4339,Ausgaben!H$7:H$10002),2)</f>
        <v>0</v>
      </c>
    </row>
    <row r="4340" spans="1:2" x14ac:dyDescent="0.25">
      <c r="A4340">
        <v>4340</v>
      </c>
      <c r="B4340" s="24">
        <f>ROUND(SUMIF(Einnahmen!E$7:E$10002,A4340,Einnahmen!G$7:G$10002)+SUMIF(Einnahmen!I$7:I$10002,A4340,Einnahmen!H$7:H$10002)+SUMIF(Ausgaben!E$7:E$10002,A4340,Ausgaben!G$7:G$10002)+SUMIF(Ausgaben!I$7:I$10002,A4340,Ausgaben!H$7:H$10002),2)</f>
        <v>0</v>
      </c>
    </row>
    <row r="4341" spans="1:2" x14ac:dyDescent="0.25">
      <c r="A4341">
        <v>4341</v>
      </c>
      <c r="B4341" s="24">
        <f>ROUND(SUMIF(Einnahmen!E$7:E$10002,A4341,Einnahmen!G$7:G$10002)+SUMIF(Einnahmen!I$7:I$10002,A4341,Einnahmen!H$7:H$10002)+SUMIF(Ausgaben!E$7:E$10002,A4341,Ausgaben!G$7:G$10002)+SUMIF(Ausgaben!I$7:I$10002,A4341,Ausgaben!H$7:H$10002),2)</f>
        <v>0</v>
      </c>
    </row>
    <row r="4342" spans="1:2" x14ac:dyDescent="0.25">
      <c r="A4342">
        <v>4342</v>
      </c>
      <c r="B4342" s="24">
        <f>ROUND(SUMIF(Einnahmen!E$7:E$10002,A4342,Einnahmen!G$7:G$10002)+SUMIF(Einnahmen!I$7:I$10002,A4342,Einnahmen!H$7:H$10002)+SUMIF(Ausgaben!E$7:E$10002,A4342,Ausgaben!G$7:G$10002)+SUMIF(Ausgaben!I$7:I$10002,A4342,Ausgaben!H$7:H$10002),2)</f>
        <v>0</v>
      </c>
    </row>
    <row r="4343" spans="1:2" x14ac:dyDescent="0.25">
      <c r="A4343">
        <v>4343</v>
      </c>
      <c r="B4343" s="24">
        <f>ROUND(SUMIF(Einnahmen!E$7:E$10002,A4343,Einnahmen!G$7:G$10002)+SUMIF(Einnahmen!I$7:I$10002,A4343,Einnahmen!H$7:H$10002)+SUMIF(Ausgaben!E$7:E$10002,A4343,Ausgaben!G$7:G$10002)+SUMIF(Ausgaben!I$7:I$10002,A4343,Ausgaben!H$7:H$10002),2)</f>
        <v>0</v>
      </c>
    </row>
    <row r="4344" spans="1:2" x14ac:dyDescent="0.25">
      <c r="A4344">
        <v>4344</v>
      </c>
      <c r="B4344" s="24">
        <f>ROUND(SUMIF(Einnahmen!E$7:E$10002,A4344,Einnahmen!G$7:G$10002)+SUMIF(Einnahmen!I$7:I$10002,A4344,Einnahmen!H$7:H$10002)+SUMIF(Ausgaben!E$7:E$10002,A4344,Ausgaben!G$7:G$10002)+SUMIF(Ausgaben!I$7:I$10002,A4344,Ausgaben!H$7:H$10002),2)</f>
        <v>0</v>
      </c>
    </row>
    <row r="4345" spans="1:2" x14ac:dyDescent="0.25">
      <c r="A4345">
        <v>4345</v>
      </c>
      <c r="B4345" s="24">
        <f>ROUND(SUMIF(Einnahmen!E$7:E$10002,A4345,Einnahmen!G$7:G$10002)+SUMIF(Einnahmen!I$7:I$10002,A4345,Einnahmen!H$7:H$10002)+SUMIF(Ausgaben!E$7:E$10002,A4345,Ausgaben!G$7:G$10002)+SUMIF(Ausgaben!I$7:I$10002,A4345,Ausgaben!H$7:H$10002),2)</f>
        <v>0</v>
      </c>
    </row>
    <row r="4346" spans="1:2" x14ac:dyDescent="0.25">
      <c r="A4346">
        <v>4346</v>
      </c>
      <c r="B4346" s="24">
        <f>ROUND(SUMIF(Einnahmen!E$7:E$10002,A4346,Einnahmen!G$7:G$10002)+SUMIF(Einnahmen!I$7:I$10002,A4346,Einnahmen!H$7:H$10002)+SUMIF(Ausgaben!E$7:E$10002,A4346,Ausgaben!G$7:G$10002)+SUMIF(Ausgaben!I$7:I$10002,A4346,Ausgaben!H$7:H$10002),2)</f>
        <v>0</v>
      </c>
    </row>
    <row r="4347" spans="1:2" x14ac:dyDescent="0.25">
      <c r="A4347">
        <v>4347</v>
      </c>
      <c r="B4347" s="24">
        <f>ROUND(SUMIF(Einnahmen!E$7:E$10002,A4347,Einnahmen!G$7:G$10002)+SUMIF(Einnahmen!I$7:I$10002,A4347,Einnahmen!H$7:H$10002)+SUMIF(Ausgaben!E$7:E$10002,A4347,Ausgaben!G$7:G$10002)+SUMIF(Ausgaben!I$7:I$10002,A4347,Ausgaben!H$7:H$10002),2)</f>
        <v>0</v>
      </c>
    </row>
    <row r="4348" spans="1:2" x14ac:dyDescent="0.25">
      <c r="A4348">
        <v>4348</v>
      </c>
      <c r="B4348" s="24">
        <f>ROUND(SUMIF(Einnahmen!E$7:E$10002,A4348,Einnahmen!G$7:G$10002)+SUMIF(Einnahmen!I$7:I$10002,A4348,Einnahmen!H$7:H$10002)+SUMIF(Ausgaben!E$7:E$10002,A4348,Ausgaben!G$7:G$10002)+SUMIF(Ausgaben!I$7:I$10002,A4348,Ausgaben!H$7:H$10002),2)</f>
        <v>0</v>
      </c>
    </row>
    <row r="4349" spans="1:2" x14ac:dyDescent="0.25">
      <c r="A4349">
        <v>4349</v>
      </c>
      <c r="B4349" s="24">
        <f>ROUND(SUMIF(Einnahmen!E$7:E$10002,A4349,Einnahmen!G$7:G$10002)+SUMIF(Einnahmen!I$7:I$10002,A4349,Einnahmen!H$7:H$10002)+SUMIF(Ausgaben!E$7:E$10002,A4349,Ausgaben!G$7:G$10002)+SUMIF(Ausgaben!I$7:I$10002,A4349,Ausgaben!H$7:H$10002),2)</f>
        <v>0</v>
      </c>
    </row>
    <row r="4350" spans="1:2" x14ac:dyDescent="0.25">
      <c r="A4350">
        <v>4350</v>
      </c>
      <c r="B4350" s="24">
        <f>ROUND(SUMIF(Einnahmen!E$7:E$10002,A4350,Einnahmen!G$7:G$10002)+SUMIF(Einnahmen!I$7:I$10002,A4350,Einnahmen!H$7:H$10002)+SUMIF(Ausgaben!E$7:E$10002,A4350,Ausgaben!G$7:G$10002)+SUMIF(Ausgaben!I$7:I$10002,A4350,Ausgaben!H$7:H$10002),2)</f>
        <v>0</v>
      </c>
    </row>
    <row r="4351" spans="1:2" x14ac:dyDescent="0.25">
      <c r="A4351">
        <v>4351</v>
      </c>
      <c r="B4351" s="24">
        <f>ROUND(SUMIF(Einnahmen!E$7:E$10002,A4351,Einnahmen!G$7:G$10002)+SUMIF(Einnahmen!I$7:I$10002,A4351,Einnahmen!H$7:H$10002)+SUMIF(Ausgaben!E$7:E$10002,A4351,Ausgaben!G$7:G$10002)+SUMIF(Ausgaben!I$7:I$10002,A4351,Ausgaben!H$7:H$10002),2)</f>
        <v>0</v>
      </c>
    </row>
    <row r="4352" spans="1:2" x14ac:dyDescent="0.25">
      <c r="A4352">
        <v>4352</v>
      </c>
      <c r="B4352" s="24">
        <f>ROUND(SUMIF(Einnahmen!E$7:E$10002,A4352,Einnahmen!G$7:G$10002)+SUMIF(Einnahmen!I$7:I$10002,A4352,Einnahmen!H$7:H$10002)+SUMIF(Ausgaben!E$7:E$10002,A4352,Ausgaben!G$7:G$10002)+SUMIF(Ausgaben!I$7:I$10002,A4352,Ausgaben!H$7:H$10002),2)</f>
        <v>0</v>
      </c>
    </row>
    <row r="4353" spans="1:2" x14ac:dyDescent="0.25">
      <c r="A4353">
        <v>4353</v>
      </c>
      <c r="B4353" s="24">
        <f>ROUND(SUMIF(Einnahmen!E$7:E$10002,A4353,Einnahmen!G$7:G$10002)+SUMIF(Einnahmen!I$7:I$10002,A4353,Einnahmen!H$7:H$10002)+SUMIF(Ausgaben!E$7:E$10002,A4353,Ausgaben!G$7:G$10002)+SUMIF(Ausgaben!I$7:I$10002,A4353,Ausgaben!H$7:H$10002),2)</f>
        <v>0</v>
      </c>
    </row>
    <row r="4354" spans="1:2" x14ac:dyDescent="0.25">
      <c r="A4354">
        <v>4354</v>
      </c>
      <c r="B4354" s="24">
        <f>ROUND(SUMIF(Einnahmen!E$7:E$10002,A4354,Einnahmen!G$7:G$10002)+SUMIF(Einnahmen!I$7:I$10002,A4354,Einnahmen!H$7:H$10002)+SUMIF(Ausgaben!E$7:E$10002,A4354,Ausgaben!G$7:G$10002)+SUMIF(Ausgaben!I$7:I$10002,A4354,Ausgaben!H$7:H$10002),2)</f>
        <v>0</v>
      </c>
    </row>
    <row r="4355" spans="1:2" x14ac:dyDescent="0.25">
      <c r="A4355">
        <v>4355</v>
      </c>
      <c r="B4355" s="24">
        <f>ROUND(SUMIF(Einnahmen!E$7:E$10002,A4355,Einnahmen!G$7:G$10002)+SUMIF(Einnahmen!I$7:I$10002,A4355,Einnahmen!H$7:H$10002)+SUMIF(Ausgaben!E$7:E$10002,A4355,Ausgaben!G$7:G$10002)+SUMIF(Ausgaben!I$7:I$10002,A4355,Ausgaben!H$7:H$10002),2)</f>
        <v>0</v>
      </c>
    </row>
    <row r="4356" spans="1:2" x14ac:dyDescent="0.25">
      <c r="A4356">
        <v>4356</v>
      </c>
      <c r="B4356" s="24">
        <f>ROUND(SUMIF(Einnahmen!E$7:E$10002,A4356,Einnahmen!G$7:G$10002)+SUMIF(Einnahmen!I$7:I$10002,A4356,Einnahmen!H$7:H$10002)+SUMIF(Ausgaben!E$7:E$10002,A4356,Ausgaben!G$7:G$10002)+SUMIF(Ausgaben!I$7:I$10002,A4356,Ausgaben!H$7:H$10002),2)</f>
        <v>0</v>
      </c>
    </row>
    <row r="4357" spans="1:2" x14ac:dyDescent="0.25">
      <c r="A4357">
        <v>4357</v>
      </c>
      <c r="B4357" s="24">
        <f>ROUND(SUMIF(Einnahmen!E$7:E$10002,A4357,Einnahmen!G$7:G$10002)+SUMIF(Einnahmen!I$7:I$10002,A4357,Einnahmen!H$7:H$10002)+SUMIF(Ausgaben!E$7:E$10002,A4357,Ausgaben!G$7:G$10002)+SUMIF(Ausgaben!I$7:I$10002,A4357,Ausgaben!H$7:H$10002),2)</f>
        <v>0</v>
      </c>
    </row>
    <row r="4358" spans="1:2" x14ac:dyDescent="0.25">
      <c r="A4358">
        <v>4358</v>
      </c>
      <c r="B4358" s="24">
        <f>ROUND(SUMIF(Einnahmen!E$7:E$10002,A4358,Einnahmen!G$7:G$10002)+SUMIF(Einnahmen!I$7:I$10002,A4358,Einnahmen!H$7:H$10002)+SUMIF(Ausgaben!E$7:E$10002,A4358,Ausgaben!G$7:G$10002)+SUMIF(Ausgaben!I$7:I$10002,A4358,Ausgaben!H$7:H$10002),2)</f>
        <v>0</v>
      </c>
    </row>
    <row r="4359" spans="1:2" x14ac:dyDescent="0.25">
      <c r="A4359">
        <v>4359</v>
      </c>
      <c r="B4359" s="24">
        <f>ROUND(SUMIF(Einnahmen!E$7:E$10002,A4359,Einnahmen!G$7:G$10002)+SUMIF(Einnahmen!I$7:I$10002,A4359,Einnahmen!H$7:H$10002)+SUMIF(Ausgaben!E$7:E$10002,A4359,Ausgaben!G$7:G$10002)+SUMIF(Ausgaben!I$7:I$10002,A4359,Ausgaben!H$7:H$10002),2)</f>
        <v>0</v>
      </c>
    </row>
    <row r="4360" spans="1:2" x14ac:dyDescent="0.25">
      <c r="A4360">
        <v>4360</v>
      </c>
      <c r="B4360" s="24">
        <f>ROUND(SUMIF(Einnahmen!E$7:E$10002,A4360,Einnahmen!G$7:G$10002)+SUMIF(Einnahmen!I$7:I$10002,A4360,Einnahmen!H$7:H$10002)+SUMIF(Ausgaben!E$7:E$10002,A4360,Ausgaben!G$7:G$10002)+SUMIF(Ausgaben!I$7:I$10002,A4360,Ausgaben!H$7:H$10002),2)</f>
        <v>43.6</v>
      </c>
    </row>
    <row r="4361" spans="1:2" x14ac:dyDescent="0.25">
      <c r="A4361">
        <v>4361</v>
      </c>
      <c r="B4361" s="24">
        <f>ROUND(SUMIF(Einnahmen!E$7:E$10002,A4361,Einnahmen!G$7:G$10002)+SUMIF(Einnahmen!I$7:I$10002,A4361,Einnahmen!H$7:H$10002)+SUMIF(Ausgaben!E$7:E$10002,A4361,Ausgaben!G$7:G$10002)+SUMIF(Ausgaben!I$7:I$10002,A4361,Ausgaben!H$7:H$10002),2)</f>
        <v>0</v>
      </c>
    </row>
    <row r="4362" spans="1:2" x14ac:dyDescent="0.25">
      <c r="A4362">
        <v>4362</v>
      </c>
      <c r="B4362" s="24">
        <f>ROUND(SUMIF(Einnahmen!E$7:E$10002,A4362,Einnahmen!G$7:G$10002)+SUMIF(Einnahmen!I$7:I$10002,A4362,Einnahmen!H$7:H$10002)+SUMIF(Ausgaben!E$7:E$10002,A4362,Ausgaben!G$7:G$10002)+SUMIF(Ausgaben!I$7:I$10002,A4362,Ausgaben!H$7:H$10002),2)</f>
        <v>0</v>
      </c>
    </row>
    <row r="4363" spans="1:2" x14ac:dyDescent="0.25">
      <c r="A4363">
        <v>4363</v>
      </c>
      <c r="B4363" s="24">
        <f>ROUND(SUMIF(Einnahmen!E$7:E$10002,A4363,Einnahmen!G$7:G$10002)+SUMIF(Einnahmen!I$7:I$10002,A4363,Einnahmen!H$7:H$10002)+SUMIF(Ausgaben!E$7:E$10002,A4363,Ausgaben!G$7:G$10002)+SUMIF(Ausgaben!I$7:I$10002,A4363,Ausgaben!H$7:H$10002),2)</f>
        <v>0</v>
      </c>
    </row>
    <row r="4364" spans="1:2" x14ac:dyDescent="0.25">
      <c r="A4364">
        <v>4364</v>
      </c>
      <c r="B4364" s="24">
        <f>ROUND(SUMIF(Einnahmen!E$7:E$10002,A4364,Einnahmen!G$7:G$10002)+SUMIF(Einnahmen!I$7:I$10002,A4364,Einnahmen!H$7:H$10002)+SUMIF(Ausgaben!E$7:E$10002,A4364,Ausgaben!G$7:G$10002)+SUMIF(Ausgaben!I$7:I$10002,A4364,Ausgaben!H$7:H$10002),2)</f>
        <v>0</v>
      </c>
    </row>
    <row r="4365" spans="1:2" x14ac:dyDescent="0.25">
      <c r="A4365">
        <v>4365</v>
      </c>
      <c r="B4365" s="24">
        <f>ROUND(SUMIF(Einnahmen!E$7:E$10002,A4365,Einnahmen!G$7:G$10002)+SUMIF(Einnahmen!I$7:I$10002,A4365,Einnahmen!H$7:H$10002)+SUMIF(Ausgaben!E$7:E$10002,A4365,Ausgaben!G$7:G$10002)+SUMIF(Ausgaben!I$7:I$10002,A4365,Ausgaben!H$7:H$10002),2)</f>
        <v>0</v>
      </c>
    </row>
    <row r="4366" spans="1:2" x14ac:dyDescent="0.25">
      <c r="A4366">
        <v>4366</v>
      </c>
      <c r="B4366" s="24">
        <f>ROUND(SUMIF(Einnahmen!E$7:E$10002,A4366,Einnahmen!G$7:G$10002)+SUMIF(Einnahmen!I$7:I$10002,A4366,Einnahmen!H$7:H$10002)+SUMIF(Ausgaben!E$7:E$10002,A4366,Ausgaben!G$7:G$10002)+SUMIF(Ausgaben!I$7:I$10002,A4366,Ausgaben!H$7:H$10002),2)</f>
        <v>0</v>
      </c>
    </row>
    <row r="4367" spans="1:2" x14ac:dyDescent="0.25">
      <c r="A4367">
        <v>4367</v>
      </c>
      <c r="B4367" s="24">
        <f>ROUND(SUMIF(Einnahmen!E$7:E$10002,A4367,Einnahmen!G$7:G$10002)+SUMIF(Einnahmen!I$7:I$10002,A4367,Einnahmen!H$7:H$10002)+SUMIF(Ausgaben!E$7:E$10002,A4367,Ausgaben!G$7:G$10002)+SUMIF(Ausgaben!I$7:I$10002,A4367,Ausgaben!H$7:H$10002),2)</f>
        <v>0</v>
      </c>
    </row>
    <row r="4368" spans="1:2" x14ac:dyDescent="0.25">
      <c r="A4368">
        <v>4368</v>
      </c>
      <c r="B4368" s="24">
        <f>ROUND(SUMIF(Einnahmen!E$7:E$10002,A4368,Einnahmen!G$7:G$10002)+SUMIF(Einnahmen!I$7:I$10002,A4368,Einnahmen!H$7:H$10002)+SUMIF(Ausgaben!E$7:E$10002,A4368,Ausgaben!G$7:G$10002)+SUMIF(Ausgaben!I$7:I$10002,A4368,Ausgaben!H$7:H$10002),2)</f>
        <v>0</v>
      </c>
    </row>
    <row r="4369" spans="1:2" x14ac:dyDescent="0.25">
      <c r="A4369">
        <v>4369</v>
      </c>
      <c r="B4369" s="24">
        <f>ROUND(SUMIF(Einnahmen!E$7:E$10002,A4369,Einnahmen!G$7:G$10002)+SUMIF(Einnahmen!I$7:I$10002,A4369,Einnahmen!H$7:H$10002)+SUMIF(Ausgaben!E$7:E$10002,A4369,Ausgaben!G$7:G$10002)+SUMIF(Ausgaben!I$7:I$10002,A4369,Ausgaben!H$7:H$10002),2)</f>
        <v>0</v>
      </c>
    </row>
    <row r="4370" spans="1:2" x14ac:dyDescent="0.25">
      <c r="A4370">
        <v>4370</v>
      </c>
      <c r="B4370" s="24">
        <f>ROUND(SUMIF(Einnahmen!E$7:E$10002,A4370,Einnahmen!G$7:G$10002)+SUMIF(Einnahmen!I$7:I$10002,A4370,Einnahmen!H$7:H$10002)+SUMIF(Ausgaben!E$7:E$10002,A4370,Ausgaben!G$7:G$10002)+SUMIF(Ausgaben!I$7:I$10002,A4370,Ausgaben!H$7:H$10002),2)</f>
        <v>0</v>
      </c>
    </row>
    <row r="4371" spans="1:2" x14ac:dyDescent="0.25">
      <c r="A4371">
        <v>4371</v>
      </c>
      <c r="B4371" s="24">
        <f>ROUND(SUMIF(Einnahmen!E$7:E$10002,A4371,Einnahmen!G$7:G$10002)+SUMIF(Einnahmen!I$7:I$10002,A4371,Einnahmen!H$7:H$10002)+SUMIF(Ausgaben!E$7:E$10002,A4371,Ausgaben!G$7:G$10002)+SUMIF(Ausgaben!I$7:I$10002,A4371,Ausgaben!H$7:H$10002),2)</f>
        <v>0</v>
      </c>
    </row>
    <row r="4372" spans="1:2" x14ac:dyDescent="0.25">
      <c r="A4372">
        <v>4372</v>
      </c>
      <c r="B4372" s="24">
        <f>ROUND(SUMIF(Einnahmen!E$7:E$10002,A4372,Einnahmen!G$7:G$10002)+SUMIF(Einnahmen!I$7:I$10002,A4372,Einnahmen!H$7:H$10002)+SUMIF(Ausgaben!E$7:E$10002,A4372,Ausgaben!G$7:G$10002)+SUMIF(Ausgaben!I$7:I$10002,A4372,Ausgaben!H$7:H$10002),2)</f>
        <v>0</v>
      </c>
    </row>
    <row r="4373" spans="1:2" x14ac:dyDescent="0.25">
      <c r="A4373">
        <v>4373</v>
      </c>
      <c r="B4373" s="24">
        <f>ROUND(SUMIF(Einnahmen!E$7:E$10002,A4373,Einnahmen!G$7:G$10002)+SUMIF(Einnahmen!I$7:I$10002,A4373,Einnahmen!H$7:H$10002)+SUMIF(Ausgaben!E$7:E$10002,A4373,Ausgaben!G$7:G$10002)+SUMIF(Ausgaben!I$7:I$10002,A4373,Ausgaben!H$7:H$10002),2)</f>
        <v>0</v>
      </c>
    </row>
    <row r="4374" spans="1:2" x14ac:dyDescent="0.25">
      <c r="A4374">
        <v>4374</v>
      </c>
      <c r="B4374" s="24">
        <f>ROUND(SUMIF(Einnahmen!E$7:E$10002,A4374,Einnahmen!G$7:G$10002)+SUMIF(Einnahmen!I$7:I$10002,A4374,Einnahmen!H$7:H$10002)+SUMIF(Ausgaben!E$7:E$10002,A4374,Ausgaben!G$7:G$10002)+SUMIF(Ausgaben!I$7:I$10002,A4374,Ausgaben!H$7:H$10002),2)</f>
        <v>0</v>
      </c>
    </row>
    <row r="4375" spans="1:2" x14ac:dyDescent="0.25">
      <c r="A4375">
        <v>4375</v>
      </c>
      <c r="B4375" s="24">
        <f>ROUND(SUMIF(Einnahmen!E$7:E$10002,A4375,Einnahmen!G$7:G$10002)+SUMIF(Einnahmen!I$7:I$10002,A4375,Einnahmen!H$7:H$10002)+SUMIF(Ausgaben!E$7:E$10002,A4375,Ausgaben!G$7:G$10002)+SUMIF(Ausgaben!I$7:I$10002,A4375,Ausgaben!H$7:H$10002),2)</f>
        <v>0</v>
      </c>
    </row>
    <row r="4376" spans="1:2" x14ac:dyDescent="0.25">
      <c r="A4376">
        <v>4376</v>
      </c>
      <c r="B4376" s="24">
        <f>ROUND(SUMIF(Einnahmen!E$7:E$10002,A4376,Einnahmen!G$7:G$10002)+SUMIF(Einnahmen!I$7:I$10002,A4376,Einnahmen!H$7:H$10002)+SUMIF(Ausgaben!E$7:E$10002,A4376,Ausgaben!G$7:G$10002)+SUMIF(Ausgaben!I$7:I$10002,A4376,Ausgaben!H$7:H$10002),2)</f>
        <v>0</v>
      </c>
    </row>
    <row r="4377" spans="1:2" x14ac:dyDescent="0.25">
      <c r="A4377">
        <v>4377</v>
      </c>
      <c r="B4377" s="24">
        <f>ROUND(SUMIF(Einnahmen!E$7:E$10002,A4377,Einnahmen!G$7:G$10002)+SUMIF(Einnahmen!I$7:I$10002,A4377,Einnahmen!H$7:H$10002)+SUMIF(Ausgaben!E$7:E$10002,A4377,Ausgaben!G$7:G$10002)+SUMIF(Ausgaben!I$7:I$10002,A4377,Ausgaben!H$7:H$10002),2)</f>
        <v>0</v>
      </c>
    </row>
    <row r="4378" spans="1:2" x14ac:dyDescent="0.25">
      <c r="A4378">
        <v>4378</v>
      </c>
      <c r="B4378" s="24">
        <f>ROUND(SUMIF(Einnahmen!E$7:E$10002,A4378,Einnahmen!G$7:G$10002)+SUMIF(Einnahmen!I$7:I$10002,A4378,Einnahmen!H$7:H$10002)+SUMIF(Ausgaben!E$7:E$10002,A4378,Ausgaben!G$7:G$10002)+SUMIF(Ausgaben!I$7:I$10002,A4378,Ausgaben!H$7:H$10002),2)</f>
        <v>0</v>
      </c>
    </row>
    <row r="4379" spans="1:2" x14ac:dyDescent="0.25">
      <c r="A4379">
        <v>4379</v>
      </c>
      <c r="B4379" s="24">
        <f>ROUND(SUMIF(Einnahmen!E$7:E$10002,A4379,Einnahmen!G$7:G$10002)+SUMIF(Einnahmen!I$7:I$10002,A4379,Einnahmen!H$7:H$10002)+SUMIF(Ausgaben!E$7:E$10002,A4379,Ausgaben!G$7:G$10002)+SUMIF(Ausgaben!I$7:I$10002,A4379,Ausgaben!H$7:H$10002),2)</f>
        <v>0</v>
      </c>
    </row>
    <row r="4380" spans="1:2" x14ac:dyDescent="0.25">
      <c r="A4380">
        <v>4380</v>
      </c>
      <c r="B4380" s="24">
        <f>ROUND(SUMIF(Einnahmen!E$7:E$10002,A4380,Einnahmen!G$7:G$10002)+SUMIF(Einnahmen!I$7:I$10002,A4380,Einnahmen!H$7:H$10002)+SUMIF(Ausgaben!E$7:E$10002,A4380,Ausgaben!G$7:G$10002)+SUMIF(Ausgaben!I$7:I$10002,A4380,Ausgaben!H$7:H$10002),2)</f>
        <v>0</v>
      </c>
    </row>
    <row r="4381" spans="1:2" x14ac:dyDescent="0.25">
      <c r="A4381">
        <v>4381</v>
      </c>
      <c r="B4381" s="24">
        <f>ROUND(SUMIF(Einnahmen!E$7:E$10002,A4381,Einnahmen!G$7:G$10002)+SUMIF(Einnahmen!I$7:I$10002,A4381,Einnahmen!H$7:H$10002)+SUMIF(Ausgaben!E$7:E$10002,A4381,Ausgaben!G$7:G$10002)+SUMIF(Ausgaben!I$7:I$10002,A4381,Ausgaben!H$7:H$10002),2)</f>
        <v>0</v>
      </c>
    </row>
    <row r="4382" spans="1:2" x14ac:dyDescent="0.25">
      <c r="A4382">
        <v>4382</v>
      </c>
      <c r="B4382" s="24">
        <f>ROUND(SUMIF(Einnahmen!E$7:E$10002,A4382,Einnahmen!G$7:G$10002)+SUMIF(Einnahmen!I$7:I$10002,A4382,Einnahmen!H$7:H$10002)+SUMIF(Ausgaben!E$7:E$10002,A4382,Ausgaben!G$7:G$10002)+SUMIF(Ausgaben!I$7:I$10002,A4382,Ausgaben!H$7:H$10002),2)</f>
        <v>0</v>
      </c>
    </row>
    <row r="4383" spans="1:2" x14ac:dyDescent="0.25">
      <c r="A4383">
        <v>4383</v>
      </c>
      <c r="B4383" s="24">
        <f>ROUND(SUMIF(Einnahmen!E$7:E$10002,A4383,Einnahmen!G$7:G$10002)+SUMIF(Einnahmen!I$7:I$10002,A4383,Einnahmen!H$7:H$10002)+SUMIF(Ausgaben!E$7:E$10002,A4383,Ausgaben!G$7:G$10002)+SUMIF(Ausgaben!I$7:I$10002,A4383,Ausgaben!H$7:H$10002),2)</f>
        <v>0</v>
      </c>
    </row>
    <row r="4384" spans="1:2" x14ac:dyDescent="0.25">
      <c r="A4384">
        <v>4384</v>
      </c>
      <c r="B4384" s="24">
        <f>ROUND(SUMIF(Einnahmen!E$7:E$10002,A4384,Einnahmen!G$7:G$10002)+SUMIF(Einnahmen!I$7:I$10002,A4384,Einnahmen!H$7:H$10002)+SUMIF(Ausgaben!E$7:E$10002,A4384,Ausgaben!G$7:G$10002)+SUMIF(Ausgaben!I$7:I$10002,A4384,Ausgaben!H$7:H$10002),2)</f>
        <v>0</v>
      </c>
    </row>
    <row r="4385" spans="1:2" x14ac:dyDescent="0.25">
      <c r="A4385">
        <v>4385</v>
      </c>
      <c r="B4385" s="24">
        <f>ROUND(SUMIF(Einnahmen!E$7:E$10002,A4385,Einnahmen!G$7:G$10002)+SUMIF(Einnahmen!I$7:I$10002,A4385,Einnahmen!H$7:H$10002)+SUMIF(Ausgaben!E$7:E$10002,A4385,Ausgaben!G$7:G$10002)+SUMIF(Ausgaben!I$7:I$10002,A4385,Ausgaben!H$7:H$10002),2)</f>
        <v>0</v>
      </c>
    </row>
    <row r="4386" spans="1:2" x14ac:dyDescent="0.25">
      <c r="A4386">
        <v>4386</v>
      </c>
      <c r="B4386" s="24">
        <f>ROUND(SUMIF(Einnahmen!E$7:E$10002,A4386,Einnahmen!G$7:G$10002)+SUMIF(Einnahmen!I$7:I$10002,A4386,Einnahmen!H$7:H$10002)+SUMIF(Ausgaben!E$7:E$10002,A4386,Ausgaben!G$7:G$10002)+SUMIF(Ausgaben!I$7:I$10002,A4386,Ausgaben!H$7:H$10002),2)</f>
        <v>0</v>
      </c>
    </row>
    <row r="4387" spans="1:2" x14ac:dyDescent="0.25">
      <c r="A4387">
        <v>4387</v>
      </c>
      <c r="B4387" s="24">
        <f>ROUND(SUMIF(Einnahmen!E$7:E$10002,A4387,Einnahmen!G$7:G$10002)+SUMIF(Einnahmen!I$7:I$10002,A4387,Einnahmen!H$7:H$10002)+SUMIF(Ausgaben!E$7:E$10002,A4387,Ausgaben!G$7:G$10002)+SUMIF(Ausgaben!I$7:I$10002,A4387,Ausgaben!H$7:H$10002),2)</f>
        <v>0</v>
      </c>
    </row>
    <row r="4388" spans="1:2" x14ac:dyDescent="0.25">
      <c r="A4388">
        <v>4388</v>
      </c>
      <c r="B4388" s="24">
        <f>ROUND(SUMIF(Einnahmen!E$7:E$10002,A4388,Einnahmen!G$7:G$10002)+SUMIF(Einnahmen!I$7:I$10002,A4388,Einnahmen!H$7:H$10002)+SUMIF(Ausgaben!E$7:E$10002,A4388,Ausgaben!G$7:G$10002)+SUMIF(Ausgaben!I$7:I$10002,A4388,Ausgaben!H$7:H$10002),2)</f>
        <v>0</v>
      </c>
    </row>
    <row r="4389" spans="1:2" x14ac:dyDescent="0.25">
      <c r="A4389">
        <v>4389</v>
      </c>
      <c r="B4389" s="24">
        <f>ROUND(SUMIF(Einnahmen!E$7:E$10002,A4389,Einnahmen!G$7:G$10002)+SUMIF(Einnahmen!I$7:I$10002,A4389,Einnahmen!H$7:H$10002)+SUMIF(Ausgaben!E$7:E$10002,A4389,Ausgaben!G$7:G$10002)+SUMIF(Ausgaben!I$7:I$10002,A4389,Ausgaben!H$7:H$10002),2)</f>
        <v>0</v>
      </c>
    </row>
    <row r="4390" spans="1:2" x14ac:dyDescent="0.25">
      <c r="A4390">
        <v>4390</v>
      </c>
      <c r="B4390" s="24">
        <f>ROUND(SUMIF(Einnahmen!E$7:E$10002,A4390,Einnahmen!G$7:G$10002)+SUMIF(Einnahmen!I$7:I$10002,A4390,Einnahmen!H$7:H$10002)+SUMIF(Ausgaben!E$7:E$10002,A4390,Ausgaben!G$7:G$10002)+SUMIF(Ausgaben!I$7:I$10002,A4390,Ausgaben!H$7:H$10002),2)</f>
        <v>0</v>
      </c>
    </row>
    <row r="4391" spans="1:2" x14ac:dyDescent="0.25">
      <c r="A4391">
        <v>4391</v>
      </c>
      <c r="B4391" s="24">
        <f>ROUND(SUMIF(Einnahmen!E$7:E$10002,A4391,Einnahmen!G$7:G$10002)+SUMIF(Einnahmen!I$7:I$10002,A4391,Einnahmen!H$7:H$10002)+SUMIF(Ausgaben!E$7:E$10002,A4391,Ausgaben!G$7:G$10002)+SUMIF(Ausgaben!I$7:I$10002,A4391,Ausgaben!H$7:H$10002),2)</f>
        <v>0</v>
      </c>
    </row>
    <row r="4392" spans="1:2" x14ac:dyDescent="0.25">
      <c r="A4392">
        <v>4392</v>
      </c>
      <c r="B4392" s="24">
        <f>ROUND(SUMIF(Einnahmen!E$7:E$10002,A4392,Einnahmen!G$7:G$10002)+SUMIF(Einnahmen!I$7:I$10002,A4392,Einnahmen!H$7:H$10002)+SUMIF(Ausgaben!E$7:E$10002,A4392,Ausgaben!G$7:G$10002)+SUMIF(Ausgaben!I$7:I$10002,A4392,Ausgaben!H$7:H$10002),2)</f>
        <v>0</v>
      </c>
    </row>
    <row r="4393" spans="1:2" x14ac:dyDescent="0.25">
      <c r="A4393">
        <v>4393</v>
      </c>
      <c r="B4393" s="24">
        <f>ROUND(SUMIF(Einnahmen!E$7:E$10002,A4393,Einnahmen!G$7:G$10002)+SUMIF(Einnahmen!I$7:I$10002,A4393,Einnahmen!H$7:H$10002)+SUMIF(Ausgaben!E$7:E$10002,A4393,Ausgaben!G$7:G$10002)+SUMIF(Ausgaben!I$7:I$10002,A4393,Ausgaben!H$7:H$10002),2)</f>
        <v>0</v>
      </c>
    </row>
    <row r="4394" spans="1:2" x14ac:dyDescent="0.25">
      <c r="A4394">
        <v>4394</v>
      </c>
      <c r="B4394" s="24">
        <f>ROUND(SUMIF(Einnahmen!E$7:E$10002,A4394,Einnahmen!G$7:G$10002)+SUMIF(Einnahmen!I$7:I$10002,A4394,Einnahmen!H$7:H$10002)+SUMIF(Ausgaben!E$7:E$10002,A4394,Ausgaben!G$7:G$10002)+SUMIF(Ausgaben!I$7:I$10002,A4394,Ausgaben!H$7:H$10002),2)</f>
        <v>0</v>
      </c>
    </row>
    <row r="4395" spans="1:2" x14ac:dyDescent="0.25">
      <c r="A4395">
        <v>4395</v>
      </c>
      <c r="B4395" s="24">
        <f>ROUND(SUMIF(Einnahmen!E$7:E$10002,A4395,Einnahmen!G$7:G$10002)+SUMIF(Einnahmen!I$7:I$10002,A4395,Einnahmen!H$7:H$10002)+SUMIF(Ausgaben!E$7:E$10002,A4395,Ausgaben!G$7:G$10002)+SUMIF(Ausgaben!I$7:I$10002,A4395,Ausgaben!H$7:H$10002),2)</f>
        <v>0</v>
      </c>
    </row>
    <row r="4396" spans="1:2" x14ac:dyDescent="0.25">
      <c r="A4396">
        <v>4396</v>
      </c>
      <c r="B4396" s="24">
        <f>ROUND(SUMIF(Einnahmen!E$7:E$10002,A4396,Einnahmen!G$7:G$10002)+SUMIF(Einnahmen!I$7:I$10002,A4396,Einnahmen!H$7:H$10002)+SUMIF(Ausgaben!E$7:E$10002,A4396,Ausgaben!G$7:G$10002)+SUMIF(Ausgaben!I$7:I$10002,A4396,Ausgaben!H$7:H$10002),2)</f>
        <v>0</v>
      </c>
    </row>
    <row r="4397" spans="1:2" x14ac:dyDescent="0.25">
      <c r="A4397">
        <v>4397</v>
      </c>
      <c r="B4397" s="24">
        <f>ROUND(SUMIF(Einnahmen!E$7:E$10002,A4397,Einnahmen!G$7:G$10002)+SUMIF(Einnahmen!I$7:I$10002,A4397,Einnahmen!H$7:H$10002)+SUMIF(Ausgaben!E$7:E$10002,A4397,Ausgaben!G$7:G$10002)+SUMIF(Ausgaben!I$7:I$10002,A4397,Ausgaben!H$7:H$10002),2)</f>
        <v>0</v>
      </c>
    </row>
    <row r="4398" spans="1:2" x14ac:dyDescent="0.25">
      <c r="A4398">
        <v>4398</v>
      </c>
      <c r="B4398" s="24">
        <f>ROUND(SUMIF(Einnahmen!E$7:E$10002,A4398,Einnahmen!G$7:G$10002)+SUMIF(Einnahmen!I$7:I$10002,A4398,Einnahmen!H$7:H$10002)+SUMIF(Ausgaben!E$7:E$10002,A4398,Ausgaben!G$7:G$10002)+SUMIF(Ausgaben!I$7:I$10002,A4398,Ausgaben!H$7:H$10002),2)</f>
        <v>0</v>
      </c>
    </row>
    <row r="4399" spans="1:2" x14ac:dyDescent="0.25">
      <c r="A4399">
        <v>4399</v>
      </c>
      <c r="B4399" s="24">
        <f>ROUND(SUMIF(Einnahmen!E$7:E$10002,A4399,Einnahmen!G$7:G$10002)+SUMIF(Einnahmen!I$7:I$10002,A4399,Einnahmen!H$7:H$10002)+SUMIF(Ausgaben!E$7:E$10002,A4399,Ausgaben!G$7:G$10002)+SUMIF(Ausgaben!I$7:I$10002,A4399,Ausgaben!H$7:H$10002),2)</f>
        <v>0</v>
      </c>
    </row>
    <row r="4400" spans="1:2" x14ac:dyDescent="0.25">
      <c r="A4400">
        <v>4400</v>
      </c>
      <c r="B4400" s="24">
        <f>ROUND(SUMIF(Einnahmen!E$7:E$10002,A4400,Einnahmen!G$7:G$10002)+SUMIF(Einnahmen!I$7:I$10002,A4400,Einnahmen!H$7:H$10002)+SUMIF(Ausgaben!E$7:E$10002,A4400,Ausgaben!G$7:G$10002)+SUMIF(Ausgaben!I$7:I$10002,A4400,Ausgaben!H$7:H$10002),2)</f>
        <v>0</v>
      </c>
    </row>
    <row r="4401" spans="1:2" x14ac:dyDescent="0.25">
      <c r="A4401">
        <v>4401</v>
      </c>
      <c r="B4401" s="24">
        <f>ROUND(SUMIF(Einnahmen!E$7:E$10002,A4401,Einnahmen!G$7:G$10002)+SUMIF(Einnahmen!I$7:I$10002,A4401,Einnahmen!H$7:H$10002)+SUMIF(Ausgaben!E$7:E$10002,A4401,Ausgaben!G$7:G$10002)+SUMIF(Ausgaben!I$7:I$10002,A4401,Ausgaben!H$7:H$10002),2)</f>
        <v>0</v>
      </c>
    </row>
    <row r="4402" spans="1:2" x14ac:dyDescent="0.25">
      <c r="A4402">
        <v>4402</v>
      </c>
      <c r="B4402" s="24">
        <f>ROUND(SUMIF(Einnahmen!E$7:E$10002,A4402,Einnahmen!G$7:G$10002)+SUMIF(Einnahmen!I$7:I$10002,A4402,Einnahmen!H$7:H$10002)+SUMIF(Ausgaben!E$7:E$10002,A4402,Ausgaben!G$7:G$10002)+SUMIF(Ausgaben!I$7:I$10002,A4402,Ausgaben!H$7:H$10002),2)</f>
        <v>0</v>
      </c>
    </row>
    <row r="4403" spans="1:2" x14ac:dyDescent="0.25">
      <c r="A4403">
        <v>4403</v>
      </c>
      <c r="B4403" s="24">
        <f>ROUND(SUMIF(Einnahmen!E$7:E$10002,A4403,Einnahmen!G$7:G$10002)+SUMIF(Einnahmen!I$7:I$10002,A4403,Einnahmen!H$7:H$10002)+SUMIF(Ausgaben!E$7:E$10002,A4403,Ausgaben!G$7:G$10002)+SUMIF(Ausgaben!I$7:I$10002,A4403,Ausgaben!H$7:H$10002),2)</f>
        <v>0</v>
      </c>
    </row>
    <row r="4404" spans="1:2" x14ac:dyDescent="0.25">
      <c r="A4404">
        <v>4404</v>
      </c>
      <c r="B4404" s="24">
        <f>ROUND(SUMIF(Einnahmen!E$7:E$10002,A4404,Einnahmen!G$7:G$10002)+SUMIF(Einnahmen!I$7:I$10002,A4404,Einnahmen!H$7:H$10002)+SUMIF(Ausgaben!E$7:E$10002,A4404,Ausgaben!G$7:G$10002)+SUMIF(Ausgaben!I$7:I$10002,A4404,Ausgaben!H$7:H$10002),2)</f>
        <v>0</v>
      </c>
    </row>
    <row r="4405" spans="1:2" x14ac:dyDescent="0.25">
      <c r="A4405">
        <v>4405</v>
      </c>
      <c r="B4405" s="24">
        <f>ROUND(SUMIF(Einnahmen!E$7:E$10002,A4405,Einnahmen!G$7:G$10002)+SUMIF(Einnahmen!I$7:I$10002,A4405,Einnahmen!H$7:H$10002)+SUMIF(Ausgaben!E$7:E$10002,A4405,Ausgaben!G$7:G$10002)+SUMIF(Ausgaben!I$7:I$10002,A4405,Ausgaben!H$7:H$10002),2)</f>
        <v>0</v>
      </c>
    </row>
    <row r="4406" spans="1:2" x14ac:dyDescent="0.25">
      <c r="A4406">
        <v>4406</v>
      </c>
      <c r="B4406" s="24">
        <f>ROUND(SUMIF(Einnahmen!E$7:E$10002,A4406,Einnahmen!G$7:G$10002)+SUMIF(Einnahmen!I$7:I$10002,A4406,Einnahmen!H$7:H$10002)+SUMIF(Ausgaben!E$7:E$10002,A4406,Ausgaben!G$7:G$10002)+SUMIF(Ausgaben!I$7:I$10002,A4406,Ausgaben!H$7:H$10002),2)</f>
        <v>0</v>
      </c>
    </row>
    <row r="4407" spans="1:2" x14ac:dyDescent="0.25">
      <c r="A4407">
        <v>4407</v>
      </c>
      <c r="B4407" s="24">
        <f>ROUND(SUMIF(Einnahmen!E$7:E$10002,A4407,Einnahmen!G$7:G$10002)+SUMIF(Einnahmen!I$7:I$10002,A4407,Einnahmen!H$7:H$10002)+SUMIF(Ausgaben!E$7:E$10002,A4407,Ausgaben!G$7:G$10002)+SUMIF(Ausgaben!I$7:I$10002,A4407,Ausgaben!H$7:H$10002),2)</f>
        <v>0</v>
      </c>
    </row>
    <row r="4408" spans="1:2" x14ac:dyDescent="0.25">
      <c r="A4408">
        <v>4408</v>
      </c>
      <c r="B4408" s="24">
        <f>ROUND(SUMIF(Einnahmen!E$7:E$10002,A4408,Einnahmen!G$7:G$10002)+SUMIF(Einnahmen!I$7:I$10002,A4408,Einnahmen!H$7:H$10002)+SUMIF(Ausgaben!E$7:E$10002,A4408,Ausgaben!G$7:G$10002)+SUMIF(Ausgaben!I$7:I$10002,A4408,Ausgaben!H$7:H$10002),2)</f>
        <v>0</v>
      </c>
    </row>
    <row r="4409" spans="1:2" x14ac:dyDescent="0.25">
      <c r="A4409">
        <v>4409</v>
      </c>
      <c r="B4409" s="24">
        <f>ROUND(SUMIF(Einnahmen!E$7:E$10002,A4409,Einnahmen!G$7:G$10002)+SUMIF(Einnahmen!I$7:I$10002,A4409,Einnahmen!H$7:H$10002)+SUMIF(Ausgaben!E$7:E$10002,A4409,Ausgaben!G$7:G$10002)+SUMIF(Ausgaben!I$7:I$10002,A4409,Ausgaben!H$7:H$10002),2)</f>
        <v>0</v>
      </c>
    </row>
    <row r="4410" spans="1:2" x14ac:dyDescent="0.25">
      <c r="A4410">
        <v>4410</v>
      </c>
      <c r="B4410" s="24">
        <f>ROUND(SUMIF(Einnahmen!E$7:E$10002,A4410,Einnahmen!G$7:G$10002)+SUMIF(Einnahmen!I$7:I$10002,A4410,Einnahmen!H$7:H$10002)+SUMIF(Ausgaben!E$7:E$10002,A4410,Ausgaben!G$7:G$10002)+SUMIF(Ausgaben!I$7:I$10002,A4410,Ausgaben!H$7:H$10002),2)</f>
        <v>0</v>
      </c>
    </row>
    <row r="4411" spans="1:2" x14ac:dyDescent="0.25">
      <c r="A4411">
        <v>4411</v>
      </c>
      <c r="B4411" s="24">
        <f>ROUND(SUMIF(Einnahmen!E$7:E$10002,A4411,Einnahmen!G$7:G$10002)+SUMIF(Einnahmen!I$7:I$10002,A4411,Einnahmen!H$7:H$10002)+SUMIF(Ausgaben!E$7:E$10002,A4411,Ausgaben!G$7:G$10002)+SUMIF(Ausgaben!I$7:I$10002,A4411,Ausgaben!H$7:H$10002),2)</f>
        <v>0</v>
      </c>
    </row>
    <row r="4412" spans="1:2" x14ac:dyDescent="0.25">
      <c r="A4412">
        <v>4412</v>
      </c>
      <c r="B4412" s="24">
        <f>ROUND(SUMIF(Einnahmen!E$7:E$10002,A4412,Einnahmen!G$7:G$10002)+SUMIF(Einnahmen!I$7:I$10002,A4412,Einnahmen!H$7:H$10002)+SUMIF(Ausgaben!E$7:E$10002,A4412,Ausgaben!G$7:G$10002)+SUMIF(Ausgaben!I$7:I$10002,A4412,Ausgaben!H$7:H$10002),2)</f>
        <v>0</v>
      </c>
    </row>
    <row r="4413" spans="1:2" x14ac:dyDescent="0.25">
      <c r="A4413">
        <v>4413</v>
      </c>
      <c r="B4413" s="24">
        <f>ROUND(SUMIF(Einnahmen!E$7:E$10002,A4413,Einnahmen!G$7:G$10002)+SUMIF(Einnahmen!I$7:I$10002,A4413,Einnahmen!H$7:H$10002)+SUMIF(Ausgaben!E$7:E$10002,A4413,Ausgaben!G$7:G$10002)+SUMIF(Ausgaben!I$7:I$10002,A4413,Ausgaben!H$7:H$10002),2)</f>
        <v>0</v>
      </c>
    </row>
    <row r="4414" spans="1:2" x14ac:dyDescent="0.25">
      <c r="A4414">
        <v>4414</v>
      </c>
      <c r="B4414" s="24">
        <f>ROUND(SUMIF(Einnahmen!E$7:E$10002,A4414,Einnahmen!G$7:G$10002)+SUMIF(Einnahmen!I$7:I$10002,A4414,Einnahmen!H$7:H$10002)+SUMIF(Ausgaben!E$7:E$10002,A4414,Ausgaben!G$7:G$10002)+SUMIF(Ausgaben!I$7:I$10002,A4414,Ausgaben!H$7:H$10002),2)</f>
        <v>0</v>
      </c>
    </row>
    <row r="4415" spans="1:2" x14ac:dyDescent="0.25">
      <c r="A4415">
        <v>4415</v>
      </c>
      <c r="B4415" s="24">
        <f>ROUND(SUMIF(Einnahmen!E$7:E$10002,A4415,Einnahmen!G$7:G$10002)+SUMIF(Einnahmen!I$7:I$10002,A4415,Einnahmen!H$7:H$10002)+SUMIF(Ausgaben!E$7:E$10002,A4415,Ausgaben!G$7:G$10002)+SUMIF(Ausgaben!I$7:I$10002,A4415,Ausgaben!H$7:H$10002),2)</f>
        <v>0</v>
      </c>
    </row>
    <row r="4416" spans="1:2" x14ac:dyDescent="0.25">
      <c r="A4416">
        <v>4416</v>
      </c>
      <c r="B4416" s="24">
        <f>ROUND(SUMIF(Einnahmen!E$7:E$10002,A4416,Einnahmen!G$7:G$10002)+SUMIF(Einnahmen!I$7:I$10002,A4416,Einnahmen!H$7:H$10002)+SUMIF(Ausgaben!E$7:E$10002,A4416,Ausgaben!G$7:G$10002)+SUMIF(Ausgaben!I$7:I$10002,A4416,Ausgaben!H$7:H$10002),2)</f>
        <v>0</v>
      </c>
    </row>
    <row r="4417" spans="1:2" x14ac:dyDescent="0.25">
      <c r="A4417">
        <v>4417</v>
      </c>
      <c r="B4417" s="24">
        <f>ROUND(SUMIF(Einnahmen!E$7:E$10002,A4417,Einnahmen!G$7:G$10002)+SUMIF(Einnahmen!I$7:I$10002,A4417,Einnahmen!H$7:H$10002)+SUMIF(Ausgaben!E$7:E$10002,A4417,Ausgaben!G$7:G$10002)+SUMIF(Ausgaben!I$7:I$10002,A4417,Ausgaben!H$7:H$10002),2)</f>
        <v>0</v>
      </c>
    </row>
    <row r="4418" spans="1:2" x14ac:dyDescent="0.25">
      <c r="A4418">
        <v>4418</v>
      </c>
      <c r="B4418" s="24">
        <f>ROUND(SUMIF(Einnahmen!E$7:E$10002,A4418,Einnahmen!G$7:G$10002)+SUMIF(Einnahmen!I$7:I$10002,A4418,Einnahmen!H$7:H$10002)+SUMIF(Ausgaben!E$7:E$10002,A4418,Ausgaben!G$7:G$10002)+SUMIF(Ausgaben!I$7:I$10002,A4418,Ausgaben!H$7:H$10002),2)</f>
        <v>0</v>
      </c>
    </row>
    <row r="4419" spans="1:2" x14ac:dyDescent="0.25">
      <c r="A4419">
        <v>4419</v>
      </c>
      <c r="B4419" s="24">
        <f>ROUND(SUMIF(Einnahmen!E$7:E$10002,A4419,Einnahmen!G$7:G$10002)+SUMIF(Einnahmen!I$7:I$10002,A4419,Einnahmen!H$7:H$10002)+SUMIF(Ausgaben!E$7:E$10002,A4419,Ausgaben!G$7:G$10002)+SUMIF(Ausgaben!I$7:I$10002,A4419,Ausgaben!H$7:H$10002),2)</f>
        <v>0</v>
      </c>
    </row>
    <row r="4420" spans="1:2" x14ac:dyDescent="0.25">
      <c r="A4420">
        <v>4420</v>
      </c>
      <c r="B4420" s="24">
        <f>ROUND(SUMIF(Einnahmen!E$7:E$10002,A4420,Einnahmen!G$7:G$10002)+SUMIF(Einnahmen!I$7:I$10002,A4420,Einnahmen!H$7:H$10002)+SUMIF(Ausgaben!E$7:E$10002,A4420,Ausgaben!G$7:G$10002)+SUMIF(Ausgaben!I$7:I$10002,A4420,Ausgaben!H$7:H$10002),2)</f>
        <v>0</v>
      </c>
    </row>
    <row r="4421" spans="1:2" x14ac:dyDescent="0.25">
      <c r="A4421">
        <v>4421</v>
      </c>
      <c r="B4421" s="24">
        <f>ROUND(SUMIF(Einnahmen!E$7:E$10002,A4421,Einnahmen!G$7:G$10002)+SUMIF(Einnahmen!I$7:I$10002,A4421,Einnahmen!H$7:H$10002)+SUMIF(Ausgaben!E$7:E$10002,A4421,Ausgaben!G$7:G$10002)+SUMIF(Ausgaben!I$7:I$10002,A4421,Ausgaben!H$7:H$10002),2)</f>
        <v>0</v>
      </c>
    </row>
    <row r="4422" spans="1:2" x14ac:dyDescent="0.25">
      <c r="A4422">
        <v>4422</v>
      </c>
      <c r="B4422" s="24">
        <f>ROUND(SUMIF(Einnahmen!E$7:E$10002,A4422,Einnahmen!G$7:G$10002)+SUMIF(Einnahmen!I$7:I$10002,A4422,Einnahmen!H$7:H$10002)+SUMIF(Ausgaben!E$7:E$10002,A4422,Ausgaben!G$7:G$10002)+SUMIF(Ausgaben!I$7:I$10002,A4422,Ausgaben!H$7:H$10002),2)</f>
        <v>0</v>
      </c>
    </row>
    <row r="4423" spans="1:2" x14ac:dyDescent="0.25">
      <c r="A4423">
        <v>4423</v>
      </c>
      <c r="B4423" s="24">
        <f>ROUND(SUMIF(Einnahmen!E$7:E$10002,A4423,Einnahmen!G$7:G$10002)+SUMIF(Einnahmen!I$7:I$10002,A4423,Einnahmen!H$7:H$10002)+SUMIF(Ausgaben!E$7:E$10002,A4423,Ausgaben!G$7:G$10002)+SUMIF(Ausgaben!I$7:I$10002,A4423,Ausgaben!H$7:H$10002),2)</f>
        <v>0</v>
      </c>
    </row>
    <row r="4424" spans="1:2" x14ac:dyDescent="0.25">
      <c r="A4424">
        <v>4424</v>
      </c>
      <c r="B4424" s="24">
        <f>ROUND(SUMIF(Einnahmen!E$7:E$10002,A4424,Einnahmen!G$7:G$10002)+SUMIF(Einnahmen!I$7:I$10002,A4424,Einnahmen!H$7:H$10002)+SUMIF(Ausgaben!E$7:E$10002,A4424,Ausgaben!G$7:G$10002)+SUMIF(Ausgaben!I$7:I$10002,A4424,Ausgaben!H$7:H$10002),2)</f>
        <v>0</v>
      </c>
    </row>
    <row r="4425" spans="1:2" x14ac:dyDescent="0.25">
      <c r="A4425">
        <v>4425</v>
      </c>
      <c r="B4425" s="24">
        <f>ROUND(SUMIF(Einnahmen!E$7:E$10002,A4425,Einnahmen!G$7:G$10002)+SUMIF(Einnahmen!I$7:I$10002,A4425,Einnahmen!H$7:H$10002)+SUMIF(Ausgaben!E$7:E$10002,A4425,Ausgaben!G$7:G$10002)+SUMIF(Ausgaben!I$7:I$10002,A4425,Ausgaben!H$7:H$10002),2)</f>
        <v>0</v>
      </c>
    </row>
    <row r="4426" spans="1:2" x14ac:dyDescent="0.25">
      <c r="A4426">
        <v>4426</v>
      </c>
      <c r="B4426" s="24">
        <f>ROUND(SUMIF(Einnahmen!E$7:E$10002,A4426,Einnahmen!G$7:G$10002)+SUMIF(Einnahmen!I$7:I$10002,A4426,Einnahmen!H$7:H$10002)+SUMIF(Ausgaben!E$7:E$10002,A4426,Ausgaben!G$7:G$10002)+SUMIF(Ausgaben!I$7:I$10002,A4426,Ausgaben!H$7:H$10002),2)</f>
        <v>0</v>
      </c>
    </row>
    <row r="4427" spans="1:2" x14ac:dyDescent="0.25">
      <c r="A4427">
        <v>4427</v>
      </c>
      <c r="B4427" s="24">
        <f>ROUND(SUMIF(Einnahmen!E$7:E$10002,A4427,Einnahmen!G$7:G$10002)+SUMIF(Einnahmen!I$7:I$10002,A4427,Einnahmen!H$7:H$10002)+SUMIF(Ausgaben!E$7:E$10002,A4427,Ausgaben!G$7:G$10002)+SUMIF(Ausgaben!I$7:I$10002,A4427,Ausgaben!H$7:H$10002),2)</f>
        <v>0</v>
      </c>
    </row>
    <row r="4428" spans="1:2" x14ac:dyDescent="0.25">
      <c r="A4428">
        <v>4428</v>
      </c>
      <c r="B4428" s="24">
        <f>ROUND(SUMIF(Einnahmen!E$7:E$10002,A4428,Einnahmen!G$7:G$10002)+SUMIF(Einnahmen!I$7:I$10002,A4428,Einnahmen!H$7:H$10002)+SUMIF(Ausgaben!E$7:E$10002,A4428,Ausgaben!G$7:G$10002)+SUMIF(Ausgaben!I$7:I$10002,A4428,Ausgaben!H$7:H$10002),2)</f>
        <v>0</v>
      </c>
    </row>
    <row r="4429" spans="1:2" x14ac:dyDescent="0.25">
      <c r="A4429">
        <v>4429</v>
      </c>
      <c r="B4429" s="24">
        <f>ROUND(SUMIF(Einnahmen!E$7:E$10002,A4429,Einnahmen!G$7:G$10002)+SUMIF(Einnahmen!I$7:I$10002,A4429,Einnahmen!H$7:H$10002)+SUMIF(Ausgaben!E$7:E$10002,A4429,Ausgaben!G$7:G$10002)+SUMIF(Ausgaben!I$7:I$10002,A4429,Ausgaben!H$7:H$10002),2)</f>
        <v>0</v>
      </c>
    </row>
    <row r="4430" spans="1:2" x14ac:dyDescent="0.25">
      <c r="A4430">
        <v>4430</v>
      </c>
      <c r="B4430" s="24">
        <f>ROUND(SUMIF(Einnahmen!E$7:E$10002,A4430,Einnahmen!G$7:G$10002)+SUMIF(Einnahmen!I$7:I$10002,A4430,Einnahmen!H$7:H$10002)+SUMIF(Ausgaben!E$7:E$10002,A4430,Ausgaben!G$7:G$10002)+SUMIF(Ausgaben!I$7:I$10002,A4430,Ausgaben!H$7:H$10002),2)</f>
        <v>0</v>
      </c>
    </row>
    <row r="4431" spans="1:2" x14ac:dyDescent="0.25">
      <c r="A4431">
        <v>4431</v>
      </c>
      <c r="B4431" s="24">
        <f>ROUND(SUMIF(Einnahmen!E$7:E$10002,A4431,Einnahmen!G$7:G$10002)+SUMIF(Einnahmen!I$7:I$10002,A4431,Einnahmen!H$7:H$10002)+SUMIF(Ausgaben!E$7:E$10002,A4431,Ausgaben!G$7:G$10002)+SUMIF(Ausgaben!I$7:I$10002,A4431,Ausgaben!H$7:H$10002),2)</f>
        <v>0</v>
      </c>
    </row>
    <row r="4432" spans="1:2" x14ac:dyDescent="0.25">
      <c r="A4432">
        <v>4432</v>
      </c>
      <c r="B4432" s="24">
        <f>ROUND(SUMIF(Einnahmen!E$7:E$10002,A4432,Einnahmen!G$7:G$10002)+SUMIF(Einnahmen!I$7:I$10002,A4432,Einnahmen!H$7:H$10002)+SUMIF(Ausgaben!E$7:E$10002,A4432,Ausgaben!G$7:G$10002)+SUMIF(Ausgaben!I$7:I$10002,A4432,Ausgaben!H$7:H$10002),2)</f>
        <v>0</v>
      </c>
    </row>
    <row r="4433" spans="1:2" x14ac:dyDescent="0.25">
      <c r="A4433">
        <v>4433</v>
      </c>
      <c r="B4433" s="24">
        <f>ROUND(SUMIF(Einnahmen!E$7:E$10002,A4433,Einnahmen!G$7:G$10002)+SUMIF(Einnahmen!I$7:I$10002,A4433,Einnahmen!H$7:H$10002)+SUMIF(Ausgaben!E$7:E$10002,A4433,Ausgaben!G$7:G$10002)+SUMIF(Ausgaben!I$7:I$10002,A4433,Ausgaben!H$7:H$10002),2)</f>
        <v>0</v>
      </c>
    </row>
    <row r="4434" spans="1:2" x14ac:dyDescent="0.25">
      <c r="A4434">
        <v>4434</v>
      </c>
      <c r="B4434" s="24">
        <f>ROUND(SUMIF(Einnahmen!E$7:E$10002,A4434,Einnahmen!G$7:G$10002)+SUMIF(Einnahmen!I$7:I$10002,A4434,Einnahmen!H$7:H$10002)+SUMIF(Ausgaben!E$7:E$10002,A4434,Ausgaben!G$7:G$10002)+SUMIF(Ausgaben!I$7:I$10002,A4434,Ausgaben!H$7:H$10002),2)</f>
        <v>0</v>
      </c>
    </row>
    <row r="4435" spans="1:2" x14ac:dyDescent="0.25">
      <c r="A4435">
        <v>4435</v>
      </c>
      <c r="B4435" s="24">
        <f>ROUND(SUMIF(Einnahmen!E$7:E$10002,A4435,Einnahmen!G$7:G$10002)+SUMIF(Einnahmen!I$7:I$10002,A4435,Einnahmen!H$7:H$10002)+SUMIF(Ausgaben!E$7:E$10002,A4435,Ausgaben!G$7:G$10002)+SUMIF(Ausgaben!I$7:I$10002,A4435,Ausgaben!H$7:H$10002),2)</f>
        <v>0</v>
      </c>
    </row>
    <row r="4436" spans="1:2" x14ac:dyDescent="0.25">
      <c r="A4436">
        <v>4436</v>
      </c>
      <c r="B4436" s="24">
        <f>ROUND(SUMIF(Einnahmen!E$7:E$10002,A4436,Einnahmen!G$7:G$10002)+SUMIF(Einnahmen!I$7:I$10002,A4436,Einnahmen!H$7:H$10002)+SUMIF(Ausgaben!E$7:E$10002,A4436,Ausgaben!G$7:G$10002)+SUMIF(Ausgaben!I$7:I$10002,A4436,Ausgaben!H$7:H$10002),2)</f>
        <v>0</v>
      </c>
    </row>
    <row r="4437" spans="1:2" x14ac:dyDescent="0.25">
      <c r="A4437">
        <v>4437</v>
      </c>
      <c r="B4437" s="24">
        <f>ROUND(SUMIF(Einnahmen!E$7:E$10002,A4437,Einnahmen!G$7:G$10002)+SUMIF(Einnahmen!I$7:I$10002,A4437,Einnahmen!H$7:H$10002)+SUMIF(Ausgaben!E$7:E$10002,A4437,Ausgaben!G$7:G$10002)+SUMIF(Ausgaben!I$7:I$10002,A4437,Ausgaben!H$7:H$10002),2)</f>
        <v>0</v>
      </c>
    </row>
    <row r="4438" spans="1:2" x14ac:dyDescent="0.25">
      <c r="A4438">
        <v>4438</v>
      </c>
      <c r="B4438" s="24">
        <f>ROUND(SUMIF(Einnahmen!E$7:E$10002,A4438,Einnahmen!G$7:G$10002)+SUMIF(Einnahmen!I$7:I$10002,A4438,Einnahmen!H$7:H$10002)+SUMIF(Ausgaben!E$7:E$10002,A4438,Ausgaben!G$7:G$10002)+SUMIF(Ausgaben!I$7:I$10002,A4438,Ausgaben!H$7:H$10002),2)</f>
        <v>0</v>
      </c>
    </row>
    <row r="4439" spans="1:2" x14ac:dyDescent="0.25">
      <c r="A4439">
        <v>4439</v>
      </c>
      <c r="B4439" s="24">
        <f>ROUND(SUMIF(Einnahmen!E$7:E$10002,A4439,Einnahmen!G$7:G$10002)+SUMIF(Einnahmen!I$7:I$10002,A4439,Einnahmen!H$7:H$10002)+SUMIF(Ausgaben!E$7:E$10002,A4439,Ausgaben!G$7:G$10002)+SUMIF(Ausgaben!I$7:I$10002,A4439,Ausgaben!H$7:H$10002),2)</f>
        <v>0</v>
      </c>
    </row>
    <row r="4440" spans="1:2" x14ac:dyDescent="0.25">
      <c r="A4440">
        <v>4440</v>
      </c>
      <c r="B4440" s="24">
        <f>ROUND(SUMIF(Einnahmen!E$7:E$10002,A4440,Einnahmen!G$7:G$10002)+SUMIF(Einnahmen!I$7:I$10002,A4440,Einnahmen!H$7:H$10002)+SUMIF(Ausgaben!E$7:E$10002,A4440,Ausgaben!G$7:G$10002)+SUMIF(Ausgaben!I$7:I$10002,A4440,Ausgaben!H$7:H$10002),2)</f>
        <v>0</v>
      </c>
    </row>
    <row r="4441" spans="1:2" x14ac:dyDescent="0.25">
      <c r="A4441">
        <v>4441</v>
      </c>
      <c r="B4441" s="24">
        <f>ROUND(SUMIF(Einnahmen!E$7:E$10002,A4441,Einnahmen!G$7:G$10002)+SUMIF(Einnahmen!I$7:I$10002,A4441,Einnahmen!H$7:H$10002)+SUMIF(Ausgaben!E$7:E$10002,A4441,Ausgaben!G$7:G$10002)+SUMIF(Ausgaben!I$7:I$10002,A4441,Ausgaben!H$7:H$10002),2)</f>
        <v>0</v>
      </c>
    </row>
    <row r="4442" spans="1:2" x14ac:dyDescent="0.25">
      <c r="A4442">
        <v>4442</v>
      </c>
      <c r="B4442" s="24">
        <f>ROUND(SUMIF(Einnahmen!E$7:E$10002,A4442,Einnahmen!G$7:G$10002)+SUMIF(Einnahmen!I$7:I$10002,A4442,Einnahmen!H$7:H$10002)+SUMIF(Ausgaben!E$7:E$10002,A4442,Ausgaben!G$7:G$10002)+SUMIF(Ausgaben!I$7:I$10002,A4442,Ausgaben!H$7:H$10002),2)</f>
        <v>0</v>
      </c>
    </row>
    <row r="4443" spans="1:2" x14ac:dyDescent="0.25">
      <c r="A4443">
        <v>4443</v>
      </c>
      <c r="B4443" s="24">
        <f>ROUND(SUMIF(Einnahmen!E$7:E$10002,A4443,Einnahmen!G$7:G$10002)+SUMIF(Einnahmen!I$7:I$10002,A4443,Einnahmen!H$7:H$10002)+SUMIF(Ausgaben!E$7:E$10002,A4443,Ausgaben!G$7:G$10002)+SUMIF(Ausgaben!I$7:I$10002,A4443,Ausgaben!H$7:H$10002),2)</f>
        <v>0</v>
      </c>
    </row>
    <row r="4444" spans="1:2" x14ac:dyDescent="0.25">
      <c r="A4444">
        <v>4444</v>
      </c>
      <c r="B4444" s="24">
        <f>ROUND(SUMIF(Einnahmen!E$7:E$10002,A4444,Einnahmen!G$7:G$10002)+SUMIF(Einnahmen!I$7:I$10002,A4444,Einnahmen!H$7:H$10002)+SUMIF(Ausgaben!E$7:E$10002,A4444,Ausgaben!G$7:G$10002)+SUMIF(Ausgaben!I$7:I$10002,A4444,Ausgaben!H$7:H$10002),2)</f>
        <v>0</v>
      </c>
    </row>
    <row r="4445" spans="1:2" x14ac:dyDescent="0.25">
      <c r="A4445">
        <v>4445</v>
      </c>
      <c r="B4445" s="24">
        <f>ROUND(SUMIF(Einnahmen!E$7:E$10002,A4445,Einnahmen!G$7:G$10002)+SUMIF(Einnahmen!I$7:I$10002,A4445,Einnahmen!H$7:H$10002)+SUMIF(Ausgaben!E$7:E$10002,A4445,Ausgaben!G$7:G$10002)+SUMIF(Ausgaben!I$7:I$10002,A4445,Ausgaben!H$7:H$10002),2)</f>
        <v>0</v>
      </c>
    </row>
    <row r="4446" spans="1:2" x14ac:dyDescent="0.25">
      <c r="A4446">
        <v>4446</v>
      </c>
      <c r="B4446" s="24">
        <f>ROUND(SUMIF(Einnahmen!E$7:E$10002,A4446,Einnahmen!G$7:G$10002)+SUMIF(Einnahmen!I$7:I$10002,A4446,Einnahmen!H$7:H$10002)+SUMIF(Ausgaben!E$7:E$10002,A4446,Ausgaben!G$7:G$10002)+SUMIF(Ausgaben!I$7:I$10002,A4446,Ausgaben!H$7:H$10002),2)</f>
        <v>0</v>
      </c>
    </row>
    <row r="4447" spans="1:2" x14ac:dyDescent="0.25">
      <c r="A4447">
        <v>4447</v>
      </c>
      <c r="B4447" s="24">
        <f>ROUND(SUMIF(Einnahmen!E$7:E$10002,A4447,Einnahmen!G$7:G$10002)+SUMIF(Einnahmen!I$7:I$10002,A4447,Einnahmen!H$7:H$10002)+SUMIF(Ausgaben!E$7:E$10002,A4447,Ausgaben!G$7:G$10002)+SUMIF(Ausgaben!I$7:I$10002,A4447,Ausgaben!H$7:H$10002),2)</f>
        <v>0</v>
      </c>
    </row>
    <row r="4448" spans="1:2" x14ac:dyDescent="0.25">
      <c r="A4448">
        <v>4448</v>
      </c>
      <c r="B4448" s="24">
        <f>ROUND(SUMIF(Einnahmen!E$7:E$10002,A4448,Einnahmen!G$7:G$10002)+SUMIF(Einnahmen!I$7:I$10002,A4448,Einnahmen!H$7:H$10002)+SUMIF(Ausgaben!E$7:E$10002,A4448,Ausgaben!G$7:G$10002)+SUMIF(Ausgaben!I$7:I$10002,A4448,Ausgaben!H$7:H$10002),2)</f>
        <v>0</v>
      </c>
    </row>
    <row r="4449" spans="1:2" x14ac:dyDescent="0.25">
      <c r="A4449">
        <v>4449</v>
      </c>
      <c r="B4449" s="24">
        <f>ROUND(SUMIF(Einnahmen!E$7:E$10002,A4449,Einnahmen!G$7:G$10002)+SUMIF(Einnahmen!I$7:I$10002,A4449,Einnahmen!H$7:H$10002)+SUMIF(Ausgaben!E$7:E$10002,A4449,Ausgaben!G$7:G$10002)+SUMIF(Ausgaben!I$7:I$10002,A4449,Ausgaben!H$7:H$10002),2)</f>
        <v>0</v>
      </c>
    </row>
    <row r="4450" spans="1:2" x14ac:dyDescent="0.25">
      <c r="A4450">
        <v>4450</v>
      </c>
      <c r="B4450" s="24">
        <f>ROUND(SUMIF(Einnahmen!E$7:E$10002,A4450,Einnahmen!G$7:G$10002)+SUMIF(Einnahmen!I$7:I$10002,A4450,Einnahmen!H$7:H$10002)+SUMIF(Ausgaben!E$7:E$10002,A4450,Ausgaben!G$7:G$10002)+SUMIF(Ausgaben!I$7:I$10002,A4450,Ausgaben!H$7:H$10002),2)</f>
        <v>0</v>
      </c>
    </row>
    <row r="4451" spans="1:2" x14ac:dyDescent="0.25">
      <c r="A4451">
        <v>4451</v>
      </c>
      <c r="B4451" s="24">
        <f>ROUND(SUMIF(Einnahmen!E$7:E$10002,A4451,Einnahmen!G$7:G$10002)+SUMIF(Einnahmen!I$7:I$10002,A4451,Einnahmen!H$7:H$10002)+SUMIF(Ausgaben!E$7:E$10002,A4451,Ausgaben!G$7:G$10002)+SUMIF(Ausgaben!I$7:I$10002,A4451,Ausgaben!H$7:H$10002),2)</f>
        <v>0</v>
      </c>
    </row>
    <row r="4452" spans="1:2" x14ac:dyDescent="0.25">
      <c r="A4452">
        <v>4452</v>
      </c>
      <c r="B4452" s="24">
        <f>ROUND(SUMIF(Einnahmen!E$7:E$10002,A4452,Einnahmen!G$7:G$10002)+SUMIF(Einnahmen!I$7:I$10002,A4452,Einnahmen!H$7:H$10002)+SUMIF(Ausgaben!E$7:E$10002,A4452,Ausgaben!G$7:G$10002)+SUMIF(Ausgaben!I$7:I$10002,A4452,Ausgaben!H$7:H$10002),2)</f>
        <v>0</v>
      </c>
    </row>
    <row r="4453" spans="1:2" x14ac:dyDescent="0.25">
      <c r="A4453">
        <v>4453</v>
      </c>
      <c r="B4453" s="24">
        <f>ROUND(SUMIF(Einnahmen!E$7:E$10002,A4453,Einnahmen!G$7:G$10002)+SUMIF(Einnahmen!I$7:I$10002,A4453,Einnahmen!H$7:H$10002)+SUMIF(Ausgaben!E$7:E$10002,A4453,Ausgaben!G$7:G$10002)+SUMIF(Ausgaben!I$7:I$10002,A4453,Ausgaben!H$7:H$10002),2)</f>
        <v>0</v>
      </c>
    </row>
    <row r="4454" spans="1:2" x14ac:dyDescent="0.25">
      <c r="A4454">
        <v>4454</v>
      </c>
      <c r="B4454" s="24">
        <f>ROUND(SUMIF(Einnahmen!E$7:E$10002,A4454,Einnahmen!G$7:G$10002)+SUMIF(Einnahmen!I$7:I$10002,A4454,Einnahmen!H$7:H$10002)+SUMIF(Ausgaben!E$7:E$10002,A4454,Ausgaben!G$7:G$10002)+SUMIF(Ausgaben!I$7:I$10002,A4454,Ausgaben!H$7:H$10002),2)</f>
        <v>0</v>
      </c>
    </row>
    <row r="4455" spans="1:2" x14ac:dyDescent="0.25">
      <c r="A4455">
        <v>4455</v>
      </c>
      <c r="B4455" s="24">
        <f>ROUND(SUMIF(Einnahmen!E$7:E$10002,A4455,Einnahmen!G$7:G$10002)+SUMIF(Einnahmen!I$7:I$10002,A4455,Einnahmen!H$7:H$10002)+SUMIF(Ausgaben!E$7:E$10002,A4455,Ausgaben!G$7:G$10002)+SUMIF(Ausgaben!I$7:I$10002,A4455,Ausgaben!H$7:H$10002),2)</f>
        <v>0</v>
      </c>
    </row>
    <row r="4456" spans="1:2" x14ac:dyDescent="0.25">
      <c r="A4456">
        <v>4456</v>
      </c>
      <c r="B4456" s="24">
        <f>ROUND(SUMIF(Einnahmen!E$7:E$10002,A4456,Einnahmen!G$7:G$10002)+SUMIF(Einnahmen!I$7:I$10002,A4456,Einnahmen!H$7:H$10002)+SUMIF(Ausgaben!E$7:E$10002,A4456,Ausgaben!G$7:G$10002)+SUMIF(Ausgaben!I$7:I$10002,A4456,Ausgaben!H$7:H$10002),2)</f>
        <v>0</v>
      </c>
    </row>
    <row r="4457" spans="1:2" x14ac:dyDescent="0.25">
      <c r="A4457">
        <v>4457</v>
      </c>
      <c r="B4457" s="24">
        <f>ROUND(SUMIF(Einnahmen!E$7:E$10002,A4457,Einnahmen!G$7:G$10002)+SUMIF(Einnahmen!I$7:I$10002,A4457,Einnahmen!H$7:H$10002)+SUMIF(Ausgaben!E$7:E$10002,A4457,Ausgaben!G$7:G$10002)+SUMIF(Ausgaben!I$7:I$10002,A4457,Ausgaben!H$7:H$10002),2)</f>
        <v>0</v>
      </c>
    </row>
    <row r="4458" spans="1:2" x14ac:dyDescent="0.25">
      <c r="A4458">
        <v>4458</v>
      </c>
      <c r="B4458" s="24">
        <f>ROUND(SUMIF(Einnahmen!E$7:E$10002,A4458,Einnahmen!G$7:G$10002)+SUMIF(Einnahmen!I$7:I$10002,A4458,Einnahmen!H$7:H$10002)+SUMIF(Ausgaben!E$7:E$10002,A4458,Ausgaben!G$7:G$10002)+SUMIF(Ausgaben!I$7:I$10002,A4458,Ausgaben!H$7:H$10002),2)</f>
        <v>0</v>
      </c>
    </row>
    <row r="4459" spans="1:2" x14ac:dyDescent="0.25">
      <c r="A4459">
        <v>4459</v>
      </c>
      <c r="B4459" s="24">
        <f>ROUND(SUMIF(Einnahmen!E$7:E$10002,A4459,Einnahmen!G$7:G$10002)+SUMIF(Einnahmen!I$7:I$10002,A4459,Einnahmen!H$7:H$10002)+SUMIF(Ausgaben!E$7:E$10002,A4459,Ausgaben!G$7:G$10002)+SUMIF(Ausgaben!I$7:I$10002,A4459,Ausgaben!H$7:H$10002),2)</f>
        <v>0</v>
      </c>
    </row>
    <row r="4460" spans="1:2" x14ac:dyDescent="0.25">
      <c r="A4460">
        <v>4460</v>
      </c>
      <c r="B4460" s="24">
        <f>ROUND(SUMIF(Einnahmen!E$7:E$10002,A4460,Einnahmen!G$7:G$10002)+SUMIF(Einnahmen!I$7:I$10002,A4460,Einnahmen!H$7:H$10002)+SUMIF(Ausgaben!E$7:E$10002,A4460,Ausgaben!G$7:G$10002)+SUMIF(Ausgaben!I$7:I$10002,A4460,Ausgaben!H$7:H$10002),2)</f>
        <v>0</v>
      </c>
    </row>
    <row r="4461" spans="1:2" x14ac:dyDescent="0.25">
      <c r="A4461">
        <v>4461</v>
      </c>
      <c r="B4461" s="24">
        <f>ROUND(SUMIF(Einnahmen!E$7:E$10002,A4461,Einnahmen!G$7:G$10002)+SUMIF(Einnahmen!I$7:I$10002,A4461,Einnahmen!H$7:H$10002)+SUMIF(Ausgaben!E$7:E$10002,A4461,Ausgaben!G$7:G$10002)+SUMIF(Ausgaben!I$7:I$10002,A4461,Ausgaben!H$7:H$10002),2)</f>
        <v>0</v>
      </c>
    </row>
    <row r="4462" spans="1:2" x14ac:dyDescent="0.25">
      <c r="A4462">
        <v>4462</v>
      </c>
      <c r="B4462" s="24">
        <f>ROUND(SUMIF(Einnahmen!E$7:E$10002,A4462,Einnahmen!G$7:G$10002)+SUMIF(Einnahmen!I$7:I$10002,A4462,Einnahmen!H$7:H$10002)+SUMIF(Ausgaben!E$7:E$10002,A4462,Ausgaben!G$7:G$10002)+SUMIF(Ausgaben!I$7:I$10002,A4462,Ausgaben!H$7:H$10002),2)</f>
        <v>0</v>
      </c>
    </row>
    <row r="4463" spans="1:2" x14ac:dyDescent="0.25">
      <c r="A4463">
        <v>4463</v>
      </c>
      <c r="B4463" s="24">
        <f>ROUND(SUMIF(Einnahmen!E$7:E$10002,A4463,Einnahmen!G$7:G$10002)+SUMIF(Einnahmen!I$7:I$10002,A4463,Einnahmen!H$7:H$10002)+SUMIF(Ausgaben!E$7:E$10002,A4463,Ausgaben!G$7:G$10002)+SUMIF(Ausgaben!I$7:I$10002,A4463,Ausgaben!H$7:H$10002),2)</f>
        <v>0</v>
      </c>
    </row>
    <row r="4464" spans="1:2" x14ac:dyDescent="0.25">
      <c r="A4464">
        <v>4464</v>
      </c>
      <c r="B4464" s="24">
        <f>ROUND(SUMIF(Einnahmen!E$7:E$10002,A4464,Einnahmen!G$7:G$10002)+SUMIF(Einnahmen!I$7:I$10002,A4464,Einnahmen!H$7:H$10002)+SUMIF(Ausgaben!E$7:E$10002,A4464,Ausgaben!G$7:G$10002)+SUMIF(Ausgaben!I$7:I$10002,A4464,Ausgaben!H$7:H$10002),2)</f>
        <v>0</v>
      </c>
    </row>
    <row r="4465" spans="1:2" x14ac:dyDescent="0.25">
      <c r="A4465">
        <v>4465</v>
      </c>
      <c r="B4465" s="24">
        <f>ROUND(SUMIF(Einnahmen!E$7:E$10002,A4465,Einnahmen!G$7:G$10002)+SUMIF(Einnahmen!I$7:I$10002,A4465,Einnahmen!H$7:H$10002)+SUMIF(Ausgaben!E$7:E$10002,A4465,Ausgaben!G$7:G$10002)+SUMIF(Ausgaben!I$7:I$10002,A4465,Ausgaben!H$7:H$10002),2)</f>
        <v>0</v>
      </c>
    </row>
    <row r="4466" spans="1:2" x14ac:dyDescent="0.25">
      <c r="A4466">
        <v>4466</v>
      </c>
      <c r="B4466" s="24">
        <f>ROUND(SUMIF(Einnahmen!E$7:E$10002,A4466,Einnahmen!G$7:G$10002)+SUMIF(Einnahmen!I$7:I$10002,A4466,Einnahmen!H$7:H$10002)+SUMIF(Ausgaben!E$7:E$10002,A4466,Ausgaben!G$7:G$10002)+SUMIF(Ausgaben!I$7:I$10002,A4466,Ausgaben!H$7:H$10002),2)</f>
        <v>0</v>
      </c>
    </row>
    <row r="4467" spans="1:2" x14ac:dyDescent="0.25">
      <c r="A4467">
        <v>4467</v>
      </c>
      <c r="B4467" s="24">
        <f>ROUND(SUMIF(Einnahmen!E$7:E$10002,A4467,Einnahmen!G$7:G$10002)+SUMIF(Einnahmen!I$7:I$10002,A4467,Einnahmen!H$7:H$10002)+SUMIF(Ausgaben!E$7:E$10002,A4467,Ausgaben!G$7:G$10002)+SUMIF(Ausgaben!I$7:I$10002,A4467,Ausgaben!H$7:H$10002),2)</f>
        <v>0</v>
      </c>
    </row>
    <row r="4468" spans="1:2" x14ac:dyDescent="0.25">
      <c r="A4468">
        <v>4468</v>
      </c>
      <c r="B4468" s="24">
        <f>ROUND(SUMIF(Einnahmen!E$7:E$10002,A4468,Einnahmen!G$7:G$10002)+SUMIF(Einnahmen!I$7:I$10002,A4468,Einnahmen!H$7:H$10002)+SUMIF(Ausgaben!E$7:E$10002,A4468,Ausgaben!G$7:G$10002)+SUMIF(Ausgaben!I$7:I$10002,A4468,Ausgaben!H$7:H$10002),2)</f>
        <v>0</v>
      </c>
    </row>
    <row r="4469" spans="1:2" x14ac:dyDescent="0.25">
      <c r="A4469">
        <v>4469</v>
      </c>
      <c r="B4469" s="24">
        <f>ROUND(SUMIF(Einnahmen!E$7:E$10002,A4469,Einnahmen!G$7:G$10002)+SUMIF(Einnahmen!I$7:I$10002,A4469,Einnahmen!H$7:H$10002)+SUMIF(Ausgaben!E$7:E$10002,A4469,Ausgaben!G$7:G$10002)+SUMIF(Ausgaben!I$7:I$10002,A4469,Ausgaben!H$7:H$10002),2)</f>
        <v>0</v>
      </c>
    </row>
    <row r="4470" spans="1:2" x14ac:dyDescent="0.25">
      <c r="A4470">
        <v>4470</v>
      </c>
      <c r="B4470" s="24">
        <f>ROUND(SUMIF(Einnahmen!E$7:E$10002,A4470,Einnahmen!G$7:G$10002)+SUMIF(Einnahmen!I$7:I$10002,A4470,Einnahmen!H$7:H$10002)+SUMIF(Ausgaben!E$7:E$10002,A4470,Ausgaben!G$7:G$10002)+SUMIF(Ausgaben!I$7:I$10002,A4470,Ausgaben!H$7:H$10002),2)</f>
        <v>0</v>
      </c>
    </row>
    <row r="4471" spans="1:2" x14ac:dyDescent="0.25">
      <c r="A4471">
        <v>4471</v>
      </c>
      <c r="B4471" s="24">
        <f>ROUND(SUMIF(Einnahmen!E$7:E$10002,A4471,Einnahmen!G$7:G$10002)+SUMIF(Einnahmen!I$7:I$10002,A4471,Einnahmen!H$7:H$10002)+SUMIF(Ausgaben!E$7:E$10002,A4471,Ausgaben!G$7:G$10002)+SUMIF(Ausgaben!I$7:I$10002,A4471,Ausgaben!H$7:H$10002),2)</f>
        <v>0</v>
      </c>
    </row>
    <row r="4472" spans="1:2" x14ac:dyDescent="0.25">
      <c r="A4472">
        <v>4472</v>
      </c>
      <c r="B4472" s="24">
        <f>ROUND(SUMIF(Einnahmen!E$7:E$10002,A4472,Einnahmen!G$7:G$10002)+SUMIF(Einnahmen!I$7:I$10002,A4472,Einnahmen!H$7:H$10002)+SUMIF(Ausgaben!E$7:E$10002,A4472,Ausgaben!G$7:G$10002)+SUMIF(Ausgaben!I$7:I$10002,A4472,Ausgaben!H$7:H$10002),2)</f>
        <v>0</v>
      </c>
    </row>
    <row r="4473" spans="1:2" x14ac:dyDescent="0.25">
      <c r="A4473">
        <v>4473</v>
      </c>
      <c r="B4473" s="24">
        <f>ROUND(SUMIF(Einnahmen!E$7:E$10002,A4473,Einnahmen!G$7:G$10002)+SUMIF(Einnahmen!I$7:I$10002,A4473,Einnahmen!H$7:H$10002)+SUMIF(Ausgaben!E$7:E$10002,A4473,Ausgaben!G$7:G$10002)+SUMIF(Ausgaben!I$7:I$10002,A4473,Ausgaben!H$7:H$10002),2)</f>
        <v>0</v>
      </c>
    </row>
    <row r="4474" spans="1:2" x14ac:dyDescent="0.25">
      <c r="A4474">
        <v>4474</v>
      </c>
      <c r="B4474" s="24">
        <f>ROUND(SUMIF(Einnahmen!E$7:E$10002,A4474,Einnahmen!G$7:G$10002)+SUMIF(Einnahmen!I$7:I$10002,A4474,Einnahmen!H$7:H$10002)+SUMIF(Ausgaben!E$7:E$10002,A4474,Ausgaben!G$7:G$10002)+SUMIF(Ausgaben!I$7:I$10002,A4474,Ausgaben!H$7:H$10002),2)</f>
        <v>0</v>
      </c>
    </row>
    <row r="4475" spans="1:2" x14ac:dyDescent="0.25">
      <c r="A4475">
        <v>4475</v>
      </c>
      <c r="B4475" s="24">
        <f>ROUND(SUMIF(Einnahmen!E$7:E$10002,A4475,Einnahmen!G$7:G$10002)+SUMIF(Einnahmen!I$7:I$10002,A4475,Einnahmen!H$7:H$10002)+SUMIF(Ausgaben!E$7:E$10002,A4475,Ausgaben!G$7:G$10002)+SUMIF(Ausgaben!I$7:I$10002,A4475,Ausgaben!H$7:H$10002),2)</f>
        <v>0</v>
      </c>
    </row>
    <row r="4476" spans="1:2" x14ac:dyDescent="0.25">
      <c r="A4476">
        <v>4476</v>
      </c>
      <c r="B4476" s="24">
        <f>ROUND(SUMIF(Einnahmen!E$7:E$10002,A4476,Einnahmen!G$7:G$10002)+SUMIF(Einnahmen!I$7:I$10002,A4476,Einnahmen!H$7:H$10002)+SUMIF(Ausgaben!E$7:E$10002,A4476,Ausgaben!G$7:G$10002)+SUMIF(Ausgaben!I$7:I$10002,A4476,Ausgaben!H$7:H$10002),2)</f>
        <v>0</v>
      </c>
    </row>
    <row r="4477" spans="1:2" x14ac:dyDescent="0.25">
      <c r="A4477">
        <v>4477</v>
      </c>
      <c r="B4477" s="24">
        <f>ROUND(SUMIF(Einnahmen!E$7:E$10002,A4477,Einnahmen!G$7:G$10002)+SUMIF(Einnahmen!I$7:I$10002,A4477,Einnahmen!H$7:H$10002)+SUMIF(Ausgaben!E$7:E$10002,A4477,Ausgaben!G$7:G$10002)+SUMIF(Ausgaben!I$7:I$10002,A4477,Ausgaben!H$7:H$10002),2)</f>
        <v>0</v>
      </c>
    </row>
    <row r="4478" spans="1:2" x14ac:dyDescent="0.25">
      <c r="A4478">
        <v>4478</v>
      </c>
      <c r="B4478" s="24">
        <f>ROUND(SUMIF(Einnahmen!E$7:E$10002,A4478,Einnahmen!G$7:G$10002)+SUMIF(Einnahmen!I$7:I$10002,A4478,Einnahmen!H$7:H$10002)+SUMIF(Ausgaben!E$7:E$10002,A4478,Ausgaben!G$7:G$10002)+SUMIF(Ausgaben!I$7:I$10002,A4478,Ausgaben!H$7:H$10002),2)</f>
        <v>0</v>
      </c>
    </row>
    <row r="4479" spans="1:2" x14ac:dyDescent="0.25">
      <c r="A4479">
        <v>4479</v>
      </c>
      <c r="B4479" s="24">
        <f>ROUND(SUMIF(Einnahmen!E$7:E$10002,A4479,Einnahmen!G$7:G$10002)+SUMIF(Einnahmen!I$7:I$10002,A4479,Einnahmen!H$7:H$10002)+SUMIF(Ausgaben!E$7:E$10002,A4479,Ausgaben!G$7:G$10002)+SUMIF(Ausgaben!I$7:I$10002,A4479,Ausgaben!H$7:H$10002),2)</f>
        <v>0</v>
      </c>
    </row>
    <row r="4480" spans="1:2" x14ac:dyDescent="0.25">
      <c r="A4480">
        <v>4480</v>
      </c>
      <c r="B4480" s="24">
        <f>ROUND(SUMIF(Einnahmen!E$7:E$10002,A4480,Einnahmen!G$7:G$10002)+SUMIF(Einnahmen!I$7:I$10002,A4480,Einnahmen!H$7:H$10002)+SUMIF(Ausgaben!E$7:E$10002,A4480,Ausgaben!G$7:G$10002)+SUMIF(Ausgaben!I$7:I$10002,A4480,Ausgaben!H$7:H$10002),2)</f>
        <v>0</v>
      </c>
    </row>
    <row r="4481" spans="1:2" x14ac:dyDescent="0.25">
      <c r="A4481">
        <v>4481</v>
      </c>
      <c r="B4481" s="24">
        <f>ROUND(SUMIF(Einnahmen!E$7:E$10002,A4481,Einnahmen!G$7:G$10002)+SUMIF(Einnahmen!I$7:I$10002,A4481,Einnahmen!H$7:H$10002)+SUMIF(Ausgaben!E$7:E$10002,A4481,Ausgaben!G$7:G$10002)+SUMIF(Ausgaben!I$7:I$10002,A4481,Ausgaben!H$7:H$10002),2)</f>
        <v>0</v>
      </c>
    </row>
    <row r="4482" spans="1:2" x14ac:dyDescent="0.25">
      <c r="A4482">
        <v>4482</v>
      </c>
      <c r="B4482" s="24">
        <f>ROUND(SUMIF(Einnahmen!E$7:E$10002,A4482,Einnahmen!G$7:G$10002)+SUMIF(Einnahmen!I$7:I$10002,A4482,Einnahmen!H$7:H$10002)+SUMIF(Ausgaben!E$7:E$10002,A4482,Ausgaben!G$7:G$10002)+SUMIF(Ausgaben!I$7:I$10002,A4482,Ausgaben!H$7:H$10002),2)</f>
        <v>0</v>
      </c>
    </row>
    <row r="4483" spans="1:2" x14ac:dyDescent="0.25">
      <c r="A4483">
        <v>4483</v>
      </c>
      <c r="B4483" s="24">
        <f>ROUND(SUMIF(Einnahmen!E$7:E$10002,A4483,Einnahmen!G$7:G$10002)+SUMIF(Einnahmen!I$7:I$10002,A4483,Einnahmen!H$7:H$10002)+SUMIF(Ausgaben!E$7:E$10002,A4483,Ausgaben!G$7:G$10002)+SUMIF(Ausgaben!I$7:I$10002,A4483,Ausgaben!H$7:H$10002),2)</f>
        <v>0</v>
      </c>
    </row>
    <row r="4484" spans="1:2" x14ac:dyDescent="0.25">
      <c r="A4484">
        <v>4484</v>
      </c>
      <c r="B4484" s="24">
        <f>ROUND(SUMIF(Einnahmen!E$7:E$10002,A4484,Einnahmen!G$7:G$10002)+SUMIF(Einnahmen!I$7:I$10002,A4484,Einnahmen!H$7:H$10002)+SUMIF(Ausgaben!E$7:E$10002,A4484,Ausgaben!G$7:G$10002)+SUMIF(Ausgaben!I$7:I$10002,A4484,Ausgaben!H$7:H$10002),2)</f>
        <v>0</v>
      </c>
    </row>
    <row r="4485" spans="1:2" x14ac:dyDescent="0.25">
      <c r="A4485">
        <v>4485</v>
      </c>
      <c r="B4485" s="24">
        <f>ROUND(SUMIF(Einnahmen!E$7:E$10002,A4485,Einnahmen!G$7:G$10002)+SUMIF(Einnahmen!I$7:I$10002,A4485,Einnahmen!H$7:H$10002)+SUMIF(Ausgaben!E$7:E$10002,A4485,Ausgaben!G$7:G$10002)+SUMIF(Ausgaben!I$7:I$10002,A4485,Ausgaben!H$7:H$10002),2)</f>
        <v>0</v>
      </c>
    </row>
    <row r="4486" spans="1:2" x14ac:dyDescent="0.25">
      <c r="A4486">
        <v>4486</v>
      </c>
      <c r="B4486" s="24">
        <f>ROUND(SUMIF(Einnahmen!E$7:E$10002,A4486,Einnahmen!G$7:G$10002)+SUMIF(Einnahmen!I$7:I$10002,A4486,Einnahmen!H$7:H$10002)+SUMIF(Ausgaben!E$7:E$10002,A4486,Ausgaben!G$7:G$10002)+SUMIF(Ausgaben!I$7:I$10002,A4486,Ausgaben!H$7:H$10002),2)</f>
        <v>0</v>
      </c>
    </row>
    <row r="4487" spans="1:2" x14ac:dyDescent="0.25">
      <c r="A4487">
        <v>4487</v>
      </c>
      <c r="B4487" s="24">
        <f>ROUND(SUMIF(Einnahmen!E$7:E$10002,A4487,Einnahmen!G$7:G$10002)+SUMIF(Einnahmen!I$7:I$10002,A4487,Einnahmen!H$7:H$10002)+SUMIF(Ausgaben!E$7:E$10002,A4487,Ausgaben!G$7:G$10002)+SUMIF(Ausgaben!I$7:I$10002,A4487,Ausgaben!H$7:H$10002),2)</f>
        <v>0</v>
      </c>
    </row>
    <row r="4488" spans="1:2" x14ac:dyDescent="0.25">
      <c r="A4488">
        <v>4488</v>
      </c>
      <c r="B4488" s="24">
        <f>ROUND(SUMIF(Einnahmen!E$7:E$10002,A4488,Einnahmen!G$7:G$10002)+SUMIF(Einnahmen!I$7:I$10002,A4488,Einnahmen!H$7:H$10002)+SUMIF(Ausgaben!E$7:E$10002,A4488,Ausgaben!G$7:G$10002)+SUMIF(Ausgaben!I$7:I$10002,A4488,Ausgaben!H$7:H$10002),2)</f>
        <v>0</v>
      </c>
    </row>
    <row r="4489" spans="1:2" x14ac:dyDescent="0.25">
      <c r="A4489">
        <v>4489</v>
      </c>
      <c r="B4489" s="24">
        <f>ROUND(SUMIF(Einnahmen!E$7:E$10002,A4489,Einnahmen!G$7:G$10002)+SUMIF(Einnahmen!I$7:I$10002,A4489,Einnahmen!H$7:H$10002)+SUMIF(Ausgaben!E$7:E$10002,A4489,Ausgaben!G$7:G$10002)+SUMIF(Ausgaben!I$7:I$10002,A4489,Ausgaben!H$7:H$10002),2)</f>
        <v>0</v>
      </c>
    </row>
    <row r="4490" spans="1:2" x14ac:dyDescent="0.25">
      <c r="A4490">
        <v>4490</v>
      </c>
      <c r="B4490" s="24">
        <f>ROUND(SUMIF(Einnahmen!E$7:E$10002,A4490,Einnahmen!G$7:G$10002)+SUMIF(Einnahmen!I$7:I$10002,A4490,Einnahmen!H$7:H$10002)+SUMIF(Ausgaben!E$7:E$10002,A4490,Ausgaben!G$7:G$10002)+SUMIF(Ausgaben!I$7:I$10002,A4490,Ausgaben!H$7:H$10002),2)</f>
        <v>0</v>
      </c>
    </row>
    <row r="4491" spans="1:2" x14ac:dyDescent="0.25">
      <c r="A4491">
        <v>4491</v>
      </c>
      <c r="B4491" s="24">
        <f>ROUND(SUMIF(Einnahmen!E$7:E$10002,A4491,Einnahmen!G$7:G$10002)+SUMIF(Einnahmen!I$7:I$10002,A4491,Einnahmen!H$7:H$10002)+SUMIF(Ausgaben!E$7:E$10002,A4491,Ausgaben!G$7:G$10002)+SUMIF(Ausgaben!I$7:I$10002,A4491,Ausgaben!H$7:H$10002),2)</f>
        <v>0</v>
      </c>
    </row>
    <row r="4492" spans="1:2" x14ac:dyDescent="0.25">
      <c r="A4492">
        <v>4492</v>
      </c>
      <c r="B4492" s="24">
        <f>ROUND(SUMIF(Einnahmen!E$7:E$10002,A4492,Einnahmen!G$7:G$10002)+SUMIF(Einnahmen!I$7:I$10002,A4492,Einnahmen!H$7:H$10002)+SUMIF(Ausgaben!E$7:E$10002,A4492,Ausgaben!G$7:G$10002)+SUMIF(Ausgaben!I$7:I$10002,A4492,Ausgaben!H$7:H$10002),2)</f>
        <v>0</v>
      </c>
    </row>
    <row r="4493" spans="1:2" x14ac:dyDescent="0.25">
      <c r="A4493">
        <v>4493</v>
      </c>
      <c r="B4493" s="24">
        <f>ROUND(SUMIF(Einnahmen!E$7:E$10002,A4493,Einnahmen!G$7:G$10002)+SUMIF(Einnahmen!I$7:I$10002,A4493,Einnahmen!H$7:H$10002)+SUMIF(Ausgaben!E$7:E$10002,A4493,Ausgaben!G$7:G$10002)+SUMIF(Ausgaben!I$7:I$10002,A4493,Ausgaben!H$7:H$10002),2)</f>
        <v>0</v>
      </c>
    </row>
    <row r="4494" spans="1:2" x14ac:dyDescent="0.25">
      <c r="A4494">
        <v>4494</v>
      </c>
      <c r="B4494" s="24">
        <f>ROUND(SUMIF(Einnahmen!E$7:E$10002,A4494,Einnahmen!G$7:G$10002)+SUMIF(Einnahmen!I$7:I$10002,A4494,Einnahmen!H$7:H$10002)+SUMIF(Ausgaben!E$7:E$10002,A4494,Ausgaben!G$7:G$10002)+SUMIF(Ausgaben!I$7:I$10002,A4494,Ausgaben!H$7:H$10002),2)</f>
        <v>0</v>
      </c>
    </row>
    <row r="4495" spans="1:2" x14ac:dyDescent="0.25">
      <c r="A4495">
        <v>4495</v>
      </c>
      <c r="B4495" s="24">
        <f>ROUND(SUMIF(Einnahmen!E$7:E$10002,A4495,Einnahmen!G$7:G$10002)+SUMIF(Einnahmen!I$7:I$10002,A4495,Einnahmen!H$7:H$10002)+SUMIF(Ausgaben!E$7:E$10002,A4495,Ausgaben!G$7:G$10002)+SUMIF(Ausgaben!I$7:I$10002,A4495,Ausgaben!H$7:H$10002),2)</f>
        <v>0</v>
      </c>
    </row>
    <row r="4496" spans="1:2" x14ac:dyDescent="0.25">
      <c r="A4496">
        <v>4496</v>
      </c>
      <c r="B4496" s="24">
        <f>ROUND(SUMIF(Einnahmen!E$7:E$10002,A4496,Einnahmen!G$7:G$10002)+SUMIF(Einnahmen!I$7:I$10002,A4496,Einnahmen!H$7:H$10002)+SUMIF(Ausgaben!E$7:E$10002,A4496,Ausgaben!G$7:G$10002)+SUMIF(Ausgaben!I$7:I$10002,A4496,Ausgaben!H$7:H$10002),2)</f>
        <v>0</v>
      </c>
    </row>
    <row r="4497" spans="1:2" x14ac:dyDescent="0.25">
      <c r="A4497">
        <v>4497</v>
      </c>
      <c r="B4497" s="24">
        <f>ROUND(SUMIF(Einnahmen!E$7:E$10002,A4497,Einnahmen!G$7:G$10002)+SUMIF(Einnahmen!I$7:I$10002,A4497,Einnahmen!H$7:H$10002)+SUMIF(Ausgaben!E$7:E$10002,A4497,Ausgaben!G$7:G$10002)+SUMIF(Ausgaben!I$7:I$10002,A4497,Ausgaben!H$7:H$10002),2)</f>
        <v>0</v>
      </c>
    </row>
    <row r="4498" spans="1:2" x14ac:dyDescent="0.25">
      <c r="A4498">
        <v>4498</v>
      </c>
      <c r="B4498" s="24">
        <f>ROUND(SUMIF(Einnahmen!E$7:E$10002,A4498,Einnahmen!G$7:G$10002)+SUMIF(Einnahmen!I$7:I$10002,A4498,Einnahmen!H$7:H$10002)+SUMIF(Ausgaben!E$7:E$10002,A4498,Ausgaben!G$7:G$10002)+SUMIF(Ausgaben!I$7:I$10002,A4498,Ausgaben!H$7:H$10002),2)</f>
        <v>0</v>
      </c>
    </row>
    <row r="4499" spans="1:2" x14ac:dyDescent="0.25">
      <c r="A4499">
        <v>4499</v>
      </c>
      <c r="B4499" s="24">
        <f>ROUND(SUMIF(Einnahmen!E$7:E$10002,A4499,Einnahmen!G$7:G$10002)+SUMIF(Einnahmen!I$7:I$10002,A4499,Einnahmen!H$7:H$10002)+SUMIF(Ausgaben!E$7:E$10002,A4499,Ausgaben!G$7:G$10002)+SUMIF(Ausgaben!I$7:I$10002,A4499,Ausgaben!H$7:H$10002),2)</f>
        <v>0</v>
      </c>
    </row>
    <row r="4500" spans="1:2" x14ac:dyDescent="0.25">
      <c r="A4500">
        <v>4500</v>
      </c>
      <c r="B4500" s="24">
        <f>ROUND(SUMIF(Einnahmen!E$7:E$10002,A4500,Einnahmen!G$7:G$10002)+SUMIF(Einnahmen!I$7:I$10002,A4500,Einnahmen!H$7:H$10002)+SUMIF(Ausgaben!E$7:E$10002,A4500,Ausgaben!G$7:G$10002)+SUMIF(Ausgaben!I$7:I$10002,A4500,Ausgaben!H$7:H$10002),2)</f>
        <v>0</v>
      </c>
    </row>
    <row r="4501" spans="1:2" x14ac:dyDescent="0.25">
      <c r="A4501">
        <v>4501</v>
      </c>
      <c r="B4501" s="24">
        <f>ROUND(SUMIF(Einnahmen!E$7:E$10002,A4501,Einnahmen!G$7:G$10002)+SUMIF(Einnahmen!I$7:I$10002,A4501,Einnahmen!H$7:H$10002)+SUMIF(Ausgaben!E$7:E$10002,A4501,Ausgaben!G$7:G$10002)+SUMIF(Ausgaben!I$7:I$10002,A4501,Ausgaben!H$7:H$10002),2)</f>
        <v>0</v>
      </c>
    </row>
    <row r="4502" spans="1:2" x14ac:dyDescent="0.25">
      <c r="A4502">
        <v>4502</v>
      </c>
      <c r="B4502" s="24">
        <f>ROUND(SUMIF(Einnahmen!E$7:E$10002,A4502,Einnahmen!G$7:G$10002)+SUMIF(Einnahmen!I$7:I$10002,A4502,Einnahmen!H$7:H$10002)+SUMIF(Ausgaben!E$7:E$10002,A4502,Ausgaben!G$7:G$10002)+SUMIF(Ausgaben!I$7:I$10002,A4502,Ausgaben!H$7:H$10002),2)</f>
        <v>0</v>
      </c>
    </row>
    <row r="4503" spans="1:2" x14ac:dyDescent="0.25">
      <c r="A4503">
        <v>4503</v>
      </c>
      <c r="B4503" s="24">
        <f>ROUND(SUMIF(Einnahmen!E$7:E$10002,A4503,Einnahmen!G$7:G$10002)+SUMIF(Einnahmen!I$7:I$10002,A4503,Einnahmen!H$7:H$10002)+SUMIF(Ausgaben!E$7:E$10002,A4503,Ausgaben!G$7:G$10002)+SUMIF(Ausgaben!I$7:I$10002,A4503,Ausgaben!H$7:H$10002),2)</f>
        <v>0</v>
      </c>
    </row>
    <row r="4504" spans="1:2" x14ac:dyDescent="0.25">
      <c r="A4504">
        <v>4504</v>
      </c>
      <c r="B4504" s="24">
        <f>ROUND(SUMIF(Einnahmen!E$7:E$10002,A4504,Einnahmen!G$7:G$10002)+SUMIF(Einnahmen!I$7:I$10002,A4504,Einnahmen!H$7:H$10002)+SUMIF(Ausgaben!E$7:E$10002,A4504,Ausgaben!G$7:G$10002)+SUMIF(Ausgaben!I$7:I$10002,A4504,Ausgaben!H$7:H$10002),2)</f>
        <v>0</v>
      </c>
    </row>
    <row r="4505" spans="1:2" x14ac:dyDescent="0.25">
      <c r="A4505">
        <v>4505</v>
      </c>
      <c r="B4505" s="24">
        <f>ROUND(SUMIF(Einnahmen!E$7:E$10002,A4505,Einnahmen!G$7:G$10002)+SUMIF(Einnahmen!I$7:I$10002,A4505,Einnahmen!H$7:H$10002)+SUMIF(Ausgaben!E$7:E$10002,A4505,Ausgaben!G$7:G$10002)+SUMIF(Ausgaben!I$7:I$10002,A4505,Ausgaben!H$7:H$10002),2)</f>
        <v>0</v>
      </c>
    </row>
    <row r="4506" spans="1:2" x14ac:dyDescent="0.25">
      <c r="A4506">
        <v>4506</v>
      </c>
      <c r="B4506" s="24">
        <f>ROUND(SUMIF(Einnahmen!E$7:E$10002,A4506,Einnahmen!G$7:G$10002)+SUMIF(Einnahmen!I$7:I$10002,A4506,Einnahmen!H$7:H$10002)+SUMIF(Ausgaben!E$7:E$10002,A4506,Ausgaben!G$7:G$10002)+SUMIF(Ausgaben!I$7:I$10002,A4506,Ausgaben!H$7:H$10002),2)</f>
        <v>0</v>
      </c>
    </row>
    <row r="4507" spans="1:2" x14ac:dyDescent="0.25">
      <c r="A4507">
        <v>4507</v>
      </c>
      <c r="B4507" s="24">
        <f>ROUND(SUMIF(Einnahmen!E$7:E$10002,A4507,Einnahmen!G$7:G$10002)+SUMIF(Einnahmen!I$7:I$10002,A4507,Einnahmen!H$7:H$10002)+SUMIF(Ausgaben!E$7:E$10002,A4507,Ausgaben!G$7:G$10002)+SUMIF(Ausgaben!I$7:I$10002,A4507,Ausgaben!H$7:H$10002),2)</f>
        <v>0</v>
      </c>
    </row>
    <row r="4508" spans="1:2" x14ac:dyDescent="0.25">
      <c r="A4508">
        <v>4508</v>
      </c>
      <c r="B4508" s="24">
        <f>ROUND(SUMIF(Einnahmen!E$7:E$10002,A4508,Einnahmen!G$7:G$10002)+SUMIF(Einnahmen!I$7:I$10002,A4508,Einnahmen!H$7:H$10002)+SUMIF(Ausgaben!E$7:E$10002,A4508,Ausgaben!G$7:G$10002)+SUMIF(Ausgaben!I$7:I$10002,A4508,Ausgaben!H$7:H$10002),2)</f>
        <v>0</v>
      </c>
    </row>
    <row r="4509" spans="1:2" x14ac:dyDescent="0.25">
      <c r="A4509">
        <v>4509</v>
      </c>
      <c r="B4509" s="24">
        <f>ROUND(SUMIF(Einnahmen!E$7:E$10002,A4509,Einnahmen!G$7:G$10002)+SUMIF(Einnahmen!I$7:I$10002,A4509,Einnahmen!H$7:H$10002)+SUMIF(Ausgaben!E$7:E$10002,A4509,Ausgaben!G$7:G$10002)+SUMIF(Ausgaben!I$7:I$10002,A4509,Ausgaben!H$7:H$10002),2)</f>
        <v>0</v>
      </c>
    </row>
    <row r="4510" spans="1:2" x14ac:dyDescent="0.25">
      <c r="A4510">
        <v>4510</v>
      </c>
      <c r="B4510" s="24">
        <f>ROUND(SUMIF(Einnahmen!E$7:E$10002,A4510,Einnahmen!G$7:G$10002)+SUMIF(Einnahmen!I$7:I$10002,A4510,Einnahmen!H$7:H$10002)+SUMIF(Ausgaben!E$7:E$10002,A4510,Ausgaben!G$7:G$10002)+SUMIF(Ausgaben!I$7:I$10002,A4510,Ausgaben!H$7:H$10002),2)</f>
        <v>45.1</v>
      </c>
    </row>
    <row r="4511" spans="1:2" x14ac:dyDescent="0.25">
      <c r="A4511">
        <v>4511</v>
      </c>
      <c r="B4511" s="24">
        <f>ROUND(SUMIF(Einnahmen!E$7:E$10002,A4511,Einnahmen!G$7:G$10002)+SUMIF(Einnahmen!I$7:I$10002,A4511,Einnahmen!H$7:H$10002)+SUMIF(Ausgaben!E$7:E$10002,A4511,Ausgaben!G$7:G$10002)+SUMIF(Ausgaben!I$7:I$10002,A4511,Ausgaben!H$7:H$10002),2)</f>
        <v>0</v>
      </c>
    </row>
    <row r="4512" spans="1:2" x14ac:dyDescent="0.25">
      <c r="A4512">
        <v>4512</v>
      </c>
      <c r="B4512" s="24">
        <f>ROUND(SUMIF(Einnahmen!E$7:E$10002,A4512,Einnahmen!G$7:G$10002)+SUMIF(Einnahmen!I$7:I$10002,A4512,Einnahmen!H$7:H$10002)+SUMIF(Ausgaben!E$7:E$10002,A4512,Ausgaben!G$7:G$10002)+SUMIF(Ausgaben!I$7:I$10002,A4512,Ausgaben!H$7:H$10002),2)</f>
        <v>0</v>
      </c>
    </row>
    <row r="4513" spans="1:2" x14ac:dyDescent="0.25">
      <c r="A4513">
        <v>4513</v>
      </c>
      <c r="B4513" s="24">
        <f>ROUND(SUMIF(Einnahmen!E$7:E$10002,A4513,Einnahmen!G$7:G$10002)+SUMIF(Einnahmen!I$7:I$10002,A4513,Einnahmen!H$7:H$10002)+SUMIF(Ausgaben!E$7:E$10002,A4513,Ausgaben!G$7:G$10002)+SUMIF(Ausgaben!I$7:I$10002,A4513,Ausgaben!H$7:H$10002),2)</f>
        <v>0</v>
      </c>
    </row>
    <row r="4514" spans="1:2" x14ac:dyDescent="0.25">
      <c r="A4514">
        <v>4514</v>
      </c>
      <c r="B4514" s="24">
        <f>ROUND(SUMIF(Einnahmen!E$7:E$10002,A4514,Einnahmen!G$7:G$10002)+SUMIF(Einnahmen!I$7:I$10002,A4514,Einnahmen!H$7:H$10002)+SUMIF(Ausgaben!E$7:E$10002,A4514,Ausgaben!G$7:G$10002)+SUMIF(Ausgaben!I$7:I$10002,A4514,Ausgaben!H$7:H$10002),2)</f>
        <v>0</v>
      </c>
    </row>
    <row r="4515" spans="1:2" x14ac:dyDescent="0.25">
      <c r="A4515">
        <v>4515</v>
      </c>
      <c r="B4515" s="24">
        <f>ROUND(SUMIF(Einnahmen!E$7:E$10002,A4515,Einnahmen!G$7:G$10002)+SUMIF(Einnahmen!I$7:I$10002,A4515,Einnahmen!H$7:H$10002)+SUMIF(Ausgaben!E$7:E$10002,A4515,Ausgaben!G$7:G$10002)+SUMIF(Ausgaben!I$7:I$10002,A4515,Ausgaben!H$7:H$10002),2)</f>
        <v>0</v>
      </c>
    </row>
    <row r="4516" spans="1:2" x14ac:dyDescent="0.25">
      <c r="A4516">
        <v>4516</v>
      </c>
      <c r="B4516" s="24">
        <f>ROUND(SUMIF(Einnahmen!E$7:E$10002,A4516,Einnahmen!G$7:G$10002)+SUMIF(Einnahmen!I$7:I$10002,A4516,Einnahmen!H$7:H$10002)+SUMIF(Ausgaben!E$7:E$10002,A4516,Ausgaben!G$7:G$10002)+SUMIF(Ausgaben!I$7:I$10002,A4516,Ausgaben!H$7:H$10002),2)</f>
        <v>0</v>
      </c>
    </row>
    <row r="4517" spans="1:2" x14ac:dyDescent="0.25">
      <c r="A4517">
        <v>4517</v>
      </c>
      <c r="B4517" s="24">
        <f>ROUND(SUMIF(Einnahmen!E$7:E$10002,A4517,Einnahmen!G$7:G$10002)+SUMIF(Einnahmen!I$7:I$10002,A4517,Einnahmen!H$7:H$10002)+SUMIF(Ausgaben!E$7:E$10002,A4517,Ausgaben!G$7:G$10002)+SUMIF(Ausgaben!I$7:I$10002,A4517,Ausgaben!H$7:H$10002),2)</f>
        <v>0</v>
      </c>
    </row>
    <row r="4518" spans="1:2" x14ac:dyDescent="0.25">
      <c r="A4518">
        <v>4518</v>
      </c>
      <c r="B4518" s="24">
        <f>ROUND(SUMIF(Einnahmen!E$7:E$10002,A4518,Einnahmen!G$7:G$10002)+SUMIF(Einnahmen!I$7:I$10002,A4518,Einnahmen!H$7:H$10002)+SUMIF(Ausgaben!E$7:E$10002,A4518,Ausgaben!G$7:G$10002)+SUMIF(Ausgaben!I$7:I$10002,A4518,Ausgaben!H$7:H$10002),2)</f>
        <v>0</v>
      </c>
    </row>
    <row r="4519" spans="1:2" x14ac:dyDescent="0.25">
      <c r="A4519">
        <v>4519</v>
      </c>
      <c r="B4519" s="24">
        <f>ROUND(SUMIF(Einnahmen!E$7:E$10002,A4519,Einnahmen!G$7:G$10002)+SUMIF(Einnahmen!I$7:I$10002,A4519,Einnahmen!H$7:H$10002)+SUMIF(Ausgaben!E$7:E$10002,A4519,Ausgaben!G$7:G$10002)+SUMIF(Ausgaben!I$7:I$10002,A4519,Ausgaben!H$7:H$10002),2)</f>
        <v>0</v>
      </c>
    </row>
    <row r="4520" spans="1:2" x14ac:dyDescent="0.25">
      <c r="A4520">
        <v>4520</v>
      </c>
      <c r="B4520" s="24">
        <f>ROUND(SUMIF(Einnahmen!E$7:E$10002,A4520,Einnahmen!G$7:G$10002)+SUMIF(Einnahmen!I$7:I$10002,A4520,Einnahmen!H$7:H$10002)+SUMIF(Ausgaben!E$7:E$10002,A4520,Ausgaben!G$7:G$10002)+SUMIF(Ausgaben!I$7:I$10002,A4520,Ausgaben!H$7:H$10002),2)</f>
        <v>0</v>
      </c>
    </row>
    <row r="4521" spans="1:2" x14ac:dyDescent="0.25">
      <c r="A4521">
        <v>4521</v>
      </c>
      <c r="B4521" s="24">
        <f>ROUND(SUMIF(Einnahmen!E$7:E$10002,A4521,Einnahmen!G$7:G$10002)+SUMIF(Einnahmen!I$7:I$10002,A4521,Einnahmen!H$7:H$10002)+SUMIF(Ausgaben!E$7:E$10002,A4521,Ausgaben!G$7:G$10002)+SUMIF(Ausgaben!I$7:I$10002,A4521,Ausgaben!H$7:H$10002),2)</f>
        <v>0</v>
      </c>
    </row>
    <row r="4522" spans="1:2" x14ac:dyDescent="0.25">
      <c r="A4522">
        <v>4522</v>
      </c>
      <c r="B4522" s="24">
        <f>ROUND(SUMIF(Einnahmen!E$7:E$10002,A4522,Einnahmen!G$7:G$10002)+SUMIF(Einnahmen!I$7:I$10002,A4522,Einnahmen!H$7:H$10002)+SUMIF(Ausgaben!E$7:E$10002,A4522,Ausgaben!G$7:G$10002)+SUMIF(Ausgaben!I$7:I$10002,A4522,Ausgaben!H$7:H$10002),2)</f>
        <v>0</v>
      </c>
    </row>
    <row r="4523" spans="1:2" x14ac:dyDescent="0.25">
      <c r="A4523">
        <v>4523</v>
      </c>
      <c r="B4523" s="24">
        <f>ROUND(SUMIF(Einnahmen!E$7:E$10002,A4523,Einnahmen!G$7:G$10002)+SUMIF(Einnahmen!I$7:I$10002,A4523,Einnahmen!H$7:H$10002)+SUMIF(Ausgaben!E$7:E$10002,A4523,Ausgaben!G$7:G$10002)+SUMIF(Ausgaben!I$7:I$10002,A4523,Ausgaben!H$7:H$10002),2)</f>
        <v>0</v>
      </c>
    </row>
    <row r="4524" spans="1:2" x14ac:dyDescent="0.25">
      <c r="A4524">
        <v>4524</v>
      </c>
      <c r="B4524" s="24">
        <f>ROUND(SUMIF(Einnahmen!E$7:E$10002,A4524,Einnahmen!G$7:G$10002)+SUMIF(Einnahmen!I$7:I$10002,A4524,Einnahmen!H$7:H$10002)+SUMIF(Ausgaben!E$7:E$10002,A4524,Ausgaben!G$7:G$10002)+SUMIF(Ausgaben!I$7:I$10002,A4524,Ausgaben!H$7:H$10002),2)</f>
        <v>0</v>
      </c>
    </row>
    <row r="4525" spans="1:2" x14ac:dyDescent="0.25">
      <c r="A4525">
        <v>4525</v>
      </c>
      <c r="B4525" s="24">
        <f>ROUND(SUMIF(Einnahmen!E$7:E$10002,A4525,Einnahmen!G$7:G$10002)+SUMIF(Einnahmen!I$7:I$10002,A4525,Einnahmen!H$7:H$10002)+SUMIF(Ausgaben!E$7:E$10002,A4525,Ausgaben!G$7:G$10002)+SUMIF(Ausgaben!I$7:I$10002,A4525,Ausgaben!H$7:H$10002),2)</f>
        <v>0</v>
      </c>
    </row>
    <row r="4526" spans="1:2" x14ac:dyDescent="0.25">
      <c r="A4526">
        <v>4526</v>
      </c>
      <c r="B4526" s="24">
        <f>ROUND(SUMIF(Einnahmen!E$7:E$10002,A4526,Einnahmen!G$7:G$10002)+SUMIF(Einnahmen!I$7:I$10002,A4526,Einnahmen!H$7:H$10002)+SUMIF(Ausgaben!E$7:E$10002,A4526,Ausgaben!G$7:G$10002)+SUMIF(Ausgaben!I$7:I$10002,A4526,Ausgaben!H$7:H$10002),2)</f>
        <v>0</v>
      </c>
    </row>
    <row r="4527" spans="1:2" x14ac:dyDescent="0.25">
      <c r="A4527">
        <v>4527</v>
      </c>
      <c r="B4527" s="24">
        <f>ROUND(SUMIF(Einnahmen!E$7:E$10002,A4527,Einnahmen!G$7:G$10002)+SUMIF(Einnahmen!I$7:I$10002,A4527,Einnahmen!H$7:H$10002)+SUMIF(Ausgaben!E$7:E$10002,A4527,Ausgaben!G$7:G$10002)+SUMIF(Ausgaben!I$7:I$10002,A4527,Ausgaben!H$7:H$10002),2)</f>
        <v>0</v>
      </c>
    </row>
    <row r="4528" spans="1:2" x14ac:dyDescent="0.25">
      <c r="A4528">
        <v>4528</v>
      </c>
      <c r="B4528" s="24">
        <f>ROUND(SUMIF(Einnahmen!E$7:E$10002,A4528,Einnahmen!G$7:G$10002)+SUMIF(Einnahmen!I$7:I$10002,A4528,Einnahmen!H$7:H$10002)+SUMIF(Ausgaben!E$7:E$10002,A4528,Ausgaben!G$7:G$10002)+SUMIF(Ausgaben!I$7:I$10002,A4528,Ausgaben!H$7:H$10002),2)</f>
        <v>0</v>
      </c>
    </row>
    <row r="4529" spans="1:2" x14ac:dyDescent="0.25">
      <c r="A4529">
        <v>4529</v>
      </c>
      <c r="B4529" s="24">
        <f>ROUND(SUMIF(Einnahmen!E$7:E$10002,A4529,Einnahmen!G$7:G$10002)+SUMIF(Einnahmen!I$7:I$10002,A4529,Einnahmen!H$7:H$10002)+SUMIF(Ausgaben!E$7:E$10002,A4529,Ausgaben!G$7:G$10002)+SUMIF(Ausgaben!I$7:I$10002,A4529,Ausgaben!H$7:H$10002),2)</f>
        <v>0</v>
      </c>
    </row>
    <row r="4530" spans="1:2" x14ac:dyDescent="0.25">
      <c r="A4530">
        <v>4530</v>
      </c>
      <c r="B4530" s="24">
        <f>ROUND(SUMIF(Einnahmen!E$7:E$10002,A4530,Einnahmen!G$7:G$10002)+SUMIF(Einnahmen!I$7:I$10002,A4530,Einnahmen!H$7:H$10002)+SUMIF(Ausgaben!E$7:E$10002,A4530,Ausgaben!G$7:G$10002)+SUMIF(Ausgaben!I$7:I$10002,A4530,Ausgaben!H$7:H$10002),2)</f>
        <v>45.3</v>
      </c>
    </row>
    <row r="4531" spans="1:2" x14ac:dyDescent="0.25">
      <c r="A4531">
        <v>4531</v>
      </c>
      <c r="B4531" s="24">
        <f>ROUND(SUMIF(Einnahmen!E$7:E$10002,A4531,Einnahmen!G$7:G$10002)+SUMIF(Einnahmen!I$7:I$10002,A4531,Einnahmen!H$7:H$10002)+SUMIF(Ausgaben!E$7:E$10002,A4531,Ausgaben!G$7:G$10002)+SUMIF(Ausgaben!I$7:I$10002,A4531,Ausgaben!H$7:H$10002),2)</f>
        <v>0</v>
      </c>
    </row>
    <row r="4532" spans="1:2" x14ac:dyDescent="0.25">
      <c r="A4532">
        <v>4532</v>
      </c>
      <c r="B4532" s="24">
        <f>ROUND(SUMIF(Einnahmen!E$7:E$10002,A4532,Einnahmen!G$7:G$10002)+SUMIF(Einnahmen!I$7:I$10002,A4532,Einnahmen!H$7:H$10002)+SUMIF(Ausgaben!E$7:E$10002,A4532,Ausgaben!G$7:G$10002)+SUMIF(Ausgaben!I$7:I$10002,A4532,Ausgaben!H$7:H$10002),2)</f>
        <v>0</v>
      </c>
    </row>
    <row r="4533" spans="1:2" x14ac:dyDescent="0.25">
      <c r="A4533">
        <v>4533</v>
      </c>
      <c r="B4533" s="24">
        <f>ROUND(SUMIF(Einnahmen!E$7:E$10002,A4533,Einnahmen!G$7:G$10002)+SUMIF(Einnahmen!I$7:I$10002,A4533,Einnahmen!H$7:H$10002)+SUMIF(Ausgaben!E$7:E$10002,A4533,Ausgaben!G$7:G$10002)+SUMIF(Ausgaben!I$7:I$10002,A4533,Ausgaben!H$7:H$10002),2)</f>
        <v>0</v>
      </c>
    </row>
    <row r="4534" spans="1:2" x14ac:dyDescent="0.25">
      <c r="A4534">
        <v>4534</v>
      </c>
      <c r="B4534" s="24">
        <f>ROUND(SUMIF(Einnahmen!E$7:E$10002,A4534,Einnahmen!G$7:G$10002)+SUMIF(Einnahmen!I$7:I$10002,A4534,Einnahmen!H$7:H$10002)+SUMIF(Ausgaben!E$7:E$10002,A4534,Ausgaben!G$7:G$10002)+SUMIF(Ausgaben!I$7:I$10002,A4534,Ausgaben!H$7:H$10002),2)</f>
        <v>0</v>
      </c>
    </row>
    <row r="4535" spans="1:2" x14ac:dyDescent="0.25">
      <c r="A4535">
        <v>4535</v>
      </c>
      <c r="B4535" s="24">
        <f>ROUND(SUMIF(Einnahmen!E$7:E$10002,A4535,Einnahmen!G$7:G$10002)+SUMIF(Einnahmen!I$7:I$10002,A4535,Einnahmen!H$7:H$10002)+SUMIF(Ausgaben!E$7:E$10002,A4535,Ausgaben!G$7:G$10002)+SUMIF(Ausgaben!I$7:I$10002,A4535,Ausgaben!H$7:H$10002),2)</f>
        <v>0</v>
      </c>
    </row>
    <row r="4536" spans="1:2" x14ac:dyDescent="0.25">
      <c r="A4536">
        <v>4536</v>
      </c>
      <c r="B4536" s="24">
        <f>ROUND(SUMIF(Einnahmen!E$7:E$10002,A4536,Einnahmen!G$7:G$10002)+SUMIF(Einnahmen!I$7:I$10002,A4536,Einnahmen!H$7:H$10002)+SUMIF(Ausgaben!E$7:E$10002,A4536,Ausgaben!G$7:G$10002)+SUMIF(Ausgaben!I$7:I$10002,A4536,Ausgaben!H$7:H$10002),2)</f>
        <v>0</v>
      </c>
    </row>
    <row r="4537" spans="1:2" x14ac:dyDescent="0.25">
      <c r="A4537">
        <v>4537</v>
      </c>
      <c r="B4537" s="24">
        <f>ROUND(SUMIF(Einnahmen!E$7:E$10002,A4537,Einnahmen!G$7:G$10002)+SUMIF(Einnahmen!I$7:I$10002,A4537,Einnahmen!H$7:H$10002)+SUMIF(Ausgaben!E$7:E$10002,A4537,Ausgaben!G$7:G$10002)+SUMIF(Ausgaben!I$7:I$10002,A4537,Ausgaben!H$7:H$10002),2)</f>
        <v>0</v>
      </c>
    </row>
    <row r="4538" spans="1:2" x14ac:dyDescent="0.25">
      <c r="A4538">
        <v>4538</v>
      </c>
      <c r="B4538" s="24">
        <f>ROUND(SUMIF(Einnahmen!E$7:E$10002,A4538,Einnahmen!G$7:G$10002)+SUMIF(Einnahmen!I$7:I$10002,A4538,Einnahmen!H$7:H$10002)+SUMIF(Ausgaben!E$7:E$10002,A4538,Ausgaben!G$7:G$10002)+SUMIF(Ausgaben!I$7:I$10002,A4538,Ausgaben!H$7:H$10002),2)</f>
        <v>0</v>
      </c>
    </row>
    <row r="4539" spans="1:2" x14ac:dyDescent="0.25">
      <c r="A4539">
        <v>4539</v>
      </c>
      <c r="B4539" s="24">
        <f>ROUND(SUMIF(Einnahmen!E$7:E$10002,A4539,Einnahmen!G$7:G$10002)+SUMIF(Einnahmen!I$7:I$10002,A4539,Einnahmen!H$7:H$10002)+SUMIF(Ausgaben!E$7:E$10002,A4539,Ausgaben!G$7:G$10002)+SUMIF(Ausgaben!I$7:I$10002,A4539,Ausgaben!H$7:H$10002),2)</f>
        <v>0</v>
      </c>
    </row>
    <row r="4540" spans="1:2" x14ac:dyDescent="0.25">
      <c r="A4540">
        <v>4540</v>
      </c>
      <c r="B4540" s="24">
        <f>ROUND(SUMIF(Einnahmen!E$7:E$10002,A4540,Einnahmen!G$7:G$10002)+SUMIF(Einnahmen!I$7:I$10002,A4540,Einnahmen!H$7:H$10002)+SUMIF(Ausgaben!E$7:E$10002,A4540,Ausgaben!G$7:G$10002)+SUMIF(Ausgaben!I$7:I$10002,A4540,Ausgaben!H$7:H$10002),2)</f>
        <v>0</v>
      </c>
    </row>
    <row r="4541" spans="1:2" x14ac:dyDescent="0.25">
      <c r="A4541">
        <v>4541</v>
      </c>
      <c r="B4541" s="24">
        <f>ROUND(SUMIF(Einnahmen!E$7:E$10002,A4541,Einnahmen!G$7:G$10002)+SUMIF(Einnahmen!I$7:I$10002,A4541,Einnahmen!H$7:H$10002)+SUMIF(Ausgaben!E$7:E$10002,A4541,Ausgaben!G$7:G$10002)+SUMIF(Ausgaben!I$7:I$10002,A4541,Ausgaben!H$7:H$10002),2)</f>
        <v>0</v>
      </c>
    </row>
    <row r="4542" spans="1:2" x14ac:dyDescent="0.25">
      <c r="A4542">
        <v>4542</v>
      </c>
      <c r="B4542" s="24">
        <f>ROUND(SUMIF(Einnahmen!E$7:E$10002,A4542,Einnahmen!G$7:G$10002)+SUMIF(Einnahmen!I$7:I$10002,A4542,Einnahmen!H$7:H$10002)+SUMIF(Ausgaben!E$7:E$10002,A4542,Ausgaben!G$7:G$10002)+SUMIF(Ausgaben!I$7:I$10002,A4542,Ausgaben!H$7:H$10002),2)</f>
        <v>0</v>
      </c>
    </row>
    <row r="4543" spans="1:2" x14ac:dyDescent="0.25">
      <c r="A4543">
        <v>4543</v>
      </c>
      <c r="B4543" s="24">
        <f>ROUND(SUMIF(Einnahmen!E$7:E$10002,A4543,Einnahmen!G$7:G$10002)+SUMIF(Einnahmen!I$7:I$10002,A4543,Einnahmen!H$7:H$10002)+SUMIF(Ausgaben!E$7:E$10002,A4543,Ausgaben!G$7:G$10002)+SUMIF(Ausgaben!I$7:I$10002,A4543,Ausgaben!H$7:H$10002),2)</f>
        <v>0</v>
      </c>
    </row>
    <row r="4544" spans="1:2" x14ac:dyDescent="0.25">
      <c r="A4544">
        <v>4544</v>
      </c>
      <c r="B4544" s="24">
        <f>ROUND(SUMIF(Einnahmen!E$7:E$10002,A4544,Einnahmen!G$7:G$10002)+SUMIF(Einnahmen!I$7:I$10002,A4544,Einnahmen!H$7:H$10002)+SUMIF(Ausgaben!E$7:E$10002,A4544,Ausgaben!G$7:G$10002)+SUMIF(Ausgaben!I$7:I$10002,A4544,Ausgaben!H$7:H$10002),2)</f>
        <v>0</v>
      </c>
    </row>
    <row r="4545" spans="1:2" x14ac:dyDescent="0.25">
      <c r="A4545">
        <v>4545</v>
      </c>
      <c r="B4545" s="24">
        <f>ROUND(SUMIF(Einnahmen!E$7:E$10002,A4545,Einnahmen!G$7:G$10002)+SUMIF(Einnahmen!I$7:I$10002,A4545,Einnahmen!H$7:H$10002)+SUMIF(Ausgaben!E$7:E$10002,A4545,Ausgaben!G$7:G$10002)+SUMIF(Ausgaben!I$7:I$10002,A4545,Ausgaben!H$7:H$10002),2)</f>
        <v>0</v>
      </c>
    </row>
    <row r="4546" spans="1:2" x14ac:dyDescent="0.25">
      <c r="A4546">
        <v>4546</v>
      </c>
      <c r="B4546" s="24">
        <f>ROUND(SUMIF(Einnahmen!E$7:E$10002,A4546,Einnahmen!G$7:G$10002)+SUMIF(Einnahmen!I$7:I$10002,A4546,Einnahmen!H$7:H$10002)+SUMIF(Ausgaben!E$7:E$10002,A4546,Ausgaben!G$7:G$10002)+SUMIF(Ausgaben!I$7:I$10002,A4546,Ausgaben!H$7:H$10002),2)</f>
        <v>0</v>
      </c>
    </row>
    <row r="4547" spans="1:2" x14ac:dyDescent="0.25">
      <c r="A4547">
        <v>4547</v>
      </c>
      <c r="B4547" s="24">
        <f>ROUND(SUMIF(Einnahmen!E$7:E$10002,A4547,Einnahmen!G$7:G$10002)+SUMIF(Einnahmen!I$7:I$10002,A4547,Einnahmen!H$7:H$10002)+SUMIF(Ausgaben!E$7:E$10002,A4547,Ausgaben!G$7:G$10002)+SUMIF(Ausgaben!I$7:I$10002,A4547,Ausgaben!H$7:H$10002),2)</f>
        <v>0</v>
      </c>
    </row>
    <row r="4548" spans="1:2" x14ac:dyDescent="0.25">
      <c r="A4548">
        <v>4548</v>
      </c>
      <c r="B4548" s="24">
        <f>ROUND(SUMIF(Einnahmen!E$7:E$10002,A4548,Einnahmen!G$7:G$10002)+SUMIF(Einnahmen!I$7:I$10002,A4548,Einnahmen!H$7:H$10002)+SUMIF(Ausgaben!E$7:E$10002,A4548,Ausgaben!G$7:G$10002)+SUMIF(Ausgaben!I$7:I$10002,A4548,Ausgaben!H$7:H$10002),2)</f>
        <v>0</v>
      </c>
    </row>
    <row r="4549" spans="1:2" x14ac:dyDescent="0.25">
      <c r="A4549">
        <v>4549</v>
      </c>
      <c r="B4549" s="24">
        <f>ROUND(SUMIF(Einnahmen!E$7:E$10002,A4549,Einnahmen!G$7:G$10002)+SUMIF(Einnahmen!I$7:I$10002,A4549,Einnahmen!H$7:H$10002)+SUMIF(Ausgaben!E$7:E$10002,A4549,Ausgaben!G$7:G$10002)+SUMIF(Ausgaben!I$7:I$10002,A4549,Ausgaben!H$7:H$10002),2)</f>
        <v>0</v>
      </c>
    </row>
    <row r="4550" spans="1:2" x14ac:dyDescent="0.25">
      <c r="A4550">
        <v>4550</v>
      </c>
      <c r="B4550" s="24">
        <f>ROUND(SUMIF(Einnahmen!E$7:E$10002,A4550,Einnahmen!G$7:G$10002)+SUMIF(Einnahmen!I$7:I$10002,A4550,Einnahmen!H$7:H$10002)+SUMIF(Ausgaben!E$7:E$10002,A4550,Ausgaben!G$7:G$10002)+SUMIF(Ausgaben!I$7:I$10002,A4550,Ausgaben!H$7:H$10002),2)</f>
        <v>0</v>
      </c>
    </row>
    <row r="4551" spans="1:2" x14ac:dyDescent="0.25">
      <c r="A4551">
        <v>4551</v>
      </c>
      <c r="B4551" s="24">
        <f>ROUND(SUMIF(Einnahmen!E$7:E$10002,A4551,Einnahmen!G$7:G$10002)+SUMIF(Einnahmen!I$7:I$10002,A4551,Einnahmen!H$7:H$10002)+SUMIF(Ausgaben!E$7:E$10002,A4551,Ausgaben!G$7:G$10002)+SUMIF(Ausgaben!I$7:I$10002,A4551,Ausgaben!H$7:H$10002),2)</f>
        <v>0</v>
      </c>
    </row>
    <row r="4552" spans="1:2" x14ac:dyDescent="0.25">
      <c r="A4552">
        <v>4552</v>
      </c>
      <c r="B4552" s="24">
        <f>ROUND(SUMIF(Einnahmen!E$7:E$10002,A4552,Einnahmen!G$7:G$10002)+SUMIF(Einnahmen!I$7:I$10002,A4552,Einnahmen!H$7:H$10002)+SUMIF(Ausgaben!E$7:E$10002,A4552,Ausgaben!G$7:G$10002)+SUMIF(Ausgaben!I$7:I$10002,A4552,Ausgaben!H$7:H$10002),2)</f>
        <v>0</v>
      </c>
    </row>
    <row r="4553" spans="1:2" x14ac:dyDescent="0.25">
      <c r="A4553">
        <v>4553</v>
      </c>
      <c r="B4553" s="24">
        <f>ROUND(SUMIF(Einnahmen!E$7:E$10002,A4553,Einnahmen!G$7:G$10002)+SUMIF(Einnahmen!I$7:I$10002,A4553,Einnahmen!H$7:H$10002)+SUMIF(Ausgaben!E$7:E$10002,A4553,Ausgaben!G$7:G$10002)+SUMIF(Ausgaben!I$7:I$10002,A4553,Ausgaben!H$7:H$10002),2)</f>
        <v>0</v>
      </c>
    </row>
    <row r="4554" spans="1:2" x14ac:dyDescent="0.25">
      <c r="A4554">
        <v>4554</v>
      </c>
      <c r="B4554" s="24">
        <f>ROUND(SUMIF(Einnahmen!E$7:E$10002,A4554,Einnahmen!G$7:G$10002)+SUMIF(Einnahmen!I$7:I$10002,A4554,Einnahmen!H$7:H$10002)+SUMIF(Ausgaben!E$7:E$10002,A4554,Ausgaben!G$7:G$10002)+SUMIF(Ausgaben!I$7:I$10002,A4554,Ausgaben!H$7:H$10002),2)</f>
        <v>0</v>
      </c>
    </row>
    <row r="4555" spans="1:2" x14ac:dyDescent="0.25">
      <c r="A4555">
        <v>4555</v>
      </c>
      <c r="B4555" s="24">
        <f>ROUND(SUMIF(Einnahmen!E$7:E$10002,A4555,Einnahmen!G$7:G$10002)+SUMIF(Einnahmen!I$7:I$10002,A4555,Einnahmen!H$7:H$10002)+SUMIF(Ausgaben!E$7:E$10002,A4555,Ausgaben!G$7:G$10002)+SUMIF(Ausgaben!I$7:I$10002,A4555,Ausgaben!H$7:H$10002),2)</f>
        <v>0</v>
      </c>
    </row>
    <row r="4556" spans="1:2" x14ac:dyDescent="0.25">
      <c r="A4556">
        <v>4556</v>
      </c>
      <c r="B4556" s="24">
        <f>ROUND(SUMIF(Einnahmen!E$7:E$10002,A4556,Einnahmen!G$7:G$10002)+SUMIF(Einnahmen!I$7:I$10002,A4556,Einnahmen!H$7:H$10002)+SUMIF(Ausgaben!E$7:E$10002,A4556,Ausgaben!G$7:G$10002)+SUMIF(Ausgaben!I$7:I$10002,A4556,Ausgaben!H$7:H$10002),2)</f>
        <v>0</v>
      </c>
    </row>
    <row r="4557" spans="1:2" x14ac:dyDescent="0.25">
      <c r="A4557">
        <v>4557</v>
      </c>
      <c r="B4557" s="24">
        <f>ROUND(SUMIF(Einnahmen!E$7:E$10002,A4557,Einnahmen!G$7:G$10002)+SUMIF(Einnahmen!I$7:I$10002,A4557,Einnahmen!H$7:H$10002)+SUMIF(Ausgaben!E$7:E$10002,A4557,Ausgaben!G$7:G$10002)+SUMIF(Ausgaben!I$7:I$10002,A4557,Ausgaben!H$7:H$10002),2)</f>
        <v>0</v>
      </c>
    </row>
    <row r="4558" spans="1:2" x14ac:dyDescent="0.25">
      <c r="A4558">
        <v>4558</v>
      </c>
      <c r="B4558" s="24">
        <f>ROUND(SUMIF(Einnahmen!E$7:E$10002,A4558,Einnahmen!G$7:G$10002)+SUMIF(Einnahmen!I$7:I$10002,A4558,Einnahmen!H$7:H$10002)+SUMIF(Ausgaben!E$7:E$10002,A4558,Ausgaben!G$7:G$10002)+SUMIF(Ausgaben!I$7:I$10002,A4558,Ausgaben!H$7:H$10002),2)</f>
        <v>0</v>
      </c>
    </row>
    <row r="4559" spans="1:2" x14ac:dyDescent="0.25">
      <c r="A4559">
        <v>4559</v>
      </c>
      <c r="B4559" s="24">
        <f>ROUND(SUMIF(Einnahmen!E$7:E$10002,A4559,Einnahmen!G$7:G$10002)+SUMIF(Einnahmen!I$7:I$10002,A4559,Einnahmen!H$7:H$10002)+SUMIF(Ausgaben!E$7:E$10002,A4559,Ausgaben!G$7:G$10002)+SUMIF(Ausgaben!I$7:I$10002,A4559,Ausgaben!H$7:H$10002),2)</f>
        <v>0</v>
      </c>
    </row>
    <row r="4560" spans="1:2" x14ac:dyDescent="0.25">
      <c r="A4560">
        <v>4560</v>
      </c>
      <c r="B4560" s="24">
        <f>ROUND(SUMIF(Einnahmen!E$7:E$10002,A4560,Einnahmen!G$7:G$10002)+SUMIF(Einnahmen!I$7:I$10002,A4560,Einnahmen!H$7:H$10002)+SUMIF(Ausgaben!E$7:E$10002,A4560,Ausgaben!G$7:G$10002)+SUMIF(Ausgaben!I$7:I$10002,A4560,Ausgaben!H$7:H$10002),2)</f>
        <v>0</v>
      </c>
    </row>
    <row r="4561" spans="1:2" x14ac:dyDescent="0.25">
      <c r="A4561">
        <v>4561</v>
      </c>
      <c r="B4561" s="24">
        <f>ROUND(SUMIF(Einnahmen!E$7:E$10002,A4561,Einnahmen!G$7:G$10002)+SUMIF(Einnahmen!I$7:I$10002,A4561,Einnahmen!H$7:H$10002)+SUMIF(Ausgaben!E$7:E$10002,A4561,Ausgaben!G$7:G$10002)+SUMIF(Ausgaben!I$7:I$10002,A4561,Ausgaben!H$7:H$10002),2)</f>
        <v>0</v>
      </c>
    </row>
    <row r="4562" spans="1:2" x14ac:dyDescent="0.25">
      <c r="A4562">
        <v>4562</v>
      </c>
      <c r="B4562" s="24">
        <f>ROUND(SUMIF(Einnahmen!E$7:E$10002,A4562,Einnahmen!G$7:G$10002)+SUMIF(Einnahmen!I$7:I$10002,A4562,Einnahmen!H$7:H$10002)+SUMIF(Ausgaben!E$7:E$10002,A4562,Ausgaben!G$7:G$10002)+SUMIF(Ausgaben!I$7:I$10002,A4562,Ausgaben!H$7:H$10002),2)</f>
        <v>0</v>
      </c>
    </row>
    <row r="4563" spans="1:2" x14ac:dyDescent="0.25">
      <c r="A4563">
        <v>4563</v>
      </c>
      <c r="B4563" s="24">
        <f>ROUND(SUMIF(Einnahmen!E$7:E$10002,A4563,Einnahmen!G$7:G$10002)+SUMIF(Einnahmen!I$7:I$10002,A4563,Einnahmen!H$7:H$10002)+SUMIF(Ausgaben!E$7:E$10002,A4563,Ausgaben!G$7:G$10002)+SUMIF(Ausgaben!I$7:I$10002,A4563,Ausgaben!H$7:H$10002),2)</f>
        <v>0</v>
      </c>
    </row>
    <row r="4564" spans="1:2" x14ac:dyDescent="0.25">
      <c r="A4564">
        <v>4564</v>
      </c>
      <c r="B4564" s="24">
        <f>ROUND(SUMIF(Einnahmen!E$7:E$10002,A4564,Einnahmen!G$7:G$10002)+SUMIF(Einnahmen!I$7:I$10002,A4564,Einnahmen!H$7:H$10002)+SUMIF(Ausgaben!E$7:E$10002,A4564,Ausgaben!G$7:G$10002)+SUMIF(Ausgaben!I$7:I$10002,A4564,Ausgaben!H$7:H$10002),2)</f>
        <v>0</v>
      </c>
    </row>
    <row r="4565" spans="1:2" x14ac:dyDescent="0.25">
      <c r="A4565">
        <v>4565</v>
      </c>
      <c r="B4565" s="24">
        <f>ROUND(SUMIF(Einnahmen!E$7:E$10002,A4565,Einnahmen!G$7:G$10002)+SUMIF(Einnahmen!I$7:I$10002,A4565,Einnahmen!H$7:H$10002)+SUMIF(Ausgaben!E$7:E$10002,A4565,Ausgaben!G$7:G$10002)+SUMIF(Ausgaben!I$7:I$10002,A4565,Ausgaben!H$7:H$10002),2)</f>
        <v>0</v>
      </c>
    </row>
    <row r="4566" spans="1:2" x14ac:dyDescent="0.25">
      <c r="A4566">
        <v>4566</v>
      </c>
      <c r="B4566" s="24">
        <f>ROUND(SUMIF(Einnahmen!E$7:E$10002,A4566,Einnahmen!G$7:G$10002)+SUMIF(Einnahmen!I$7:I$10002,A4566,Einnahmen!H$7:H$10002)+SUMIF(Ausgaben!E$7:E$10002,A4566,Ausgaben!G$7:G$10002)+SUMIF(Ausgaben!I$7:I$10002,A4566,Ausgaben!H$7:H$10002),2)</f>
        <v>0</v>
      </c>
    </row>
    <row r="4567" spans="1:2" x14ac:dyDescent="0.25">
      <c r="A4567">
        <v>4567</v>
      </c>
      <c r="B4567" s="24">
        <f>ROUND(SUMIF(Einnahmen!E$7:E$10002,A4567,Einnahmen!G$7:G$10002)+SUMIF(Einnahmen!I$7:I$10002,A4567,Einnahmen!H$7:H$10002)+SUMIF(Ausgaben!E$7:E$10002,A4567,Ausgaben!G$7:G$10002)+SUMIF(Ausgaben!I$7:I$10002,A4567,Ausgaben!H$7:H$10002),2)</f>
        <v>0</v>
      </c>
    </row>
    <row r="4568" spans="1:2" x14ac:dyDescent="0.25">
      <c r="A4568">
        <v>4568</v>
      </c>
      <c r="B4568" s="24">
        <f>ROUND(SUMIF(Einnahmen!E$7:E$10002,A4568,Einnahmen!G$7:G$10002)+SUMIF(Einnahmen!I$7:I$10002,A4568,Einnahmen!H$7:H$10002)+SUMIF(Ausgaben!E$7:E$10002,A4568,Ausgaben!G$7:G$10002)+SUMIF(Ausgaben!I$7:I$10002,A4568,Ausgaben!H$7:H$10002),2)</f>
        <v>0</v>
      </c>
    </row>
    <row r="4569" spans="1:2" x14ac:dyDescent="0.25">
      <c r="A4569">
        <v>4569</v>
      </c>
      <c r="B4569" s="24">
        <f>ROUND(SUMIF(Einnahmen!E$7:E$10002,A4569,Einnahmen!G$7:G$10002)+SUMIF(Einnahmen!I$7:I$10002,A4569,Einnahmen!H$7:H$10002)+SUMIF(Ausgaben!E$7:E$10002,A4569,Ausgaben!G$7:G$10002)+SUMIF(Ausgaben!I$7:I$10002,A4569,Ausgaben!H$7:H$10002),2)</f>
        <v>0</v>
      </c>
    </row>
    <row r="4570" spans="1:2" x14ac:dyDescent="0.25">
      <c r="A4570">
        <v>4570</v>
      </c>
      <c r="B4570" s="24">
        <f>ROUND(SUMIF(Einnahmen!E$7:E$10002,A4570,Einnahmen!G$7:G$10002)+SUMIF(Einnahmen!I$7:I$10002,A4570,Einnahmen!H$7:H$10002)+SUMIF(Ausgaben!E$7:E$10002,A4570,Ausgaben!G$7:G$10002)+SUMIF(Ausgaben!I$7:I$10002,A4570,Ausgaben!H$7:H$10002),2)</f>
        <v>38.4</v>
      </c>
    </row>
    <row r="4571" spans="1:2" x14ac:dyDescent="0.25">
      <c r="A4571">
        <v>4571</v>
      </c>
      <c r="B4571" s="24">
        <f>ROUND(SUMIF(Einnahmen!E$7:E$10002,A4571,Einnahmen!G$7:G$10002)+SUMIF(Einnahmen!I$7:I$10002,A4571,Einnahmen!H$7:H$10002)+SUMIF(Ausgaben!E$7:E$10002,A4571,Ausgaben!G$7:G$10002)+SUMIF(Ausgaben!I$7:I$10002,A4571,Ausgaben!H$7:H$10002),2)</f>
        <v>0</v>
      </c>
    </row>
    <row r="4572" spans="1:2" x14ac:dyDescent="0.25">
      <c r="A4572">
        <v>4572</v>
      </c>
      <c r="B4572" s="24">
        <f>ROUND(SUMIF(Einnahmen!E$7:E$10002,A4572,Einnahmen!G$7:G$10002)+SUMIF(Einnahmen!I$7:I$10002,A4572,Einnahmen!H$7:H$10002)+SUMIF(Ausgaben!E$7:E$10002,A4572,Ausgaben!G$7:G$10002)+SUMIF(Ausgaben!I$7:I$10002,A4572,Ausgaben!H$7:H$10002),2)</f>
        <v>0</v>
      </c>
    </row>
    <row r="4573" spans="1:2" x14ac:dyDescent="0.25">
      <c r="A4573">
        <v>4573</v>
      </c>
      <c r="B4573" s="24">
        <f>ROUND(SUMIF(Einnahmen!E$7:E$10002,A4573,Einnahmen!G$7:G$10002)+SUMIF(Einnahmen!I$7:I$10002,A4573,Einnahmen!H$7:H$10002)+SUMIF(Ausgaben!E$7:E$10002,A4573,Ausgaben!G$7:G$10002)+SUMIF(Ausgaben!I$7:I$10002,A4573,Ausgaben!H$7:H$10002),2)</f>
        <v>0</v>
      </c>
    </row>
    <row r="4574" spans="1:2" x14ac:dyDescent="0.25">
      <c r="A4574">
        <v>4574</v>
      </c>
      <c r="B4574" s="24">
        <f>ROUND(SUMIF(Einnahmen!E$7:E$10002,A4574,Einnahmen!G$7:G$10002)+SUMIF(Einnahmen!I$7:I$10002,A4574,Einnahmen!H$7:H$10002)+SUMIF(Ausgaben!E$7:E$10002,A4574,Ausgaben!G$7:G$10002)+SUMIF(Ausgaben!I$7:I$10002,A4574,Ausgaben!H$7:H$10002),2)</f>
        <v>0</v>
      </c>
    </row>
    <row r="4575" spans="1:2" x14ac:dyDescent="0.25">
      <c r="A4575">
        <v>4575</v>
      </c>
      <c r="B4575" s="24">
        <f>ROUND(SUMIF(Einnahmen!E$7:E$10002,A4575,Einnahmen!G$7:G$10002)+SUMIF(Einnahmen!I$7:I$10002,A4575,Einnahmen!H$7:H$10002)+SUMIF(Ausgaben!E$7:E$10002,A4575,Ausgaben!G$7:G$10002)+SUMIF(Ausgaben!I$7:I$10002,A4575,Ausgaben!H$7:H$10002),2)</f>
        <v>0</v>
      </c>
    </row>
    <row r="4576" spans="1:2" x14ac:dyDescent="0.25">
      <c r="A4576">
        <v>4576</v>
      </c>
      <c r="B4576" s="24">
        <f>ROUND(SUMIF(Einnahmen!E$7:E$10002,A4576,Einnahmen!G$7:G$10002)+SUMIF(Einnahmen!I$7:I$10002,A4576,Einnahmen!H$7:H$10002)+SUMIF(Ausgaben!E$7:E$10002,A4576,Ausgaben!G$7:G$10002)+SUMIF(Ausgaben!I$7:I$10002,A4576,Ausgaben!H$7:H$10002),2)</f>
        <v>0</v>
      </c>
    </row>
    <row r="4577" spans="1:2" x14ac:dyDescent="0.25">
      <c r="A4577">
        <v>4577</v>
      </c>
      <c r="B4577" s="24">
        <f>ROUND(SUMIF(Einnahmen!E$7:E$10002,A4577,Einnahmen!G$7:G$10002)+SUMIF(Einnahmen!I$7:I$10002,A4577,Einnahmen!H$7:H$10002)+SUMIF(Ausgaben!E$7:E$10002,A4577,Ausgaben!G$7:G$10002)+SUMIF(Ausgaben!I$7:I$10002,A4577,Ausgaben!H$7:H$10002),2)</f>
        <v>0</v>
      </c>
    </row>
    <row r="4578" spans="1:2" x14ac:dyDescent="0.25">
      <c r="A4578">
        <v>4578</v>
      </c>
      <c r="B4578" s="24">
        <f>ROUND(SUMIF(Einnahmen!E$7:E$10002,A4578,Einnahmen!G$7:G$10002)+SUMIF(Einnahmen!I$7:I$10002,A4578,Einnahmen!H$7:H$10002)+SUMIF(Ausgaben!E$7:E$10002,A4578,Ausgaben!G$7:G$10002)+SUMIF(Ausgaben!I$7:I$10002,A4578,Ausgaben!H$7:H$10002),2)</f>
        <v>0</v>
      </c>
    </row>
    <row r="4579" spans="1:2" x14ac:dyDescent="0.25">
      <c r="A4579">
        <v>4579</v>
      </c>
      <c r="B4579" s="24">
        <f>ROUND(SUMIF(Einnahmen!E$7:E$10002,A4579,Einnahmen!G$7:G$10002)+SUMIF(Einnahmen!I$7:I$10002,A4579,Einnahmen!H$7:H$10002)+SUMIF(Ausgaben!E$7:E$10002,A4579,Ausgaben!G$7:G$10002)+SUMIF(Ausgaben!I$7:I$10002,A4579,Ausgaben!H$7:H$10002),2)</f>
        <v>0</v>
      </c>
    </row>
    <row r="4580" spans="1:2" x14ac:dyDescent="0.25">
      <c r="A4580">
        <v>4580</v>
      </c>
      <c r="B4580" s="24">
        <f>ROUND(SUMIF(Einnahmen!E$7:E$10002,A4580,Einnahmen!G$7:G$10002)+SUMIF(Einnahmen!I$7:I$10002,A4580,Einnahmen!H$7:H$10002)+SUMIF(Ausgaben!E$7:E$10002,A4580,Ausgaben!G$7:G$10002)+SUMIF(Ausgaben!I$7:I$10002,A4580,Ausgaben!H$7:H$10002),2)</f>
        <v>0</v>
      </c>
    </row>
    <row r="4581" spans="1:2" x14ac:dyDescent="0.25">
      <c r="A4581">
        <v>4581</v>
      </c>
      <c r="B4581" s="24">
        <f>ROUND(SUMIF(Einnahmen!E$7:E$10002,A4581,Einnahmen!G$7:G$10002)+SUMIF(Einnahmen!I$7:I$10002,A4581,Einnahmen!H$7:H$10002)+SUMIF(Ausgaben!E$7:E$10002,A4581,Ausgaben!G$7:G$10002)+SUMIF(Ausgaben!I$7:I$10002,A4581,Ausgaben!H$7:H$10002),2)</f>
        <v>0</v>
      </c>
    </row>
    <row r="4582" spans="1:2" x14ac:dyDescent="0.25">
      <c r="A4582">
        <v>4582</v>
      </c>
      <c r="B4582" s="24">
        <f>ROUND(SUMIF(Einnahmen!E$7:E$10002,A4582,Einnahmen!G$7:G$10002)+SUMIF(Einnahmen!I$7:I$10002,A4582,Einnahmen!H$7:H$10002)+SUMIF(Ausgaben!E$7:E$10002,A4582,Ausgaben!G$7:G$10002)+SUMIF(Ausgaben!I$7:I$10002,A4582,Ausgaben!H$7:H$10002),2)</f>
        <v>0</v>
      </c>
    </row>
    <row r="4583" spans="1:2" x14ac:dyDescent="0.25">
      <c r="A4583">
        <v>4583</v>
      </c>
      <c r="B4583" s="24">
        <f>ROUND(SUMIF(Einnahmen!E$7:E$10002,A4583,Einnahmen!G$7:G$10002)+SUMIF(Einnahmen!I$7:I$10002,A4583,Einnahmen!H$7:H$10002)+SUMIF(Ausgaben!E$7:E$10002,A4583,Ausgaben!G$7:G$10002)+SUMIF(Ausgaben!I$7:I$10002,A4583,Ausgaben!H$7:H$10002),2)</f>
        <v>0</v>
      </c>
    </row>
    <row r="4584" spans="1:2" x14ac:dyDescent="0.25">
      <c r="A4584">
        <v>4584</v>
      </c>
      <c r="B4584" s="24">
        <f>ROUND(SUMIF(Einnahmen!E$7:E$10002,A4584,Einnahmen!G$7:G$10002)+SUMIF(Einnahmen!I$7:I$10002,A4584,Einnahmen!H$7:H$10002)+SUMIF(Ausgaben!E$7:E$10002,A4584,Ausgaben!G$7:G$10002)+SUMIF(Ausgaben!I$7:I$10002,A4584,Ausgaben!H$7:H$10002),2)</f>
        <v>0</v>
      </c>
    </row>
    <row r="4585" spans="1:2" x14ac:dyDescent="0.25">
      <c r="A4585">
        <v>4585</v>
      </c>
      <c r="B4585" s="24">
        <f>ROUND(SUMIF(Einnahmen!E$7:E$10002,A4585,Einnahmen!G$7:G$10002)+SUMIF(Einnahmen!I$7:I$10002,A4585,Einnahmen!H$7:H$10002)+SUMIF(Ausgaben!E$7:E$10002,A4585,Ausgaben!G$7:G$10002)+SUMIF(Ausgaben!I$7:I$10002,A4585,Ausgaben!H$7:H$10002),2)</f>
        <v>0</v>
      </c>
    </row>
    <row r="4586" spans="1:2" x14ac:dyDescent="0.25">
      <c r="A4586">
        <v>4586</v>
      </c>
      <c r="B4586" s="24">
        <f>ROUND(SUMIF(Einnahmen!E$7:E$10002,A4586,Einnahmen!G$7:G$10002)+SUMIF(Einnahmen!I$7:I$10002,A4586,Einnahmen!H$7:H$10002)+SUMIF(Ausgaben!E$7:E$10002,A4586,Ausgaben!G$7:G$10002)+SUMIF(Ausgaben!I$7:I$10002,A4586,Ausgaben!H$7:H$10002),2)</f>
        <v>0</v>
      </c>
    </row>
    <row r="4587" spans="1:2" x14ac:dyDescent="0.25">
      <c r="A4587">
        <v>4587</v>
      </c>
      <c r="B4587" s="24">
        <f>ROUND(SUMIF(Einnahmen!E$7:E$10002,A4587,Einnahmen!G$7:G$10002)+SUMIF(Einnahmen!I$7:I$10002,A4587,Einnahmen!H$7:H$10002)+SUMIF(Ausgaben!E$7:E$10002,A4587,Ausgaben!G$7:G$10002)+SUMIF(Ausgaben!I$7:I$10002,A4587,Ausgaben!H$7:H$10002),2)</f>
        <v>0</v>
      </c>
    </row>
    <row r="4588" spans="1:2" x14ac:dyDescent="0.25">
      <c r="A4588">
        <v>4588</v>
      </c>
      <c r="B4588" s="24">
        <f>ROUND(SUMIF(Einnahmen!E$7:E$10002,A4588,Einnahmen!G$7:G$10002)+SUMIF(Einnahmen!I$7:I$10002,A4588,Einnahmen!H$7:H$10002)+SUMIF(Ausgaben!E$7:E$10002,A4588,Ausgaben!G$7:G$10002)+SUMIF(Ausgaben!I$7:I$10002,A4588,Ausgaben!H$7:H$10002),2)</f>
        <v>0</v>
      </c>
    </row>
    <row r="4589" spans="1:2" x14ac:dyDescent="0.25">
      <c r="A4589">
        <v>4589</v>
      </c>
      <c r="B4589" s="24">
        <f>ROUND(SUMIF(Einnahmen!E$7:E$10002,A4589,Einnahmen!G$7:G$10002)+SUMIF(Einnahmen!I$7:I$10002,A4589,Einnahmen!H$7:H$10002)+SUMIF(Ausgaben!E$7:E$10002,A4589,Ausgaben!G$7:G$10002)+SUMIF(Ausgaben!I$7:I$10002,A4589,Ausgaben!H$7:H$10002),2)</f>
        <v>0</v>
      </c>
    </row>
    <row r="4590" spans="1:2" x14ac:dyDescent="0.25">
      <c r="A4590">
        <v>4590</v>
      </c>
      <c r="B4590" s="24">
        <f>ROUND(SUMIF(Einnahmen!E$7:E$10002,A4590,Einnahmen!G$7:G$10002)+SUMIF(Einnahmen!I$7:I$10002,A4590,Einnahmen!H$7:H$10002)+SUMIF(Ausgaben!E$7:E$10002,A4590,Ausgaben!G$7:G$10002)+SUMIF(Ausgaben!I$7:I$10002,A4590,Ausgaben!H$7:H$10002),2)</f>
        <v>45.9</v>
      </c>
    </row>
    <row r="4591" spans="1:2" x14ac:dyDescent="0.25">
      <c r="A4591">
        <v>4591</v>
      </c>
      <c r="B4591" s="24">
        <f>ROUND(SUMIF(Einnahmen!E$7:E$10002,A4591,Einnahmen!G$7:G$10002)+SUMIF(Einnahmen!I$7:I$10002,A4591,Einnahmen!H$7:H$10002)+SUMIF(Ausgaben!E$7:E$10002,A4591,Ausgaben!G$7:G$10002)+SUMIF(Ausgaben!I$7:I$10002,A4591,Ausgaben!H$7:H$10002),2)</f>
        <v>0</v>
      </c>
    </row>
    <row r="4592" spans="1:2" x14ac:dyDescent="0.25">
      <c r="A4592">
        <v>4592</v>
      </c>
      <c r="B4592" s="24">
        <f>ROUND(SUMIF(Einnahmen!E$7:E$10002,A4592,Einnahmen!G$7:G$10002)+SUMIF(Einnahmen!I$7:I$10002,A4592,Einnahmen!H$7:H$10002)+SUMIF(Ausgaben!E$7:E$10002,A4592,Ausgaben!G$7:G$10002)+SUMIF(Ausgaben!I$7:I$10002,A4592,Ausgaben!H$7:H$10002),2)</f>
        <v>0</v>
      </c>
    </row>
    <row r="4593" spans="1:2" x14ac:dyDescent="0.25">
      <c r="A4593">
        <v>4593</v>
      </c>
      <c r="B4593" s="24">
        <f>ROUND(SUMIF(Einnahmen!E$7:E$10002,A4593,Einnahmen!G$7:G$10002)+SUMIF(Einnahmen!I$7:I$10002,A4593,Einnahmen!H$7:H$10002)+SUMIF(Ausgaben!E$7:E$10002,A4593,Ausgaben!G$7:G$10002)+SUMIF(Ausgaben!I$7:I$10002,A4593,Ausgaben!H$7:H$10002),2)</f>
        <v>0</v>
      </c>
    </row>
    <row r="4594" spans="1:2" x14ac:dyDescent="0.25">
      <c r="A4594">
        <v>4594</v>
      </c>
      <c r="B4594" s="24">
        <f>ROUND(SUMIF(Einnahmen!E$7:E$10002,A4594,Einnahmen!G$7:G$10002)+SUMIF(Einnahmen!I$7:I$10002,A4594,Einnahmen!H$7:H$10002)+SUMIF(Ausgaben!E$7:E$10002,A4594,Ausgaben!G$7:G$10002)+SUMIF(Ausgaben!I$7:I$10002,A4594,Ausgaben!H$7:H$10002),2)</f>
        <v>0</v>
      </c>
    </row>
    <row r="4595" spans="1:2" x14ac:dyDescent="0.25">
      <c r="A4595">
        <v>4595</v>
      </c>
      <c r="B4595" s="24">
        <f>ROUND(SUMIF(Einnahmen!E$7:E$10002,A4595,Einnahmen!G$7:G$10002)+SUMIF(Einnahmen!I$7:I$10002,A4595,Einnahmen!H$7:H$10002)+SUMIF(Ausgaben!E$7:E$10002,A4595,Ausgaben!G$7:G$10002)+SUMIF(Ausgaben!I$7:I$10002,A4595,Ausgaben!H$7:H$10002),2)</f>
        <v>0</v>
      </c>
    </row>
    <row r="4596" spans="1:2" x14ac:dyDescent="0.25">
      <c r="A4596">
        <v>4596</v>
      </c>
      <c r="B4596" s="24">
        <f>ROUND(SUMIF(Einnahmen!E$7:E$10002,A4596,Einnahmen!G$7:G$10002)+SUMIF(Einnahmen!I$7:I$10002,A4596,Einnahmen!H$7:H$10002)+SUMIF(Ausgaben!E$7:E$10002,A4596,Ausgaben!G$7:G$10002)+SUMIF(Ausgaben!I$7:I$10002,A4596,Ausgaben!H$7:H$10002),2)</f>
        <v>0</v>
      </c>
    </row>
    <row r="4597" spans="1:2" x14ac:dyDescent="0.25">
      <c r="A4597">
        <v>4597</v>
      </c>
      <c r="B4597" s="24">
        <f>ROUND(SUMIF(Einnahmen!E$7:E$10002,A4597,Einnahmen!G$7:G$10002)+SUMIF(Einnahmen!I$7:I$10002,A4597,Einnahmen!H$7:H$10002)+SUMIF(Ausgaben!E$7:E$10002,A4597,Ausgaben!G$7:G$10002)+SUMIF(Ausgaben!I$7:I$10002,A4597,Ausgaben!H$7:H$10002),2)</f>
        <v>0</v>
      </c>
    </row>
    <row r="4598" spans="1:2" x14ac:dyDescent="0.25">
      <c r="A4598">
        <v>4598</v>
      </c>
      <c r="B4598" s="24">
        <f>ROUND(SUMIF(Einnahmen!E$7:E$10002,A4598,Einnahmen!G$7:G$10002)+SUMIF(Einnahmen!I$7:I$10002,A4598,Einnahmen!H$7:H$10002)+SUMIF(Ausgaben!E$7:E$10002,A4598,Ausgaben!G$7:G$10002)+SUMIF(Ausgaben!I$7:I$10002,A4598,Ausgaben!H$7:H$10002),2)</f>
        <v>0</v>
      </c>
    </row>
    <row r="4599" spans="1:2" x14ac:dyDescent="0.25">
      <c r="A4599">
        <v>4599</v>
      </c>
      <c r="B4599" s="24">
        <f>ROUND(SUMIF(Einnahmen!E$7:E$10002,A4599,Einnahmen!G$7:G$10002)+SUMIF(Einnahmen!I$7:I$10002,A4599,Einnahmen!H$7:H$10002)+SUMIF(Ausgaben!E$7:E$10002,A4599,Ausgaben!G$7:G$10002)+SUMIF(Ausgaben!I$7:I$10002,A4599,Ausgaben!H$7:H$10002),2)</f>
        <v>0</v>
      </c>
    </row>
    <row r="4600" spans="1:2" x14ac:dyDescent="0.25">
      <c r="A4600">
        <v>4600</v>
      </c>
      <c r="B4600" s="24">
        <f>ROUND(SUMIF(Einnahmen!E$7:E$10002,A4600,Einnahmen!G$7:G$10002)+SUMIF(Einnahmen!I$7:I$10002,A4600,Einnahmen!H$7:H$10002)+SUMIF(Ausgaben!E$7:E$10002,A4600,Ausgaben!G$7:G$10002)+SUMIF(Ausgaben!I$7:I$10002,A4600,Ausgaben!H$7:H$10002),2)</f>
        <v>46</v>
      </c>
    </row>
    <row r="4601" spans="1:2" x14ac:dyDescent="0.25">
      <c r="A4601">
        <v>4601</v>
      </c>
      <c r="B4601" s="24">
        <f>ROUND(SUMIF(Einnahmen!E$7:E$10002,A4601,Einnahmen!G$7:G$10002)+SUMIF(Einnahmen!I$7:I$10002,A4601,Einnahmen!H$7:H$10002)+SUMIF(Ausgaben!E$7:E$10002,A4601,Ausgaben!G$7:G$10002)+SUMIF(Ausgaben!I$7:I$10002,A4601,Ausgaben!H$7:H$10002),2)</f>
        <v>0</v>
      </c>
    </row>
    <row r="4602" spans="1:2" x14ac:dyDescent="0.25">
      <c r="A4602">
        <v>4602</v>
      </c>
      <c r="B4602" s="24">
        <f>ROUND(SUMIF(Einnahmen!E$7:E$10002,A4602,Einnahmen!G$7:G$10002)+SUMIF(Einnahmen!I$7:I$10002,A4602,Einnahmen!H$7:H$10002)+SUMIF(Ausgaben!E$7:E$10002,A4602,Ausgaben!G$7:G$10002)+SUMIF(Ausgaben!I$7:I$10002,A4602,Ausgaben!H$7:H$10002),2)</f>
        <v>0</v>
      </c>
    </row>
    <row r="4603" spans="1:2" x14ac:dyDescent="0.25">
      <c r="A4603">
        <v>4603</v>
      </c>
      <c r="B4603" s="24">
        <f>ROUND(SUMIF(Einnahmen!E$7:E$10002,A4603,Einnahmen!G$7:G$10002)+SUMIF(Einnahmen!I$7:I$10002,A4603,Einnahmen!H$7:H$10002)+SUMIF(Ausgaben!E$7:E$10002,A4603,Ausgaben!G$7:G$10002)+SUMIF(Ausgaben!I$7:I$10002,A4603,Ausgaben!H$7:H$10002),2)</f>
        <v>0</v>
      </c>
    </row>
    <row r="4604" spans="1:2" x14ac:dyDescent="0.25">
      <c r="A4604">
        <v>4604</v>
      </c>
      <c r="B4604" s="24">
        <f>ROUND(SUMIF(Einnahmen!E$7:E$10002,A4604,Einnahmen!G$7:G$10002)+SUMIF(Einnahmen!I$7:I$10002,A4604,Einnahmen!H$7:H$10002)+SUMIF(Ausgaben!E$7:E$10002,A4604,Ausgaben!G$7:G$10002)+SUMIF(Ausgaben!I$7:I$10002,A4604,Ausgaben!H$7:H$10002),2)</f>
        <v>0</v>
      </c>
    </row>
    <row r="4605" spans="1:2" x14ac:dyDescent="0.25">
      <c r="A4605">
        <v>4605</v>
      </c>
      <c r="B4605" s="24">
        <f>ROUND(SUMIF(Einnahmen!E$7:E$10002,A4605,Einnahmen!G$7:G$10002)+SUMIF(Einnahmen!I$7:I$10002,A4605,Einnahmen!H$7:H$10002)+SUMIF(Ausgaben!E$7:E$10002,A4605,Ausgaben!G$7:G$10002)+SUMIF(Ausgaben!I$7:I$10002,A4605,Ausgaben!H$7:H$10002),2)</f>
        <v>0</v>
      </c>
    </row>
    <row r="4606" spans="1:2" x14ac:dyDescent="0.25">
      <c r="A4606">
        <v>4606</v>
      </c>
      <c r="B4606" s="24">
        <f>ROUND(SUMIF(Einnahmen!E$7:E$10002,A4606,Einnahmen!G$7:G$10002)+SUMIF(Einnahmen!I$7:I$10002,A4606,Einnahmen!H$7:H$10002)+SUMIF(Ausgaben!E$7:E$10002,A4606,Ausgaben!G$7:G$10002)+SUMIF(Ausgaben!I$7:I$10002,A4606,Ausgaben!H$7:H$10002),2)</f>
        <v>0</v>
      </c>
    </row>
    <row r="4607" spans="1:2" x14ac:dyDescent="0.25">
      <c r="A4607">
        <v>4607</v>
      </c>
      <c r="B4607" s="24">
        <f>ROUND(SUMIF(Einnahmen!E$7:E$10002,A4607,Einnahmen!G$7:G$10002)+SUMIF(Einnahmen!I$7:I$10002,A4607,Einnahmen!H$7:H$10002)+SUMIF(Ausgaben!E$7:E$10002,A4607,Ausgaben!G$7:G$10002)+SUMIF(Ausgaben!I$7:I$10002,A4607,Ausgaben!H$7:H$10002),2)</f>
        <v>0</v>
      </c>
    </row>
    <row r="4608" spans="1:2" x14ac:dyDescent="0.25">
      <c r="A4608">
        <v>4608</v>
      </c>
      <c r="B4608" s="24">
        <f>ROUND(SUMIF(Einnahmen!E$7:E$10002,A4608,Einnahmen!G$7:G$10002)+SUMIF(Einnahmen!I$7:I$10002,A4608,Einnahmen!H$7:H$10002)+SUMIF(Ausgaben!E$7:E$10002,A4608,Ausgaben!G$7:G$10002)+SUMIF(Ausgaben!I$7:I$10002,A4608,Ausgaben!H$7:H$10002),2)</f>
        <v>0</v>
      </c>
    </row>
    <row r="4609" spans="1:2" x14ac:dyDescent="0.25">
      <c r="A4609">
        <v>4609</v>
      </c>
      <c r="B4609" s="24">
        <f>ROUND(SUMIF(Einnahmen!E$7:E$10002,A4609,Einnahmen!G$7:G$10002)+SUMIF(Einnahmen!I$7:I$10002,A4609,Einnahmen!H$7:H$10002)+SUMIF(Ausgaben!E$7:E$10002,A4609,Ausgaben!G$7:G$10002)+SUMIF(Ausgaben!I$7:I$10002,A4609,Ausgaben!H$7:H$10002),2)</f>
        <v>0</v>
      </c>
    </row>
    <row r="4610" spans="1:2" x14ac:dyDescent="0.25">
      <c r="A4610">
        <v>4610</v>
      </c>
      <c r="B4610" s="24">
        <f>ROUND(SUMIF(Einnahmen!E$7:E$10002,A4610,Einnahmen!G$7:G$10002)+SUMIF(Einnahmen!I$7:I$10002,A4610,Einnahmen!H$7:H$10002)+SUMIF(Ausgaben!E$7:E$10002,A4610,Ausgaben!G$7:G$10002)+SUMIF(Ausgaben!I$7:I$10002,A4610,Ausgaben!H$7:H$10002),2)</f>
        <v>0</v>
      </c>
    </row>
    <row r="4611" spans="1:2" x14ac:dyDescent="0.25">
      <c r="A4611">
        <v>4611</v>
      </c>
      <c r="B4611" s="24">
        <f>ROUND(SUMIF(Einnahmen!E$7:E$10002,A4611,Einnahmen!G$7:G$10002)+SUMIF(Einnahmen!I$7:I$10002,A4611,Einnahmen!H$7:H$10002)+SUMIF(Ausgaben!E$7:E$10002,A4611,Ausgaben!G$7:G$10002)+SUMIF(Ausgaben!I$7:I$10002,A4611,Ausgaben!H$7:H$10002),2)</f>
        <v>0</v>
      </c>
    </row>
    <row r="4612" spans="1:2" x14ac:dyDescent="0.25">
      <c r="A4612">
        <v>4612</v>
      </c>
      <c r="B4612" s="24">
        <f>ROUND(SUMIF(Einnahmen!E$7:E$10002,A4612,Einnahmen!G$7:G$10002)+SUMIF(Einnahmen!I$7:I$10002,A4612,Einnahmen!H$7:H$10002)+SUMIF(Ausgaben!E$7:E$10002,A4612,Ausgaben!G$7:G$10002)+SUMIF(Ausgaben!I$7:I$10002,A4612,Ausgaben!H$7:H$10002),2)</f>
        <v>0</v>
      </c>
    </row>
    <row r="4613" spans="1:2" x14ac:dyDescent="0.25">
      <c r="A4613">
        <v>4613</v>
      </c>
      <c r="B4613" s="24">
        <f>ROUND(SUMIF(Einnahmen!E$7:E$10002,A4613,Einnahmen!G$7:G$10002)+SUMIF(Einnahmen!I$7:I$10002,A4613,Einnahmen!H$7:H$10002)+SUMIF(Ausgaben!E$7:E$10002,A4613,Ausgaben!G$7:G$10002)+SUMIF(Ausgaben!I$7:I$10002,A4613,Ausgaben!H$7:H$10002),2)</f>
        <v>0</v>
      </c>
    </row>
    <row r="4614" spans="1:2" x14ac:dyDescent="0.25">
      <c r="A4614">
        <v>4614</v>
      </c>
      <c r="B4614" s="24">
        <f>ROUND(SUMIF(Einnahmen!E$7:E$10002,A4614,Einnahmen!G$7:G$10002)+SUMIF(Einnahmen!I$7:I$10002,A4614,Einnahmen!H$7:H$10002)+SUMIF(Ausgaben!E$7:E$10002,A4614,Ausgaben!G$7:G$10002)+SUMIF(Ausgaben!I$7:I$10002,A4614,Ausgaben!H$7:H$10002),2)</f>
        <v>0</v>
      </c>
    </row>
    <row r="4615" spans="1:2" x14ac:dyDescent="0.25">
      <c r="A4615">
        <v>4615</v>
      </c>
      <c r="B4615" s="24">
        <f>ROUND(SUMIF(Einnahmen!E$7:E$10002,A4615,Einnahmen!G$7:G$10002)+SUMIF(Einnahmen!I$7:I$10002,A4615,Einnahmen!H$7:H$10002)+SUMIF(Ausgaben!E$7:E$10002,A4615,Ausgaben!G$7:G$10002)+SUMIF(Ausgaben!I$7:I$10002,A4615,Ausgaben!H$7:H$10002),2)</f>
        <v>0</v>
      </c>
    </row>
    <row r="4616" spans="1:2" x14ac:dyDescent="0.25">
      <c r="A4616">
        <v>4616</v>
      </c>
      <c r="B4616" s="24">
        <f>ROUND(SUMIF(Einnahmen!E$7:E$10002,A4616,Einnahmen!G$7:G$10002)+SUMIF(Einnahmen!I$7:I$10002,A4616,Einnahmen!H$7:H$10002)+SUMIF(Ausgaben!E$7:E$10002,A4616,Ausgaben!G$7:G$10002)+SUMIF(Ausgaben!I$7:I$10002,A4616,Ausgaben!H$7:H$10002),2)</f>
        <v>0</v>
      </c>
    </row>
    <row r="4617" spans="1:2" x14ac:dyDescent="0.25">
      <c r="A4617">
        <v>4617</v>
      </c>
      <c r="B4617" s="24">
        <f>ROUND(SUMIF(Einnahmen!E$7:E$10002,A4617,Einnahmen!G$7:G$10002)+SUMIF(Einnahmen!I$7:I$10002,A4617,Einnahmen!H$7:H$10002)+SUMIF(Ausgaben!E$7:E$10002,A4617,Ausgaben!G$7:G$10002)+SUMIF(Ausgaben!I$7:I$10002,A4617,Ausgaben!H$7:H$10002),2)</f>
        <v>0</v>
      </c>
    </row>
    <row r="4618" spans="1:2" x14ac:dyDescent="0.25">
      <c r="A4618">
        <v>4618</v>
      </c>
      <c r="B4618" s="24">
        <f>ROUND(SUMIF(Einnahmen!E$7:E$10002,A4618,Einnahmen!G$7:G$10002)+SUMIF(Einnahmen!I$7:I$10002,A4618,Einnahmen!H$7:H$10002)+SUMIF(Ausgaben!E$7:E$10002,A4618,Ausgaben!G$7:G$10002)+SUMIF(Ausgaben!I$7:I$10002,A4618,Ausgaben!H$7:H$10002),2)</f>
        <v>0</v>
      </c>
    </row>
    <row r="4619" spans="1:2" x14ac:dyDescent="0.25">
      <c r="A4619">
        <v>4619</v>
      </c>
      <c r="B4619" s="24">
        <f>ROUND(SUMIF(Einnahmen!E$7:E$10002,A4619,Einnahmen!G$7:G$10002)+SUMIF(Einnahmen!I$7:I$10002,A4619,Einnahmen!H$7:H$10002)+SUMIF(Ausgaben!E$7:E$10002,A4619,Ausgaben!G$7:G$10002)+SUMIF(Ausgaben!I$7:I$10002,A4619,Ausgaben!H$7:H$10002),2)</f>
        <v>0</v>
      </c>
    </row>
    <row r="4620" spans="1:2" x14ac:dyDescent="0.25">
      <c r="A4620">
        <v>4620</v>
      </c>
      <c r="B4620" s="24">
        <f>ROUND(SUMIF(Einnahmen!E$7:E$10002,A4620,Einnahmen!G$7:G$10002)+SUMIF(Einnahmen!I$7:I$10002,A4620,Einnahmen!H$7:H$10002)+SUMIF(Ausgaben!E$7:E$10002,A4620,Ausgaben!G$7:G$10002)+SUMIF(Ausgaben!I$7:I$10002,A4620,Ausgaben!H$7:H$10002),2)</f>
        <v>0</v>
      </c>
    </row>
    <row r="4621" spans="1:2" x14ac:dyDescent="0.25">
      <c r="A4621">
        <v>4621</v>
      </c>
      <c r="B4621" s="24">
        <f>ROUND(SUMIF(Einnahmen!E$7:E$10002,A4621,Einnahmen!G$7:G$10002)+SUMIF(Einnahmen!I$7:I$10002,A4621,Einnahmen!H$7:H$10002)+SUMIF(Ausgaben!E$7:E$10002,A4621,Ausgaben!G$7:G$10002)+SUMIF(Ausgaben!I$7:I$10002,A4621,Ausgaben!H$7:H$10002),2)</f>
        <v>0</v>
      </c>
    </row>
    <row r="4622" spans="1:2" x14ac:dyDescent="0.25">
      <c r="A4622">
        <v>4622</v>
      </c>
      <c r="B4622" s="24">
        <f>ROUND(SUMIF(Einnahmen!E$7:E$10002,A4622,Einnahmen!G$7:G$10002)+SUMIF(Einnahmen!I$7:I$10002,A4622,Einnahmen!H$7:H$10002)+SUMIF(Ausgaben!E$7:E$10002,A4622,Ausgaben!G$7:G$10002)+SUMIF(Ausgaben!I$7:I$10002,A4622,Ausgaben!H$7:H$10002),2)</f>
        <v>0</v>
      </c>
    </row>
    <row r="4623" spans="1:2" x14ac:dyDescent="0.25">
      <c r="A4623">
        <v>4623</v>
      </c>
      <c r="B4623" s="24">
        <f>ROUND(SUMIF(Einnahmen!E$7:E$10002,A4623,Einnahmen!G$7:G$10002)+SUMIF(Einnahmen!I$7:I$10002,A4623,Einnahmen!H$7:H$10002)+SUMIF(Ausgaben!E$7:E$10002,A4623,Ausgaben!G$7:G$10002)+SUMIF(Ausgaben!I$7:I$10002,A4623,Ausgaben!H$7:H$10002),2)</f>
        <v>0</v>
      </c>
    </row>
    <row r="4624" spans="1:2" x14ac:dyDescent="0.25">
      <c r="A4624">
        <v>4624</v>
      </c>
      <c r="B4624" s="24">
        <f>ROUND(SUMIF(Einnahmen!E$7:E$10002,A4624,Einnahmen!G$7:G$10002)+SUMIF(Einnahmen!I$7:I$10002,A4624,Einnahmen!H$7:H$10002)+SUMIF(Ausgaben!E$7:E$10002,A4624,Ausgaben!G$7:G$10002)+SUMIF(Ausgaben!I$7:I$10002,A4624,Ausgaben!H$7:H$10002),2)</f>
        <v>0</v>
      </c>
    </row>
    <row r="4625" spans="1:2" x14ac:dyDescent="0.25">
      <c r="A4625">
        <v>4625</v>
      </c>
      <c r="B4625" s="24">
        <f>ROUND(SUMIF(Einnahmen!E$7:E$10002,A4625,Einnahmen!G$7:G$10002)+SUMIF(Einnahmen!I$7:I$10002,A4625,Einnahmen!H$7:H$10002)+SUMIF(Ausgaben!E$7:E$10002,A4625,Ausgaben!G$7:G$10002)+SUMIF(Ausgaben!I$7:I$10002,A4625,Ausgaben!H$7:H$10002),2)</f>
        <v>0</v>
      </c>
    </row>
    <row r="4626" spans="1:2" x14ac:dyDescent="0.25">
      <c r="A4626">
        <v>4626</v>
      </c>
      <c r="B4626" s="24">
        <f>ROUND(SUMIF(Einnahmen!E$7:E$10002,A4626,Einnahmen!G$7:G$10002)+SUMIF(Einnahmen!I$7:I$10002,A4626,Einnahmen!H$7:H$10002)+SUMIF(Ausgaben!E$7:E$10002,A4626,Ausgaben!G$7:G$10002)+SUMIF(Ausgaben!I$7:I$10002,A4626,Ausgaben!H$7:H$10002),2)</f>
        <v>0</v>
      </c>
    </row>
    <row r="4627" spans="1:2" x14ac:dyDescent="0.25">
      <c r="A4627">
        <v>4627</v>
      </c>
      <c r="B4627" s="24">
        <f>ROUND(SUMIF(Einnahmen!E$7:E$10002,A4627,Einnahmen!G$7:G$10002)+SUMIF(Einnahmen!I$7:I$10002,A4627,Einnahmen!H$7:H$10002)+SUMIF(Ausgaben!E$7:E$10002,A4627,Ausgaben!G$7:G$10002)+SUMIF(Ausgaben!I$7:I$10002,A4627,Ausgaben!H$7:H$10002),2)</f>
        <v>0</v>
      </c>
    </row>
    <row r="4628" spans="1:2" x14ac:dyDescent="0.25">
      <c r="A4628">
        <v>4628</v>
      </c>
      <c r="B4628" s="24">
        <f>ROUND(SUMIF(Einnahmen!E$7:E$10002,A4628,Einnahmen!G$7:G$10002)+SUMIF(Einnahmen!I$7:I$10002,A4628,Einnahmen!H$7:H$10002)+SUMIF(Ausgaben!E$7:E$10002,A4628,Ausgaben!G$7:G$10002)+SUMIF(Ausgaben!I$7:I$10002,A4628,Ausgaben!H$7:H$10002),2)</f>
        <v>0</v>
      </c>
    </row>
    <row r="4629" spans="1:2" x14ac:dyDescent="0.25">
      <c r="A4629">
        <v>4629</v>
      </c>
      <c r="B4629" s="24">
        <f>ROUND(SUMIF(Einnahmen!E$7:E$10002,A4629,Einnahmen!G$7:G$10002)+SUMIF(Einnahmen!I$7:I$10002,A4629,Einnahmen!H$7:H$10002)+SUMIF(Ausgaben!E$7:E$10002,A4629,Ausgaben!G$7:G$10002)+SUMIF(Ausgaben!I$7:I$10002,A4629,Ausgaben!H$7:H$10002),2)</f>
        <v>0</v>
      </c>
    </row>
    <row r="4630" spans="1:2" x14ac:dyDescent="0.25">
      <c r="A4630">
        <v>4630</v>
      </c>
      <c r="B4630" s="24">
        <f>ROUND(SUMIF(Einnahmen!E$7:E$10002,A4630,Einnahmen!G$7:G$10002)+SUMIF(Einnahmen!I$7:I$10002,A4630,Einnahmen!H$7:H$10002)+SUMIF(Ausgaben!E$7:E$10002,A4630,Ausgaben!G$7:G$10002)+SUMIF(Ausgaben!I$7:I$10002,A4630,Ausgaben!H$7:H$10002),2)</f>
        <v>0</v>
      </c>
    </row>
    <row r="4631" spans="1:2" x14ac:dyDescent="0.25">
      <c r="A4631">
        <v>4631</v>
      </c>
      <c r="B4631" s="24">
        <f>ROUND(SUMIF(Einnahmen!E$7:E$10002,A4631,Einnahmen!G$7:G$10002)+SUMIF(Einnahmen!I$7:I$10002,A4631,Einnahmen!H$7:H$10002)+SUMIF(Ausgaben!E$7:E$10002,A4631,Ausgaben!G$7:G$10002)+SUMIF(Ausgaben!I$7:I$10002,A4631,Ausgaben!H$7:H$10002),2)</f>
        <v>0</v>
      </c>
    </row>
    <row r="4632" spans="1:2" x14ac:dyDescent="0.25">
      <c r="A4632">
        <v>4632</v>
      </c>
      <c r="B4632" s="24">
        <f>ROUND(SUMIF(Einnahmen!E$7:E$10002,A4632,Einnahmen!G$7:G$10002)+SUMIF(Einnahmen!I$7:I$10002,A4632,Einnahmen!H$7:H$10002)+SUMIF(Ausgaben!E$7:E$10002,A4632,Ausgaben!G$7:G$10002)+SUMIF(Ausgaben!I$7:I$10002,A4632,Ausgaben!H$7:H$10002),2)</f>
        <v>0</v>
      </c>
    </row>
    <row r="4633" spans="1:2" x14ac:dyDescent="0.25">
      <c r="A4633">
        <v>4633</v>
      </c>
      <c r="B4633" s="24">
        <f>ROUND(SUMIF(Einnahmen!E$7:E$10002,A4633,Einnahmen!G$7:G$10002)+SUMIF(Einnahmen!I$7:I$10002,A4633,Einnahmen!H$7:H$10002)+SUMIF(Ausgaben!E$7:E$10002,A4633,Ausgaben!G$7:G$10002)+SUMIF(Ausgaben!I$7:I$10002,A4633,Ausgaben!H$7:H$10002),2)</f>
        <v>0</v>
      </c>
    </row>
    <row r="4634" spans="1:2" x14ac:dyDescent="0.25">
      <c r="A4634">
        <v>4634</v>
      </c>
      <c r="B4634" s="24">
        <f>ROUND(SUMIF(Einnahmen!E$7:E$10002,A4634,Einnahmen!G$7:G$10002)+SUMIF(Einnahmen!I$7:I$10002,A4634,Einnahmen!H$7:H$10002)+SUMIF(Ausgaben!E$7:E$10002,A4634,Ausgaben!G$7:G$10002)+SUMIF(Ausgaben!I$7:I$10002,A4634,Ausgaben!H$7:H$10002),2)</f>
        <v>0</v>
      </c>
    </row>
    <row r="4635" spans="1:2" x14ac:dyDescent="0.25">
      <c r="A4635">
        <v>4635</v>
      </c>
      <c r="B4635" s="24">
        <f>ROUND(SUMIF(Einnahmen!E$7:E$10002,A4635,Einnahmen!G$7:G$10002)+SUMIF(Einnahmen!I$7:I$10002,A4635,Einnahmen!H$7:H$10002)+SUMIF(Ausgaben!E$7:E$10002,A4635,Ausgaben!G$7:G$10002)+SUMIF(Ausgaben!I$7:I$10002,A4635,Ausgaben!H$7:H$10002),2)</f>
        <v>0</v>
      </c>
    </row>
    <row r="4636" spans="1:2" x14ac:dyDescent="0.25">
      <c r="A4636">
        <v>4636</v>
      </c>
      <c r="B4636" s="24">
        <f>ROUND(SUMIF(Einnahmen!E$7:E$10002,A4636,Einnahmen!G$7:G$10002)+SUMIF(Einnahmen!I$7:I$10002,A4636,Einnahmen!H$7:H$10002)+SUMIF(Ausgaben!E$7:E$10002,A4636,Ausgaben!G$7:G$10002)+SUMIF(Ausgaben!I$7:I$10002,A4636,Ausgaben!H$7:H$10002),2)</f>
        <v>0</v>
      </c>
    </row>
    <row r="4637" spans="1:2" x14ac:dyDescent="0.25">
      <c r="A4637">
        <v>4637</v>
      </c>
      <c r="B4637" s="24">
        <f>ROUND(SUMIF(Einnahmen!E$7:E$10002,A4637,Einnahmen!G$7:G$10002)+SUMIF(Einnahmen!I$7:I$10002,A4637,Einnahmen!H$7:H$10002)+SUMIF(Ausgaben!E$7:E$10002,A4637,Ausgaben!G$7:G$10002)+SUMIF(Ausgaben!I$7:I$10002,A4637,Ausgaben!H$7:H$10002),2)</f>
        <v>0</v>
      </c>
    </row>
    <row r="4638" spans="1:2" x14ac:dyDescent="0.25">
      <c r="A4638">
        <v>4638</v>
      </c>
      <c r="B4638" s="24">
        <f>ROUND(SUMIF(Einnahmen!E$7:E$10002,A4638,Einnahmen!G$7:G$10002)+SUMIF(Einnahmen!I$7:I$10002,A4638,Einnahmen!H$7:H$10002)+SUMIF(Ausgaben!E$7:E$10002,A4638,Ausgaben!G$7:G$10002)+SUMIF(Ausgaben!I$7:I$10002,A4638,Ausgaben!H$7:H$10002),2)</f>
        <v>0</v>
      </c>
    </row>
    <row r="4639" spans="1:2" x14ac:dyDescent="0.25">
      <c r="A4639">
        <v>4639</v>
      </c>
      <c r="B4639" s="24">
        <f>ROUND(SUMIF(Einnahmen!E$7:E$10002,A4639,Einnahmen!G$7:G$10002)+SUMIF(Einnahmen!I$7:I$10002,A4639,Einnahmen!H$7:H$10002)+SUMIF(Ausgaben!E$7:E$10002,A4639,Ausgaben!G$7:G$10002)+SUMIF(Ausgaben!I$7:I$10002,A4639,Ausgaben!H$7:H$10002),2)</f>
        <v>0</v>
      </c>
    </row>
    <row r="4640" spans="1:2" x14ac:dyDescent="0.25">
      <c r="A4640">
        <v>4640</v>
      </c>
      <c r="B4640" s="24">
        <f>ROUND(SUMIF(Einnahmen!E$7:E$10002,A4640,Einnahmen!G$7:G$10002)+SUMIF(Einnahmen!I$7:I$10002,A4640,Einnahmen!H$7:H$10002)+SUMIF(Ausgaben!E$7:E$10002,A4640,Ausgaben!G$7:G$10002)+SUMIF(Ausgaben!I$7:I$10002,A4640,Ausgaben!H$7:H$10002),2)</f>
        <v>0</v>
      </c>
    </row>
    <row r="4641" spans="1:2" x14ac:dyDescent="0.25">
      <c r="A4641">
        <v>4641</v>
      </c>
      <c r="B4641" s="24">
        <f>ROUND(SUMIF(Einnahmen!E$7:E$10002,A4641,Einnahmen!G$7:G$10002)+SUMIF(Einnahmen!I$7:I$10002,A4641,Einnahmen!H$7:H$10002)+SUMIF(Ausgaben!E$7:E$10002,A4641,Ausgaben!G$7:G$10002)+SUMIF(Ausgaben!I$7:I$10002,A4641,Ausgaben!H$7:H$10002),2)</f>
        <v>0</v>
      </c>
    </row>
    <row r="4642" spans="1:2" x14ac:dyDescent="0.25">
      <c r="A4642">
        <v>4642</v>
      </c>
      <c r="B4642" s="24">
        <f>ROUND(SUMIF(Einnahmen!E$7:E$10002,A4642,Einnahmen!G$7:G$10002)+SUMIF(Einnahmen!I$7:I$10002,A4642,Einnahmen!H$7:H$10002)+SUMIF(Ausgaben!E$7:E$10002,A4642,Ausgaben!G$7:G$10002)+SUMIF(Ausgaben!I$7:I$10002,A4642,Ausgaben!H$7:H$10002),2)</f>
        <v>0</v>
      </c>
    </row>
    <row r="4643" spans="1:2" x14ac:dyDescent="0.25">
      <c r="A4643">
        <v>4643</v>
      </c>
      <c r="B4643" s="24">
        <f>ROUND(SUMIF(Einnahmen!E$7:E$10002,A4643,Einnahmen!G$7:G$10002)+SUMIF(Einnahmen!I$7:I$10002,A4643,Einnahmen!H$7:H$10002)+SUMIF(Ausgaben!E$7:E$10002,A4643,Ausgaben!G$7:G$10002)+SUMIF(Ausgaben!I$7:I$10002,A4643,Ausgaben!H$7:H$10002),2)</f>
        <v>0</v>
      </c>
    </row>
    <row r="4644" spans="1:2" x14ac:dyDescent="0.25">
      <c r="A4644">
        <v>4644</v>
      </c>
      <c r="B4644" s="24">
        <f>ROUND(SUMIF(Einnahmen!E$7:E$10002,A4644,Einnahmen!G$7:G$10002)+SUMIF(Einnahmen!I$7:I$10002,A4644,Einnahmen!H$7:H$10002)+SUMIF(Ausgaben!E$7:E$10002,A4644,Ausgaben!G$7:G$10002)+SUMIF(Ausgaben!I$7:I$10002,A4644,Ausgaben!H$7:H$10002),2)</f>
        <v>0</v>
      </c>
    </row>
    <row r="4645" spans="1:2" x14ac:dyDescent="0.25">
      <c r="A4645">
        <v>4645</v>
      </c>
      <c r="B4645" s="24">
        <f>ROUND(SUMIF(Einnahmen!E$7:E$10002,A4645,Einnahmen!G$7:G$10002)+SUMIF(Einnahmen!I$7:I$10002,A4645,Einnahmen!H$7:H$10002)+SUMIF(Ausgaben!E$7:E$10002,A4645,Ausgaben!G$7:G$10002)+SUMIF(Ausgaben!I$7:I$10002,A4645,Ausgaben!H$7:H$10002),2)</f>
        <v>0</v>
      </c>
    </row>
    <row r="4646" spans="1:2" x14ac:dyDescent="0.25">
      <c r="A4646">
        <v>4646</v>
      </c>
      <c r="B4646" s="24">
        <f>ROUND(SUMIF(Einnahmen!E$7:E$10002,A4646,Einnahmen!G$7:G$10002)+SUMIF(Einnahmen!I$7:I$10002,A4646,Einnahmen!H$7:H$10002)+SUMIF(Ausgaben!E$7:E$10002,A4646,Ausgaben!G$7:G$10002)+SUMIF(Ausgaben!I$7:I$10002,A4646,Ausgaben!H$7:H$10002),2)</f>
        <v>0</v>
      </c>
    </row>
    <row r="4647" spans="1:2" x14ac:dyDescent="0.25">
      <c r="A4647">
        <v>4647</v>
      </c>
      <c r="B4647" s="24">
        <f>ROUND(SUMIF(Einnahmen!E$7:E$10002,A4647,Einnahmen!G$7:G$10002)+SUMIF(Einnahmen!I$7:I$10002,A4647,Einnahmen!H$7:H$10002)+SUMIF(Ausgaben!E$7:E$10002,A4647,Ausgaben!G$7:G$10002)+SUMIF(Ausgaben!I$7:I$10002,A4647,Ausgaben!H$7:H$10002),2)</f>
        <v>0</v>
      </c>
    </row>
    <row r="4648" spans="1:2" x14ac:dyDescent="0.25">
      <c r="A4648">
        <v>4648</v>
      </c>
      <c r="B4648" s="24">
        <f>ROUND(SUMIF(Einnahmen!E$7:E$10002,A4648,Einnahmen!G$7:G$10002)+SUMIF(Einnahmen!I$7:I$10002,A4648,Einnahmen!H$7:H$10002)+SUMIF(Ausgaben!E$7:E$10002,A4648,Ausgaben!G$7:G$10002)+SUMIF(Ausgaben!I$7:I$10002,A4648,Ausgaben!H$7:H$10002),2)</f>
        <v>0</v>
      </c>
    </row>
    <row r="4649" spans="1:2" x14ac:dyDescent="0.25">
      <c r="A4649">
        <v>4649</v>
      </c>
      <c r="B4649" s="24">
        <f>ROUND(SUMIF(Einnahmen!E$7:E$10002,A4649,Einnahmen!G$7:G$10002)+SUMIF(Einnahmen!I$7:I$10002,A4649,Einnahmen!H$7:H$10002)+SUMIF(Ausgaben!E$7:E$10002,A4649,Ausgaben!G$7:G$10002)+SUMIF(Ausgaben!I$7:I$10002,A4649,Ausgaben!H$7:H$10002),2)</f>
        <v>0</v>
      </c>
    </row>
    <row r="4650" spans="1:2" x14ac:dyDescent="0.25">
      <c r="A4650">
        <v>4650</v>
      </c>
      <c r="B4650" s="24">
        <f>ROUND(SUMIF(Einnahmen!E$7:E$10002,A4650,Einnahmen!G$7:G$10002)+SUMIF(Einnahmen!I$7:I$10002,A4650,Einnahmen!H$7:H$10002)+SUMIF(Ausgaben!E$7:E$10002,A4650,Ausgaben!G$7:G$10002)+SUMIF(Ausgaben!I$7:I$10002,A4650,Ausgaben!H$7:H$10002),2)</f>
        <v>100</v>
      </c>
    </row>
    <row r="4651" spans="1:2" x14ac:dyDescent="0.25">
      <c r="A4651">
        <v>4651</v>
      </c>
      <c r="B4651" s="24">
        <f>ROUND(SUMIF(Einnahmen!E$7:E$10002,A4651,Einnahmen!G$7:G$10002)+SUMIF(Einnahmen!I$7:I$10002,A4651,Einnahmen!H$7:H$10002)+SUMIF(Ausgaben!E$7:E$10002,A4651,Ausgaben!G$7:G$10002)+SUMIF(Ausgaben!I$7:I$10002,A4651,Ausgaben!H$7:H$10002),2)</f>
        <v>0</v>
      </c>
    </row>
    <row r="4652" spans="1:2" x14ac:dyDescent="0.25">
      <c r="A4652">
        <v>4652</v>
      </c>
      <c r="B4652" s="24">
        <f>ROUND(SUMIF(Einnahmen!E$7:E$10002,A4652,Einnahmen!G$7:G$10002)+SUMIF(Einnahmen!I$7:I$10002,A4652,Einnahmen!H$7:H$10002)+SUMIF(Ausgaben!E$7:E$10002,A4652,Ausgaben!G$7:G$10002)+SUMIF(Ausgaben!I$7:I$10002,A4652,Ausgaben!H$7:H$10002),2)</f>
        <v>0</v>
      </c>
    </row>
    <row r="4653" spans="1:2" x14ac:dyDescent="0.25">
      <c r="A4653">
        <v>4653</v>
      </c>
      <c r="B4653" s="24">
        <f>ROUND(SUMIF(Einnahmen!E$7:E$10002,A4653,Einnahmen!G$7:G$10002)+SUMIF(Einnahmen!I$7:I$10002,A4653,Einnahmen!H$7:H$10002)+SUMIF(Ausgaben!E$7:E$10002,A4653,Ausgaben!G$7:G$10002)+SUMIF(Ausgaben!I$7:I$10002,A4653,Ausgaben!H$7:H$10002),2)</f>
        <v>0</v>
      </c>
    </row>
    <row r="4654" spans="1:2" x14ac:dyDescent="0.25">
      <c r="A4654">
        <v>4654</v>
      </c>
      <c r="B4654" s="24">
        <f>ROUND(SUMIF(Einnahmen!E$7:E$10002,A4654,Einnahmen!G$7:G$10002)+SUMIF(Einnahmen!I$7:I$10002,A4654,Einnahmen!H$7:H$10002)+SUMIF(Ausgaben!E$7:E$10002,A4654,Ausgaben!G$7:G$10002)+SUMIF(Ausgaben!I$7:I$10002,A4654,Ausgaben!H$7:H$10002),2)</f>
        <v>0</v>
      </c>
    </row>
    <row r="4655" spans="1:2" x14ac:dyDescent="0.25">
      <c r="A4655">
        <v>4655</v>
      </c>
      <c r="B4655" s="24">
        <f>ROUND(SUMIF(Einnahmen!E$7:E$10002,A4655,Einnahmen!G$7:G$10002)+SUMIF(Einnahmen!I$7:I$10002,A4655,Einnahmen!H$7:H$10002)+SUMIF(Ausgaben!E$7:E$10002,A4655,Ausgaben!G$7:G$10002)+SUMIF(Ausgaben!I$7:I$10002,A4655,Ausgaben!H$7:H$10002),2)</f>
        <v>0</v>
      </c>
    </row>
    <row r="4656" spans="1:2" x14ac:dyDescent="0.25">
      <c r="A4656">
        <v>4656</v>
      </c>
      <c r="B4656" s="24">
        <f>ROUND(SUMIF(Einnahmen!E$7:E$10002,A4656,Einnahmen!G$7:G$10002)+SUMIF(Einnahmen!I$7:I$10002,A4656,Einnahmen!H$7:H$10002)+SUMIF(Ausgaben!E$7:E$10002,A4656,Ausgaben!G$7:G$10002)+SUMIF(Ausgaben!I$7:I$10002,A4656,Ausgaben!H$7:H$10002),2)</f>
        <v>0</v>
      </c>
    </row>
    <row r="4657" spans="1:2" x14ac:dyDescent="0.25">
      <c r="A4657">
        <v>4657</v>
      </c>
      <c r="B4657" s="24">
        <f>ROUND(SUMIF(Einnahmen!E$7:E$10002,A4657,Einnahmen!G$7:G$10002)+SUMIF(Einnahmen!I$7:I$10002,A4657,Einnahmen!H$7:H$10002)+SUMIF(Ausgaben!E$7:E$10002,A4657,Ausgaben!G$7:G$10002)+SUMIF(Ausgaben!I$7:I$10002,A4657,Ausgaben!H$7:H$10002),2)</f>
        <v>0</v>
      </c>
    </row>
    <row r="4658" spans="1:2" x14ac:dyDescent="0.25">
      <c r="A4658">
        <v>4658</v>
      </c>
      <c r="B4658" s="24">
        <f>ROUND(SUMIF(Einnahmen!E$7:E$10002,A4658,Einnahmen!G$7:G$10002)+SUMIF(Einnahmen!I$7:I$10002,A4658,Einnahmen!H$7:H$10002)+SUMIF(Ausgaben!E$7:E$10002,A4658,Ausgaben!G$7:G$10002)+SUMIF(Ausgaben!I$7:I$10002,A4658,Ausgaben!H$7:H$10002),2)</f>
        <v>0</v>
      </c>
    </row>
    <row r="4659" spans="1:2" x14ac:dyDescent="0.25">
      <c r="A4659">
        <v>4659</v>
      </c>
      <c r="B4659" s="24">
        <f>ROUND(SUMIF(Einnahmen!E$7:E$10002,A4659,Einnahmen!G$7:G$10002)+SUMIF(Einnahmen!I$7:I$10002,A4659,Einnahmen!H$7:H$10002)+SUMIF(Ausgaben!E$7:E$10002,A4659,Ausgaben!G$7:G$10002)+SUMIF(Ausgaben!I$7:I$10002,A4659,Ausgaben!H$7:H$10002),2)</f>
        <v>0</v>
      </c>
    </row>
    <row r="4660" spans="1:2" x14ac:dyDescent="0.25">
      <c r="A4660">
        <v>4660</v>
      </c>
      <c r="B4660" s="24">
        <f>ROUND(SUMIF(Einnahmen!E$7:E$10002,A4660,Einnahmen!G$7:G$10002)+SUMIF(Einnahmen!I$7:I$10002,A4660,Einnahmen!H$7:H$10002)+SUMIF(Ausgaben!E$7:E$10002,A4660,Ausgaben!G$7:G$10002)+SUMIF(Ausgaben!I$7:I$10002,A4660,Ausgaben!H$7:H$10002),2)</f>
        <v>0</v>
      </c>
    </row>
    <row r="4661" spans="1:2" x14ac:dyDescent="0.25">
      <c r="A4661">
        <v>4661</v>
      </c>
      <c r="B4661" s="24">
        <f>ROUND(SUMIF(Einnahmen!E$7:E$10002,A4661,Einnahmen!G$7:G$10002)+SUMIF(Einnahmen!I$7:I$10002,A4661,Einnahmen!H$7:H$10002)+SUMIF(Ausgaben!E$7:E$10002,A4661,Ausgaben!G$7:G$10002)+SUMIF(Ausgaben!I$7:I$10002,A4661,Ausgaben!H$7:H$10002),2)</f>
        <v>0</v>
      </c>
    </row>
    <row r="4662" spans="1:2" x14ac:dyDescent="0.25">
      <c r="A4662">
        <v>4662</v>
      </c>
      <c r="B4662" s="24">
        <f>ROUND(SUMIF(Einnahmen!E$7:E$10002,A4662,Einnahmen!G$7:G$10002)+SUMIF(Einnahmen!I$7:I$10002,A4662,Einnahmen!H$7:H$10002)+SUMIF(Ausgaben!E$7:E$10002,A4662,Ausgaben!G$7:G$10002)+SUMIF(Ausgaben!I$7:I$10002,A4662,Ausgaben!H$7:H$10002),2)</f>
        <v>0</v>
      </c>
    </row>
    <row r="4663" spans="1:2" x14ac:dyDescent="0.25">
      <c r="A4663">
        <v>4663</v>
      </c>
      <c r="B4663" s="24">
        <f>ROUND(SUMIF(Einnahmen!E$7:E$10002,A4663,Einnahmen!G$7:G$10002)+SUMIF(Einnahmen!I$7:I$10002,A4663,Einnahmen!H$7:H$10002)+SUMIF(Ausgaben!E$7:E$10002,A4663,Ausgaben!G$7:G$10002)+SUMIF(Ausgaben!I$7:I$10002,A4663,Ausgaben!H$7:H$10002),2)</f>
        <v>0</v>
      </c>
    </row>
    <row r="4664" spans="1:2" x14ac:dyDescent="0.25">
      <c r="A4664">
        <v>4664</v>
      </c>
      <c r="B4664" s="24">
        <f>ROUND(SUMIF(Einnahmen!E$7:E$10002,A4664,Einnahmen!G$7:G$10002)+SUMIF(Einnahmen!I$7:I$10002,A4664,Einnahmen!H$7:H$10002)+SUMIF(Ausgaben!E$7:E$10002,A4664,Ausgaben!G$7:G$10002)+SUMIF(Ausgaben!I$7:I$10002,A4664,Ausgaben!H$7:H$10002),2)</f>
        <v>0</v>
      </c>
    </row>
    <row r="4665" spans="1:2" x14ac:dyDescent="0.25">
      <c r="A4665">
        <v>4665</v>
      </c>
      <c r="B4665" s="24">
        <f>ROUND(SUMIF(Einnahmen!E$7:E$10002,A4665,Einnahmen!G$7:G$10002)+SUMIF(Einnahmen!I$7:I$10002,A4665,Einnahmen!H$7:H$10002)+SUMIF(Ausgaben!E$7:E$10002,A4665,Ausgaben!G$7:G$10002)+SUMIF(Ausgaben!I$7:I$10002,A4665,Ausgaben!H$7:H$10002),2)</f>
        <v>0</v>
      </c>
    </row>
    <row r="4666" spans="1:2" x14ac:dyDescent="0.25">
      <c r="A4666">
        <v>4666</v>
      </c>
      <c r="B4666" s="24">
        <f>ROUND(SUMIF(Einnahmen!E$7:E$10002,A4666,Einnahmen!G$7:G$10002)+SUMIF(Einnahmen!I$7:I$10002,A4666,Einnahmen!H$7:H$10002)+SUMIF(Ausgaben!E$7:E$10002,A4666,Ausgaben!G$7:G$10002)+SUMIF(Ausgaben!I$7:I$10002,A4666,Ausgaben!H$7:H$10002),2)</f>
        <v>0</v>
      </c>
    </row>
    <row r="4667" spans="1:2" x14ac:dyDescent="0.25">
      <c r="A4667">
        <v>4667</v>
      </c>
      <c r="B4667" s="24">
        <f>ROUND(SUMIF(Einnahmen!E$7:E$10002,A4667,Einnahmen!G$7:G$10002)+SUMIF(Einnahmen!I$7:I$10002,A4667,Einnahmen!H$7:H$10002)+SUMIF(Ausgaben!E$7:E$10002,A4667,Ausgaben!G$7:G$10002)+SUMIF(Ausgaben!I$7:I$10002,A4667,Ausgaben!H$7:H$10002),2)</f>
        <v>0</v>
      </c>
    </row>
    <row r="4668" spans="1:2" x14ac:dyDescent="0.25">
      <c r="A4668">
        <v>4668</v>
      </c>
      <c r="B4668" s="24">
        <f>ROUND(SUMIF(Einnahmen!E$7:E$10002,A4668,Einnahmen!G$7:G$10002)+SUMIF(Einnahmen!I$7:I$10002,A4668,Einnahmen!H$7:H$10002)+SUMIF(Ausgaben!E$7:E$10002,A4668,Ausgaben!G$7:G$10002)+SUMIF(Ausgaben!I$7:I$10002,A4668,Ausgaben!H$7:H$10002),2)</f>
        <v>0</v>
      </c>
    </row>
    <row r="4669" spans="1:2" x14ac:dyDescent="0.25">
      <c r="A4669">
        <v>4669</v>
      </c>
      <c r="B4669" s="24">
        <f>ROUND(SUMIF(Einnahmen!E$7:E$10002,A4669,Einnahmen!G$7:G$10002)+SUMIF(Einnahmen!I$7:I$10002,A4669,Einnahmen!H$7:H$10002)+SUMIF(Ausgaben!E$7:E$10002,A4669,Ausgaben!G$7:G$10002)+SUMIF(Ausgaben!I$7:I$10002,A4669,Ausgaben!H$7:H$10002),2)</f>
        <v>0</v>
      </c>
    </row>
    <row r="4670" spans="1:2" x14ac:dyDescent="0.25">
      <c r="A4670">
        <v>4670</v>
      </c>
      <c r="B4670" s="24">
        <f>ROUND(SUMIF(Einnahmen!E$7:E$10002,A4670,Einnahmen!G$7:G$10002)+SUMIF(Einnahmen!I$7:I$10002,A4670,Einnahmen!H$7:H$10002)+SUMIF(Ausgaben!E$7:E$10002,A4670,Ausgaben!G$7:G$10002)+SUMIF(Ausgaben!I$7:I$10002,A4670,Ausgaben!H$7:H$10002),2)</f>
        <v>0</v>
      </c>
    </row>
    <row r="4671" spans="1:2" x14ac:dyDescent="0.25">
      <c r="A4671">
        <v>4671</v>
      </c>
      <c r="B4671" s="24">
        <f>ROUND(SUMIF(Einnahmen!E$7:E$10002,A4671,Einnahmen!G$7:G$10002)+SUMIF(Einnahmen!I$7:I$10002,A4671,Einnahmen!H$7:H$10002)+SUMIF(Ausgaben!E$7:E$10002,A4671,Ausgaben!G$7:G$10002)+SUMIF(Ausgaben!I$7:I$10002,A4671,Ausgaben!H$7:H$10002),2)</f>
        <v>0</v>
      </c>
    </row>
    <row r="4672" spans="1:2" x14ac:dyDescent="0.25">
      <c r="A4672">
        <v>4672</v>
      </c>
      <c r="B4672" s="24">
        <f>ROUND(SUMIF(Einnahmen!E$7:E$10002,A4672,Einnahmen!G$7:G$10002)+SUMIF(Einnahmen!I$7:I$10002,A4672,Einnahmen!H$7:H$10002)+SUMIF(Ausgaben!E$7:E$10002,A4672,Ausgaben!G$7:G$10002)+SUMIF(Ausgaben!I$7:I$10002,A4672,Ausgaben!H$7:H$10002),2)</f>
        <v>0</v>
      </c>
    </row>
    <row r="4673" spans="1:2" x14ac:dyDescent="0.25">
      <c r="A4673">
        <v>4673</v>
      </c>
      <c r="B4673" s="24">
        <f>ROUND(SUMIF(Einnahmen!E$7:E$10002,A4673,Einnahmen!G$7:G$10002)+SUMIF(Einnahmen!I$7:I$10002,A4673,Einnahmen!H$7:H$10002)+SUMIF(Ausgaben!E$7:E$10002,A4673,Ausgaben!G$7:G$10002)+SUMIF(Ausgaben!I$7:I$10002,A4673,Ausgaben!H$7:H$10002),2)</f>
        <v>0</v>
      </c>
    </row>
    <row r="4674" spans="1:2" x14ac:dyDescent="0.25">
      <c r="A4674">
        <v>4674</v>
      </c>
      <c r="B4674" s="24">
        <f>ROUND(SUMIF(Einnahmen!E$7:E$10002,A4674,Einnahmen!G$7:G$10002)+SUMIF(Einnahmen!I$7:I$10002,A4674,Einnahmen!H$7:H$10002)+SUMIF(Ausgaben!E$7:E$10002,A4674,Ausgaben!G$7:G$10002)+SUMIF(Ausgaben!I$7:I$10002,A4674,Ausgaben!H$7:H$10002),2)</f>
        <v>46.74</v>
      </c>
    </row>
    <row r="4675" spans="1:2" x14ac:dyDescent="0.25">
      <c r="A4675">
        <v>4675</v>
      </c>
      <c r="B4675" s="24">
        <f>ROUND(SUMIF(Einnahmen!E$7:E$10002,A4675,Einnahmen!G$7:G$10002)+SUMIF(Einnahmen!I$7:I$10002,A4675,Einnahmen!H$7:H$10002)+SUMIF(Ausgaben!E$7:E$10002,A4675,Ausgaben!G$7:G$10002)+SUMIF(Ausgaben!I$7:I$10002,A4675,Ausgaben!H$7:H$10002),2)</f>
        <v>0</v>
      </c>
    </row>
    <row r="4676" spans="1:2" x14ac:dyDescent="0.25">
      <c r="A4676">
        <v>4676</v>
      </c>
      <c r="B4676" s="24">
        <f>ROUND(SUMIF(Einnahmen!E$7:E$10002,A4676,Einnahmen!G$7:G$10002)+SUMIF(Einnahmen!I$7:I$10002,A4676,Einnahmen!H$7:H$10002)+SUMIF(Ausgaben!E$7:E$10002,A4676,Ausgaben!G$7:G$10002)+SUMIF(Ausgaben!I$7:I$10002,A4676,Ausgaben!H$7:H$10002),2)</f>
        <v>100</v>
      </c>
    </row>
    <row r="4677" spans="1:2" x14ac:dyDescent="0.25">
      <c r="A4677">
        <v>4677</v>
      </c>
      <c r="B4677" s="24">
        <f>ROUND(SUMIF(Einnahmen!E$7:E$10002,A4677,Einnahmen!G$7:G$10002)+SUMIF(Einnahmen!I$7:I$10002,A4677,Einnahmen!H$7:H$10002)+SUMIF(Ausgaben!E$7:E$10002,A4677,Ausgaben!G$7:G$10002)+SUMIF(Ausgaben!I$7:I$10002,A4677,Ausgaben!H$7:H$10002),2)</f>
        <v>0</v>
      </c>
    </row>
    <row r="4678" spans="1:2" x14ac:dyDescent="0.25">
      <c r="A4678">
        <v>4678</v>
      </c>
      <c r="B4678" s="24">
        <f>ROUND(SUMIF(Einnahmen!E$7:E$10002,A4678,Einnahmen!G$7:G$10002)+SUMIF(Einnahmen!I$7:I$10002,A4678,Einnahmen!H$7:H$10002)+SUMIF(Ausgaben!E$7:E$10002,A4678,Ausgaben!G$7:G$10002)+SUMIF(Ausgaben!I$7:I$10002,A4678,Ausgaben!H$7:H$10002),2)</f>
        <v>0</v>
      </c>
    </row>
    <row r="4679" spans="1:2" x14ac:dyDescent="0.25">
      <c r="A4679">
        <v>4679</v>
      </c>
      <c r="B4679" s="24">
        <f>ROUND(SUMIF(Einnahmen!E$7:E$10002,A4679,Einnahmen!G$7:G$10002)+SUMIF(Einnahmen!I$7:I$10002,A4679,Einnahmen!H$7:H$10002)+SUMIF(Ausgaben!E$7:E$10002,A4679,Ausgaben!G$7:G$10002)+SUMIF(Ausgaben!I$7:I$10002,A4679,Ausgaben!H$7:H$10002),2)</f>
        <v>0</v>
      </c>
    </row>
    <row r="4680" spans="1:2" x14ac:dyDescent="0.25">
      <c r="A4680">
        <v>4680</v>
      </c>
      <c r="B4680" s="24">
        <f>ROUND(SUMIF(Einnahmen!E$7:E$10002,A4680,Einnahmen!G$7:G$10002)+SUMIF(Einnahmen!I$7:I$10002,A4680,Einnahmen!H$7:H$10002)+SUMIF(Ausgaben!E$7:E$10002,A4680,Ausgaben!G$7:G$10002)+SUMIF(Ausgaben!I$7:I$10002,A4680,Ausgaben!H$7:H$10002),2)</f>
        <v>46.8</v>
      </c>
    </row>
    <row r="4681" spans="1:2" x14ac:dyDescent="0.25">
      <c r="A4681">
        <v>4681</v>
      </c>
      <c r="B4681" s="24">
        <f>ROUND(SUMIF(Einnahmen!E$7:E$10002,A4681,Einnahmen!G$7:G$10002)+SUMIF(Einnahmen!I$7:I$10002,A4681,Einnahmen!H$7:H$10002)+SUMIF(Ausgaben!E$7:E$10002,A4681,Ausgaben!G$7:G$10002)+SUMIF(Ausgaben!I$7:I$10002,A4681,Ausgaben!H$7:H$10002),2)</f>
        <v>0</v>
      </c>
    </row>
    <row r="4682" spans="1:2" x14ac:dyDescent="0.25">
      <c r="A4682">
        <v>4682</v>
      </c>
      <c r="B4682" s="24">
        <f>ROUND(SUMIF(Einnahmen!E$7:E$10002,A4682,Einnahmen!G$7:G$10002)+SUMIF(Einnahmen!I$7:I$10002,A4682,Einnahmen!H$7:H$10002)+SUMIF(Ausgaben!E$7:E$10002,A4682,Ausgaben!G$7:G$10002)+SUMIF(Ausgaben!I$7:I$10002,A4682,Ausgaben!H$7:H$10002),2)</f>
        <v>0</v>
      </c>
    </row>
    <row r="4683" spans="1:2" x14ac:dyDescent="0.25">
      <c r="A4683">
        <v>4683</v>
      </c>
      <c r="B4683" s="24">
        <f>ROUND(SUMIF(Einnahmen!E$7:E$10002,A4683,Einnahmen!G$7:G$10002)+SUMIF(Einnahmen!I$7:I$10002,A4683,Einnahmen!H$7:H$10002)+SUMIF(Ausgaben!E$7:E$10002,A4683,Ausgaben!G$7:G$10002)+SUMIF(Ausgaben!I$7:I$10002,A4683,Ausgaben!H$7:H$10002),2)</f>
        <v>0</v>
      </c>
    </row>
    <row r="4684" spans="1:2" x14ac:dyDescent="0.25">
      <c r="A4684">
        <v>4684</v>
      </c>
      <c r="B4684" s="24">
        <f>ROUND(SUMIF(Einnahmen!E$7:E$10002,A4684,Einnahmen!G$7:G$10002)+SUMIF(Einnahmen!I$7:I$10002,A4684,Einnahmen!H$7:H$10002)+SUMIF(Ausgaben!E$7:E$10002,A4684,Ausgaben!G$7:G$10002)+SUMIF(Ausgaben!I$7:I$10002,A4684,Ausgaben!H$7:H$10002),2)</f>
        <v>0</v>
      </c>
    </row>
    <row r="4685" spans="1:2" x14ac:dyDescent="0.25">
      <c r="A4685">
        <v>4685</v>
      </c>
      <c r="B4685" s="24">
        <f>ROUND(SUMIF(Einnahmen!E$7:E$10002,A4685,Einnahmen!G$7:G$10002)+SUMIF(Einnahmen!I$7:I$10002,A4685,Einnahmen!H$7:H$10002)+SUMIF(Ausgaben!E$7:E$10002,A4685,Ausgaben!G$7:G$10002)+SUMIF(Ausgaben!I$7:I$10002,A4685,Ausgaben!H$7:H$10002),2)</f>
        <v>0</v>
      </c>
    </row>
    <row r="4686" spans="1:2" x14ac:dyDescent="0.25">
      <c r="A4686">
        <v>4686</v>
      </c>
      <c r="B4686" s="24">
        <f>ROUND(SUMIF(Einnahmen!E$7:E$10002,A4686,Einnahmen!G$7:G$10002)+SUMIF(Einnahmen!I$7:I$10002,A4686,Einnahmen!H$7:H$10002)+SUMIF(Ausgaben!E$7:E$10002,A4686,Ausgaben!G$7:G$10002)+SUMIF(Ausgaben!I$7:I$10002,A4686,Ausgaben!H$7:H$10002),2)</f>
        <v>0</v>
      </c>
    </row>
    <row r="4687" spans="1:2" x14ac:dyDescent="0.25">
      <c r="A4687">
        <v>4687</v>
      </c>
      <c r="B4687" s="24">
        <f>ROUND(SUMIF(Einnahmen!E$7:E$10002,A4687,Einnahmen!G$7:G$10002)+SUMIF(Einnahmen!I$7:I$10002,A4687,Einnahmen!H$7:H$10002)+SUMIF(Ausgaben!E$7:E$10002,A4687,Ausgaben!G$7:G$10002)+SUMIF(Ausgaben!I$7:I$10002,A4687,Ausgaben!H$7:H$10002),2)</f>
        <v>0</v>
      </c>
    </row>
    <row r="4688" spans="1:2" x14ac:dyDescent="0.25">
      <c r="A4688">
        <v>4688</v>
      </c>
      <c r="B4688" s="24">
        <f>ROUND(SUMIF(Einnahmen!E$7:E$10002,A4688,Einnahmen!G$7:G$10002)+SUMIF(Einnahmen!I$7:I$10002,A4688,Einnahmen!H$7:H$10002)+SUMIF(Ausgaben!E$7:E$10002,A4688,Ausgaben!G$7:G$10002)+SUMIF(Ausgaben!I$7:I$10002,A4688,Ausgaben!H$7:H$10002),2)</f>
        <v>0</v>
      </c>
    </row>
    <row r="4689" spans="1:2" x14ac:dyDescent="0.25">
      <c r="A4689">
        <v>4689</v>
      </c>
      <c r="B4689" s="24">
        <f>ROUND(SUMIF(Einnahmen!E$7:E$10002,A4689,Einnahmen!G$7:G$10002)+SUMIF(Einnahmen!I$7:I$10002,A4689,Einnahmen!H$7:H$10002)+SUMIF(Ausgaben!E$7:E$10002,A4689,Ausgaben!G$7:G$10002)+SUMIF(Ausgaben!I$7:I$10002,A4689,Ausgaben!H$7:H$10002),2)</f>
        <v>0</v>
      </c>
    </row>
    <row r="4690" spans="1:2" x14ac:dyDescent="0.25">
      <c r="A4690">
        <v>4690</v>
      </c>
      <c r="B4690" s="24">
        <f>ROUND(SUMIF(Einnahmen!E$7:E$10002,A4690,Einnahmen!G$7:G$10002)+SUMIF(Einnahmen!I$7:I$10002,A4690,Einnahmen!H$7:H$10002)+SUMIF(Ausgaben!E$7:E$10002,A4690,Ausgaben!G$7:G$10002)+SUMIF(Ausgaben!I$7:I$10002,A4690,Ausgaben!H$7:H$10002),2)</f>
        <v>0</v>
      </c>
    </row>
    <row r="4691" spans="1:2" x14ac:dyDescent="0.25">
      <c r="A4691">
        <v>4691</v>
      </c>
      <c r="B4691" s="24">
        <f>ROUND(SUMIF(Einnahmen!E$7:E$10002,A4691,Einnahmen!G$7:G$10002)+SUMIF(Einnahmen!I$7:I$10002,A4691,Einnahmen!H$7:H$10002)+SUMIF(Ausgaben!E$7:E$10002,A4691,Ausgaben!G$7:G$10002)+SUMIF(Ausgaben!I$7:I$10002,A4691,Ausgaben!H$7:H$10002),2)</f>
        <v>0</v>
      </c>
    </row>
    <row r="4692" spans="1:2" x14ac:dyDescent="0.25">
      <c r="A4692">
        <v>4692</v>
      </c>
      <c r="B4692" s="24">
        <f>ROUND(SUMIF(Einnahmen!E$7:E$10002,A4692,Einnahmen!G$7:G$10002)+SUMIF(Einnahmen!I$7:I$10002,A4692,Einnahmen!H$7:H$10002)+SUMIF(Ausgaben!E$7:E$10002,A4692,Ausgaben!G$7:G$10002)+SUMIF(Ausgaben!I$7:I$10002,A4692,Ausgaben!H$7:H$10002),2)</f>
        <v>0</v>
      </c>
    </row>
    <row r="4693" spans="1:2" x14ac:dyDescent="0.25">
      <c r="A4693">
        <v>4693</v>
      </c>
      <c r="B4693" s="24">
        <f>ROUND(SUMIF(Einnahmen!E$7:E$10002,A4693,Einnahmen!G$7:G$10002)+SUMIF(Einnahmen!I$7:I$10002,A4693,Einnahmen!H$7:H$10002)+SUMIF(Ausgaben!E$7:E$10002,A4693,Ausgaben!G$7:G$10002)+SUMIF(Ausgaben!I$7:I$10002,A4693,Ausgaben!H$7:H$10002),2)</f>
        <v>0</v>
      </c>
    </row>
    <row r="4694" spans="1:2" x14ac:dyDescent="0.25">
      <c r="A4694">
        <v>4694</v>
      </c>
      <c r="B4694" s="24">
        <f>ROUND(SUMIF(Einnahmen!E$7:E$10002,A4694,Einnahmen!G$7:G$10002)+SUMIF(Einnahmen!I$7:I$10002,A4694,Einnahmen!H$7:H$10002)+SUMIF(Ausgaben!E$7:E$10002,A4694,Ausgaben!G$7:G$10002)+SUMIF(Ausgaben!I$7:I$10002,A4694,Ausgaben!H$7:H$10002),2)</f>
        <v>0</v>
      </c>
    </row>
    <row r="4695" spans="1:2" x14ac:dyDescent="0.25">
      <c r="A4695">
        <v>4695</v>
      </c>
      <c r="B4695" s="24">
        <f>ROUND(SUMIF(Einnahmen!E$7:E$10002,A4695,Einnahmen!G$7:G$10002)+SUMIF(Einnahmen!I$7:I$10002,A4695,Einnahmen!H$7:H$10002)+SUMIF(Ausgaben!E$7:E$10002,A4695,Ausgaben!G$7:G$10002)+SUMIF(Ausgaben!I$7:I$10002,A4695,Ausgaben!H$7:H$10002),2)</f>
        <v>0</v>
      </c>
    </row>
    <row r="4696" spans="1:2" x14ac:dyDescent="0.25">
      <c r="A4696">
        <v>4696</v>
      </c>
      <c r="B4696" s="24">
        <f>ROUND(SUMIF(Einnahmen!E$7:E$10002,A4696,Einnahmen!G$7:G$10002)+SUMIF(Einnahmen!I$7:I$10002,A4696,Einnahmen!H$7:H$10002)+SUMIF(Ausgaben!E$7:E$10002,A4696,Ausgaben!G$7:G$10002)+SUMIF(Ausgaben!I$7:I$10002,A4696,Ausgaben!H$7:H$10002),2)</f>
        <v>0</v>
      </c>
    </row>
    <row r="4697" spans="1:2" x14ac:dyDescent="0.25">
      <c r="A4697">
        <v>4697</v>
      </c>
      <c r="B4697" s="24">
        <f>ROUND(SUMIF(Einnahmen!E$7:E$10002,A4697,Einnahmen!G$7:G$10002)+SUMIF(Einnahmen!I$7:I$10002,A4697,Einnahmen!H$7:H$10002)+SUMIF(Ausgaben!E$7:E$10002,A4697,Ausgaben!G$7:G$10002)+SUMIF(Ausgaben!I$7:I$10002,A4697,Ausgaben!H$7:H$10002),2)</f>
        <v>0</v>
      </c>
    </row>
    <row r="4698" spans="1:2" x14ac:dyDescent="0.25">
      <c r="A4698">
        <v>4698</v>
      </c>
      <c r="B4698" s="24">
        <f>ROUND(SUMIF(Einnahmen!E$7:E$10002,A4698,Einnahmen!G$7:G$10002)+SUMIF(Einnahmen!I$7:I$10002,A4698,Einnahmen!H$7:H$10002)+SUMIF(Ausgaben!E$7:E$10002,A4698,Ausgaben!G$7:G$10002)+SUMIF(Ausgaben!I$7:I$10002,A4698,Ausgaben!H$7:H$10002),2)</f>
        <v>0</v>
      </c>
    </row>
    <row r="4699" spans="1:2" x14ac:dyDescent="0.25">
      <c r="A4699">
        <v>4699</v>
      </c>
      <c r="B4699" s="24">
        <f>ROUND(SUMIF(Einnahmen!E$7:E$10002,A4699,Einnahmen!G$7:G$10002)+SUMIF(Einnahmen!I$7:I$10002,A4699,Einnahmen!H$7:H$10002)+SUMIF(Ausgaben!E$7:E$10002,A4699,Ausgaben!G$7:G$10002)+SUMIF(Ausgaben!I$7:I$10002,A4699,Ausgaben!H$7:H$10002),2)</f>
        <v>0</v>
      </c>
    </row>
    <row r="4700" spans="1:2" x14ac:dyDescent="0.25">
      <c r="A4700">
        <v>4700</v>
      </c>
      <c r="B4700" s="24">
        <f>ROUND(SUMIF(Einnahmen!E$7:E$10002,A4700,Einnahmen!G$7:G$10002)+SUMIF(Einnahmen!I$7:I$10002,A4700,Einnahmen!H$7:H$10002)+SUMIF(Ausgaben!E$7:E$10002,A4700,Ausgaben!G$7:G$10002)+SUMIF(Ausgaben!I$7:I$10002,A4700,Ausgaben!H$7:H$10002),2)</f>
        <v>0</v>
      </c>
    </row>
    <row r="4701" spans="1:2" x14ac:dyDescent="0.25">
      <c r="A4701">
        <v>4701</v>
      </c>
      <c r="B4701" s="24">
        <f>ROUND(SUMIF(Einnahmen!E$7:E$10002,A4701,Einnahmen!G$7:G$10002)+SUMIF(Einnahmen!I$7:I$10002,A4701,Einnahmen!H$7:H$10002)+SUMIF(Ausgaben!E$7:E$10002,A4701,Ausgaben!G$7:G$10002)+SUMIF(Ausgaben!I$7:I$10002,A4701,Ausgaben!H$7:H$10002),2)</f>
        <v>0</v>
      </c>
    </row>
    <row r="4702" spans="1:2" x14ac:dyDescent="0.25">
      <c r="A4702">
        <v>4702</v>
      </c>
      <c r="B4702" s="24">
        <f>ROUND(SUMIF(Einnahmen!E$7:E$10002,A4702,Einnahmen!G$7:G$10002)+SUMIF(Einnahmen!I$7:I$10002,A4702,Einnahmen!H$7:H$10002)+SUMIF(Ausgaben!E$7:E$10002,A4702,Ausgaben!G$7:G$10002)+SUMIF(Ausgaben!I$7:I$10002,A4702,Ausgaben!H$7:H$10002),2)</f>
        <v>0</v>
      </c>
    </row>
    <row r="4703" spans="1:2" x14ac:dyDescent="0.25">
      <c r="A4703">
        <v>4703</v>
      </c>
      <c r="B4703" s="24">
        <f>ROUND(SUMIF(Einnahmen!E$7:E$10002,A4703,Einnahmen!G$7:G$10002)+SUMIF(Einnahmen!I$7:I$10002,A4703,Einnahmen!H$7:H$10002)+SUMIF(Ausgaben!E$7:E$10002,A4703,Ausgaben!G$7:G$10002)+SUMIF(Ausgaben!I$7:I$10002,A4703,Ausgaben!H$7:H$10002),2)</f>
        <v>0</v>
      </c>
    </row>
    <row r="4704" spans="1:2" x14ac:dyDescent="0.25">
      <c r="A4704">
        <v>4704</v>
      </c>
      <c r="B4704" s="24">
        <f>ROUND(SUMIF(Einnahmen!E$7:E$10002,A4704,Einnahmen!G$7:G$10002)+SUMIF(Einnahmen!I$7:I$10002,A4704,Einnahmen!H$7:H$10002)+SUMIF(Ausgaben!E$7:E$10002,A4704,Ausgaben!G$7:G$10002)+SUMIF(Ausgaben!I$7:I$10002,A4704,Ausgaben!H$7:H$10002),2)</f>
        <v>0</v>
      </c>
    </row>
    <row r="4705" spans="1:2" x14ac:dyDescent="0.25">
      <c r="A4705">
        <v>4705</v>
      </c>
      <c r="B4705" s="24">
        <f>ROUND(SUMIF(Einnahmen!E$7:E$10002,A4705,Einnahmen!G$7:G$10002)+SUMIF(Einnahmen!I$7:I$10002,A4705,Einnahmen!H$7:H$10002)+SUMIF(Ausgaben!E$7:E$10002,A4705,Ausgaben!G$7:G$10002)+SUMIF(Ausgaben!I$7:I$10002,A4705,Ausgaben!H$7:H$10002),2)</f>
        <v>0</v>
      </c>
    </row>
    <row r="4706" spans="1:2" x14ac:dyDescent="0.25">
      <c r="A4706">
        <v>4706</v>
      </c>
      <c r="B4706" s="24">
        <f>ROUND(SUMIF(Einnahmen!E$7:E$10002,A4706,Einnahmen!G$7:G$10002)+SUMIF(Einnahmen!I$7:I$10002,A4706,Einnahmen!H$7:H$10002)+SUMIF(Ausgaben!E$7:E$10002,A4706,Ausgaben!G$7:G$10002)+SUMIF(Ausgaben!I$7:I$10002,A4706,Ausgaben!H$7:H$10002),2)</f>
        <v>0</v>
      </c>
    </row>
    <row r="4707" spans="1:2" x14ac:dyDescent="0.25">
      <c r="A4707">
        <v>4707</v>
      </c>
      <c r="B4707" s="24">
        <f>ROUND(SUMIF(Einnahmen!E$7:E$10002,A4707,Einnahmen!G$7:G$10002)+SUMIF(Einnahmen!I$7:I$10002,A4707,Einnahmen!H$7:H$10002)+SUMIF(Ausgaben!E$7:E$10002,A4707,Ausgaben!G$7:G$10002)+SUMIF(Ausgaben!I$7:I$10002,A4707,Ausgaben!H$7:H$10002),2)</f>
        <v>0</v>
      </c>
    </row>
    <row r="4708" spans="1:2" x14ac:dyDescent="0.25">
      <c r="A4708">
        <v>4708</v>
      </c>
      <c r="B4708" s="24">
        <f>ROUND(SUMIF(Einnahmen!E$7:E$10002,A4708,Einnahmen!G$7:G$10002)+SUMIF(Einnahmen!I$7:I$10002,A4708,Einnahmen!H$7:H$10002)+SUMIF(Ausgaben!E$7:E$10002,A4708,Ausgaben!G$7:G$10002)+SUMIF(Ausgaben!I$7:I$10002,A4708,Ausgaben!H$7:H$10002),2)</f>
        <v>0</v>
      </c>
    </row>
    <row r="4709" spans="1:2" x14ac:dyDescent="0.25">
      <c r="A4709">
        <v>4709</v>
      </c>
      <c r="B4709" s="24">
        <f>ROUND(SUMIF(Einnahmen!E$7:E$10002,A4709,Einnahmen!G$7:G$10002)+SUMIF(Einnahmen!I$7:I$10002,A4709,Einnahmen!H$7:H$10002)+SUMIF(Ausgaben!E$7:E$10002,A4709,Ausgaben!G$7:G$10002)+SUMIF(Ausgaben!I$7:I$10002,A4709,Ausgaben!H$7:H$10002),2)</f>
        <v>0</v>
      </c>
    </row>
    <row r="4710" spans="1:2" x14ac:dyDescent="0.25">
      <c r="A4710">
        <v>4710</v>
      </c>
      <c r="B4710" s="24">
        <f>ROUND(SUMIF(Einnahmen!E$7:E$10002,A4710,Einnahmen!G$7:G$10002)+SUMIF(Einnahmen!I$7:I$10002,A4710,Einnahmen!H$7:H$10002)+SUMIF(Ausgaben!E$7:E$10002,A4710,Ausgaben!G$7:G$10002)+SUMIF(Ausgaben!I$7:I$10002,A4710,Ausgaben!H$7:H$10002),2)</f>
        <v>0</v>
      </c>
    </row>
    <row r="4711" spans="1:2" x14ac:dyDescent="0.25">
      <c r="A4711">
        <v>4711</v>
      </c>
      <c r="B4711" s="24">
        <f>ROUND(SUMIF(Einnahmen!E$7:E$10002,A4711,Einnahmen!G$7:G$10002)+SUMIF(Einnahmen!I$7:I$10002,A4711,Einnahmen!H$7:H$10002)+SUMIF(Ausgaben!E$7:E$10002,A4711,Ausgaben!G$7:G$10002)+SUMIF(Ausgaben!I$7:I$10002,A4711,Ausgaben!H$7:H$10002),2)</f>
        <v>0</v>
      </c>
    </row>
    <row r="4712" spans="1:2" x14ac:dyDescent="0.25">
      <c r="A4712">
        <v>4712</v>
      </c>
      <c r="B4712" s="24">
        <f>ROUND(SUMIF(Einnahmen!E$7:E$10002,A4712,Einnahmen!G$7:G$10002)+SUMIF(Einnahmen!I$7:I$10002,A4712,Einnahmen!H$7:H$10002)+SUMIF(Ausgaben!E$7:E$10002,A4712,Ausgaben!G$7:G$10002)+SUMIF(Ausgaben!I$7:I$10002,A4712,Ausgaben!H$7:H$10002),2)</f>
        <v>0</v>
      </c>
    </row>
    <row r="4713" spans="1:2" x14ac:dyDescent="0.25">
      <c r="A4713">
        <v>4713</v>
      </c>
      <c r="B4713" s="24">
        <f>ROUND(SUMIF(Einnahmen!E$7:E$10002,A4713,Einnahmen!G$7:G$10002)+SUMIF(Einnahmen!I$7:I$10002,A4713,Einnahmen!H$7:H$10002)+SUMIF(Ausgaben!E$7:E$10002,A4713,Ausgaben!G$7:G$10002)+SUMIF(Ausgaben!I$7:I$10002,A4713,Ausgaben!H$7:H$10002),2)</f>
        <v>0</v>
      </c>
    </row>
    <row r="4714" spans="1:2" x14ac:dyDescent="0.25">
      <c r="A4714">
        <v>4714</v>
      </c>
      <c r="B4714" s="24">
        <f>ROUND(SUMIF(Einnahmen!E$7:E$10002,A4714,Einnahmen!G$7:G$10002)+SUMIF(Einnahmen!I$7:I$10002,A4714,Einnahmen!H$7:H$10002)+SUMIF(Ausgaben!E$7:E$10002,A4714,Ausgaben!G$7:G$10002)+SUMIF(Ausgaben!I$7:I$10002,A4714,Ausgaben!H$7:H$10002),2)</f>
        <v>0</v>
      </c>
    </row>
    <row r="4715" spans="1:2" x14ac:dyDescent="0.25">
      <c r="A4715">
        <v>4715</v>
      </c>
      <c r="B4715" s="24">
        <f>ROUND(SUMIF(Einnahmen!E$7:E$10002,A4715,Einnahmen!G$7:G$10002)+SUMIF(Einnahmen!I$7:I$10002,A4715,Einnahmen!H$7:H$10002)+SUMIF(Ausgaben!E$7:E$10002,A4715,Ausgaben!G$7:G$10002)+SUMIF(Ausgaben!I$7:I$10002,A4715,Ausgaben!H$7:H$10002),2)</f>
        <v>0</v>
      </c>
    </row>
    <row r="4716" spans="1:2" x14ac:dyDescent="0.25">
      <c r="A4716">
        <v>4716</v>
      </c>
      <c r="B4716" s="24">
        <f>ROUND(SUMIF(Einnahmen!E$7:E$10002,A4716,Einnahmen!G$7:G$10002)+SUMIF(Einnahmen!I$7:I$10002,A4716,Einnahmen!H$7:H$10002)+SUMIF(Ausgaben!E$7:E$10002,A4716,Ausgaben!G$7:G$10002)+SUMIF(Ausgaben!I$7:I$10002,A4716,Ausgaben!H$7:H$10002),2)</f>
        <v>0</v>
      </c>
    </row>
    <row r="4717" spans="1:2" x14ac:dyDescent="0.25">
      <c r="A4717">
        <v>4717</v>
      </c>
      <c r="B4717" s="24">
        <f>ROUND(SUMIF(Einnahmen!E$7:E$10002,A4717,Einnahmen!G$7:G$10002)+SUMIF(Einnahmen!I$7:I$10002,A4717,Einnahmen!H$7:H$10002)+SUMIF(Ausgaben!E$7:E$10002,A4717,Ausgaben!G$7:G$10002)+SUMIF(Ausgaben!I$7:I$10002,A4717,Ausgaben!H$7:H$10002),2)</f>
        <v>0</v>
      </c>
    </row>
    <row r="4718" spans="1:2" x14ac:dyDescent="0.25">
      <c r="A4718">
        <v>4718</v>
      </c>
      <c r="B4718" s="24">
        <f>ROUND(SUMIF(Einnahmen!E$7:E$10002,A4718,Einnahmen!G$7:G$10002)+SUMIF(Einnahmen!I$7:I$10002,A4718,Einnahmen!H$7:H$10002)+SUMIF(Ausgaben!E$7:E$10002,A4718,Ausgaben!G$7:G$10002)+SUMIF(Ausgaben!I$7:I$10002,A4718,Ausgaben!H$7:H$10002),2)</f>
        <v>0</v>
      </c>
    </row>
    <row r="4719" spans="1:2" x14ac:dyDescent="0.25">
      <c r="A4719">
        <v>4719</v>
      </c>
      <c r="B4719" s="24">
        <f>ROUND(SUMIF(Einnahmen!E$7:E$10002,A4719,Einnahmen!G$7:G$10002)+SUMIF(Einnahmen!I$7:I$10002,A4719,Einnahmen!H$7:H$10002)+SUMIF(Ausgaben!E$7:E$10002,A4719,Ausgaben!G$7:G$10002)+SUMIF(Ausgaben!I$7:I$10002,A4719,Ausgaben!H$7:H$10002),2)</f>
        <v>0</v>
      </c>
    </row>
    <row r="4720" spans="1:2" x14ac:dyDescent="0.25">
      <c r="A4720">
        <v>4720</v>
      </c>
      <c r="B4720" s="24">
        <f>ROUND(SUMIF(Einnahmen!E$7:E$10002,A4720,Einnahmen!G$7:G$10002)+SUMIF(Einnahmen!I$7:I$10002,A4720,Einnahmen!H$7:H$10002)+SUMIF(Ausgaben!E$7:E$10002,A4720,Ausgaben!G$7:G$10002)+SUMIF(Ausgaben!I$7:I$10002,A4720,Ausgaben!H$7:H$10002),2)</f>
        <v>0</v>
      </c>
    </row>
    <row r="4721" spans="1:2" x14ac:dyDescent="0.25">
      <c r="A4721">
        <v>4721</v>
      </c>
      <c r="B4721" s="24">
        <f>ROUND(SUMIF(Einnahmen!E$7:E$10002,A4721,Einnahmen!G$7:G$10002)+SUMIF(Einnahmen!I$7:I$10002,A4721,Einnahmen!H$7:H$10002)+SUMIF(Ausgaben!E$7:E$10002,A4721,Ausgaben!G$7:G$10002)+SUMIF(Ausgaben!I$7:I$10002,A4721,Ausgaben!H$7:H$10002),2)</f>
        <v>0</v>
      </c>
    </row>
    <row r="4722" spans="1:2" x14ac:dyDescent="0.25">
      <c r="A4722">
        <v>4722</v>
      </c>
      <c r="B4722" s="24">
        <f>ROUND(SUMIF(Einnahmen!E$7:E$10002,A4722,Einnahmen!G$7:G$10002)+SUMIF(Einnahmen!I$7:I$10002,A4722,Einnahmen!H$7:H$10002)+SUMIF(Ausgaben!E$7:E$10002,A4722,Ausgaben!G$7:G$10002)+SUMIF(Ausgaben!I$7:I$10002,A4722,Ausgaben!H$7:H$10002),2)</f>
        <v>0</v>
      </c>
    </row>
    <row r="4723" spans="1:2" x14ac:dyDescent="0.25">
      <c r="A4723">
        <v>4723</v>
      </c>
      <c r="B4723" s="24">
        <f>ROUND(SUMIF(Einnahmen!E$7:E$10002,A4723,Einnahmen!G$7:G$10002)+SUMIF(Einnahmen!I$7:I$10002,A4723,Einnahmen!H$7:H$10002)+SUMIF(Ausgaben!E$7:E$10002,A4723,Ausgaben!G$7:G$10002)+SUMIF(Ausgaben!I$7:I$10002,A4723,Ausgaben!H$7:H$10002),2)</f>
        <v>0</v>
      </c>
    </row>
    <row r="4724" spans="1:2" x14ac:dyDescent="0.25">
      <c r="A4724">
        <v>4724</v>
      </c>
      <c r="B4724" s="24">
        <f>ROUND(SUMIF(Einnahmen!E$7:E$10002,A4724,Einnahmen!G$7:G$10002)+SUMIF(Einnahmen!I$7:I$10002,A4724,Einnahmen!H$7:H$10002)+SUMIF(Ausgaben!E$7:E$10002,A4724,Ausgaben!G$7:G$10002)+SUMIF(Ausgaben!I$7:I$10002,A4724,Ausgaben!H$7:H$10002),2)</f>
        <v>0</v>
      </c>
    </row>
    <row r="4725" spans="1:2" x14ac:dyDescent="0.25">
      <c r="A4725">
        <v>4725</v>
      </c>
      <c r="B4725" s="24">
        <f>ROUND(SUMIF(Einnahmen!E$7:E$10002,A4725,Einnahmen!G$7:G$10002)+SUMIF(Einnahmen!I$7:I$10002,A4725,Einnahmen!H$7:H$10002)+SUMIF(Ausgaben!E$7:E$10002,A4725,Ausgaben!G$7:G$10002)+SUMIF(Ausgaben!I$7:I$10002,A4725,Ausgaben!H$7:H$10002),2)</f>
        <v>0</v>
      </c>
    </row>
    <row r="4726" spans="1:2" x14ac:dyDescent="0.25">
      <c r="A4726">
        <v>4726</v>
      </c>
      <c r="B4726" s="24">
        <f>ROUND(SUMIF(Einnahmen!E$7:E$10002,A4726,Einnahmen!G$7:G$10002)+SUMIF(Einnahmen!I$7:I$10002,A4726,Einnahmen!H$7:H$10002)+SUMIF(Ausgaben!E$7:E$10002,A4726,Ausgaben!G$7:G$10002)+SUMIF(Ausgaben!I$7:I$10002,A4726,Ausgaben!H$7:H$10002),2)</f>
        <v>0</v>
      </c>
    </row>
    <row r="4727" spans="1:2" x14ac:dyDescent="0.25">
      <c r="A4727">
        <v>4727</v>
      </c>
      <c r="B4727" s="24">
        <f>ROUND(SUMIF(Einnahmen!E$7:E$10002,A4727,Einnahmen!G$7:G$10002)+SUMIF(Einnahmen!I$7:I$10002,A4727,Einnahmen!H$7:H$10002)+SUMIF(Ausgaben!E$7:E$10002,A4727,Ausgaben!G$7:G$10002)+SUMIF(Ausgaben!I$7:I$10002,A4727,Ausgaben!H$7:H$10002),2)</f>
        <v>0</v>
      </c>
    </row>
    <row r="4728" spans="1:2" x14ac:dyDescent="0.25">
      <c r="A4728">
        <v>4728</v>
      </c>
      <c r="B4728" s="24">
        <f>ROUND(SUMIF(Einnahmen!E$7:E$10002,A4728,Einnahmen!G$7:G$10002)+SUMIF(Einnahmen!I$7:I$10002,A4728,Einnahmen!H$7:H$10002)+SUMIF(Ausgaben!E$7:E$10002,A4728,Ausgaben!G$7:G$10002)+SUMIF(Ausgaben!I$7:I$10002,A4728,Ausgaben!H$7:H$10002),2)</f>
        <v>0</v>
      </c>
    </row>
    <row r="4729" spans="1:2" x14ac:dyDescent="0.25">
      <c r="A4729">
        <v>4729</v>
      </c>
      <c r="B4729" s="24">
        <f>ROUND(SUMIF(Einnahmen!E$7:E$10002,A4729,Einnahmen!G$7:G$10002)+SUMIF(Einnahmen!I$7:I$10002,A4729,Einnahmen!H$7:H$10002)+SUMIF(Ausgaben!E$7:E$10002,A4729,Ausgaben!G$7:G$10002)+SUMIF(Ausgaben!I$7:I$10002,A4729,Ausgaben!H$7:H$10002),2)</f>
        <v>0</v>
      </c>
    </row>
    <row r="4730" spans="1:2" x14ac:dyDescent="0.25">
      <c r="A4730">
        <v>4730</v>
      </c>
      <c r="B4730" s="24">
        <f>ROUND(SUMIF(Einnahmen!E$7:E$10002,A4730,Einnahmen!G$7:G$10002)+SUMIF(Einnahmen!I$7:I$10002,A4730,Einnahmen!H$7:H$10002)+SUMIF(Ausgaben!E$7:E$10002,A4730,Ausgaben!G$7:G$10002)+SUMIF(Ausgaben!I$7:I$10002,A4730,Ausgaben!H$7:H$10002),2)</f>
        <v>0</v>
      </c>
    </row>
    <row r="4731" spans="1:2" x14ac:dyDescent="0.25">
      <c r="A4731">
        <v>4731</v>
      </c>
      <c r="B4731" s="24">
        <f>ROUND(SUMIF(Einnahmen!E$7:E$10002,A4731,Einnahmen!G$7:G$10002)+SUMIF(Einnahmen!I$7:I$10002,A4731,Einnahmen!H$7:H$10002)+SUMIF(Ausgaben!E$7:E$10002,A4731,Ausgaben!G$7:G$10002)+SUMIF(Ausgaben!I$7:I$10002,A4731,Ausgaben!H$7:H$10002),2)</f>
        <v>0</v>
      </c>
    </row>
    <row r="4732" spans="1:2" x14ac:dyDescent="0.25">
      <c r="A4732">
        <v>4732</v>
      </c>
      <c r="B4732" s="24">
        <f>ROUND(SUMIF(Einnahmen!E$7:E$10002,A4732,Einnahmen!G$7:G$10002)+SUMIF(Einnahmen!I$7:I$10002,A4732,Einnahmen!H$7:H$10002)+SUMIF(Ausgaben!E$7:E$10002,A4732,Ausgaben!G$7:G$10002)+SUMIF(Ausgaben!I$7:I$10002,A4732,Ausgaben!H$7:H$10002),2)</f>
        <v>0</v>
      </c>
    </row>
    <row r="4733" spans="1:2" x14ac:dyDescent="0.25">
      <c r="A4733">
        <v>4733</v>
      </c>
      <c r="B4733" s="24">
        <f>ROUND(SUMIF(Einnahmen!E$7:E$10002,A4733,Einnahmen!G$7:G$10002)+SUMIF(Einnahmen!I$7:I$10002,A4733,Einnahmen!H$7:H$10002)+SUMIF(Ausgaben!E$7:E$10002,A4733,Ausgaben!G$7:G$10002)+SUMIF(Ausgaben!I$7:I$10002,A4733,Ausgaben!H$7:H$10002),2)</f>
        <v>0</v>
      </c>
    </row>
    <row r="4734" spans="1:2" x14ac:dyDescent="0.25">
      <c r="A4734">
        <v>4734</v>
      </c>
      <c r="B4734" s="24">
        <f>ROUND(SUMIF(Einnahmen!E$7:E$10002,A4734,Einnahmen!G$7:G$10002)+SUMIF(Einnahmen!I$7:I$10002,A4734,Einnahmen!H$7:H$10002)+SUMIF(Ausgaben!E$7:E$10002,A4734,Ausgaben!G$7:G$10002)+SUMIF(Ausgaben!I$7:I$10002,A4734,Ausgaben!H$7:H$10002),2)</f>
        <v>0</v>
      </c>
    </row>
    <row r="4735" spans="1:2" x14ac:dyDescent="0.25">
      <c r="A4735">
        <v>4735</v>
      </c>
      <c r="B4735" s="24">
        <f>ROUND(SUMIF(Einnahmen!E$7:E$10002,A4735,Einnahmen!G$7:G$10002)+SUMIF(Einnahmen!I$7:I$10002,A4735,Einnahmen!H$7:H$10002)+SUMIF(Ausgaben!E$7:E$10002,A4735,Ausgaben!G$7:G$10002)+SUMIF(Ausgaben!I$7:I$10002,A4735,Ausgaben!H$7:H$10002),2)</f>
        <v>0</v>
      </c>
    </row>
    <row r="4736" spans="1:2" x14ac:dyDescent="0.25">
      <c r="A4736">
        <v>4736</v>
      </c>
      <c r="B4736" s="24">
        <f>ROUND(SUMIF(Einnahmen!E$7:E$10002,A4736,Einnahmen!G$7:G$10002)+SUMIF(Einnahmen!I$7:I$10002,A4736,Einnahmen!H$7:H$10002)+SUMIF(Ausgaben!E$7:E$10002,A4736,Ausgaben!G$7:G$10002)+SUMIF(Ausgaben!I$7:I$10002,A4736,Ausgaben!H$7:H$10002),2)</f>
        <v>0</v>
      </c>
    </row>
    <row r="4737" spans="1:2" x14ac:dyDescent="0.25">
      <c r="A4737">
        <v>4737</v>
      </c>
      <c r="B4737" s="24">
        <f>ROUND(SUMIF(Einnahmen!E$7:E$10002,A4737,Einnahmen!G$7:G$10002)+SUMIF(Einnahmen!I$7:I$10002,A4737,Einnahmen!H$7:H$10002)+SUMIF(Ausgaben!E$7:E$10002,A4737,Ausgaben!G$7:G$10002)+SUMIF(Ausgaben!I$7:I$10002,A4737,Ausgaben!H$7:H$10002),2)</f>
        <v>0</v>
      </c>
    </row>
    <row r="4738" spans="1:2" x14ac:dyDescent="0.25">
      <c r="A4738">
        <v>4738</v>
      </c>
      <c r="B4738" s="24">
        <f>ROUND(SUMIF(Einnahmen!E$7:E$10002,A4738,Einnahmen!G$7:G$10002)+SUMIF(Einnahmen!I$7:I$10002,A4738,Einnahmen!H$7:H$10002)+SUMIF(Ausgaben!E$7:E$10002,A4738,Ausgaben!G$7:G$10002)+SUMIF(Ausgaben!I$7:I$10002,A4738,Ausgaben!H$7:H$10002),2)</f>
        <v>0</v>
      </c>
    </row>
    <row r="4739" spans="1:2" x14ac:dyDescent="0.25">
      <c r="A4739">
        <v>4739</v>
      </c>
      <c r="B4739" s="24">
        <f>ROUND(SUMIF(Einnahmen!E$7:E$10002,A4739,Einnahmen!G$7:G$10002)+SUMIF(Einnahmen!I$7:I$10002,A4739,Einnahmen!H$7:H$10002)+SUMIF(Ausgaben!E$7:E$10002,A4739,Ausgaben!G$7:G$10002)+SUMIF(Ausgaben!I$7:I$10002,A4739,Ausgaben!H$7:H$10002),2)</f>
        <v>0</v>
      </c>
    </row>
    <row r="4740" spans="1:2" x14ac:dyDescent="0.25">
      <c r="A4740">
        <v>4740</v>
      </c>
      <c r="B4740" s="24">
        <f>ROUND(SUMIF(Einnahmen!E$7:E$10002,A4740,Einnahmen!G$7:G$10002)+SUMIF(Einnahmen!I$7:I$10002,A4740,Einnahmen!H$7:H$10002)+SUMIF(Ausgaben!E$7:E$10002,A4740,Ausgaben!G$7:G$10002)+SUMIF(Ausgaben!I$7:I$10002,A4740,Ausgaben!H$7:H$10002),2)</f>
        <v>0</v>
      </c>
    </row>
    <row r="4741" spans="1:2" x14ac:dyDescent="0.25">
      <c r="A4741">
        <v>4741</v>
      </c>
      <c r="B4741" s="24">
        <f>ROUND(SUMIF(Einnahmen!E$7:E$10002,A4741,Einnahmen!G$7:G$10002)+SUMIF(Einnahmen!I$7:I$10002,A4741,Einnahmen!H$7:H$10002)+SUMIF(Ausgaben!E$7:E$10002,A4741,Ausgaben!G$7:G$10002)+SUMIF(Ausgaben!I$7:I$10002,A4741,Ausgaben!H$7:H$10002),2)</f>
        <v>0</v>
      </c>
    </row>
    <row r="4742" spans="1:2" x14ac:dyDescent="0.25">
      <c r="A4742">
        <v>4742</v>
      </c>
      <c r="B4742" s="24">
        <f>ROUND(SUMIF(Einnahmen!E$7:E$10002,A4742,Einnahmen!G$7:G$10002)+SUMIF(Einnahmen!I$7:I$10002,A4742,Einnahmen!H$7:H$10002)+SUMIF(Ausgaben!E$7:E$10002,A4742,Ausgaben!G$7:G$10002)+SUMIF(Ausgaben!I$7:I$10002,A4742,Ausgaben!H$7:H$10002),2)</f>
        <v>0</v>
      </c>
    </row>
    <row r="4743" spans="1:2" x14ac:dyDescent="0.25">
      <c r="A4743">
        <v>4743</v>
      </c>
      <c r="B4743" s="24">
        <f>ROUND(SUMIF(Einnahmen!E$7:E$10002,A4743,Einnahmen!G$7:G$10002)+SUMIF(Einnahmen!I$7:I$10002,A4743,Einnahmen!H$7:H$10002)+SUMIF(Ausgaben!E$7:E$10002,A4743,Ausgaben!G$7:G$10002)+SUMIF(Ausgaben!I$7:I$10002,A4743,Ausgaben!H$7:H$10002),2)</f>
        <v>0</v>
      </c>
    </row>
    <row r="4744" spans="1:2" x14ac:dyDescent="0.25">
      <c r="A4744">
        <v>4744</v>
      </c>
      <c r="B4744" s="24">
        <f>ROUND(SUMIF(Einnahmen!E$7:E$10002,A4744,Einnahmen!G$7:G$10002)+SUMIF(Einnahmen!I$7:I$10002,A4744,Einnahmen!H$7:H$10002)+SUMIF(Ausgaben!E$7:E$10002,A4744,Ausgaben!G$7:G$10002)+SUMIF(Ausgaben!I$7:I$10002,A4744,Ausgaben!H$7:H$10002),2)</f>
        <v>0</v>
      </c>
    </row>
    <row r="4745" spans="1:2" x14ac:dyDescent="0.25">
      <c r="A4745">
        <v>4745</v>
      </c>
      <c r="B4745" s="24">
        <f>ROUND(SUMIF(Einnahmen!E$7:E$10002,A4745,Einnahmen!G$7:G$10002)+SUMIF(Einnahmen!I$7:I$10002,A4745,Einnahmen!H$7:H$10002)+SUMIF(Ausgaben!E$7:E$10002,A4745,Ausgaben!G$7:G$10002)+SUMIF(Ausgaben!I$7:I$10002,A4745,Ausgaben!H$7:H$10002),2)</f>
        <v>0</v>
      </c>
    </row>
    <row r="4746" spans="1:2" x14ac:dyDescent="0.25">
      <c r="A4746">
        <v>4746</v>
      </c>
      <c r="B4746" s="24">
        <f>ROUND(SUMIF(Einnahmen!E$7:E$10002,A4746,Einnahmen!G$7:G$10002)+SUMIF(Einnahmen!I$7:I$10002,A4746,Einnahmen!H$7:H$10002)+SUMIF(Ausgaben!E$7:E$10002,A4746,Ausgaben!G$7:G$10002)+SUMIF(Ausgaben!I$7:I$10002,A4746,Ausgaben!H$7:H$10002),2)</f>
        <v>0</v>
      </c>
    </row>
    <row r="4747" spans="1:2" x14ac:dyDescent="0.25">
      <c r="A4747">
        <v>4747</v>
      </c>
      <c r="B4747" s="24">
        <f>ROUND(SUMIF(Einnahmen!E$7:E$10002,A4747,Einnahmen!G$7:G$10002)+SUMIF(Einnahmen!I$7:I$10002,A4747,Einnahmen!H$7:H$10002)+SUMIF(Ausgaben!E$7:E$10002,A4747,Ausgaben!G$7:G$10002)+SUMIF(Ausgaben!I$7:I$10002,A4747,Ausgaben!H$7:H$10002),2)</f>
        <v>0</v>
      </c>
    </row>
    <row r="4748" spans="1:2" x14ac:dyDescent="0.25">
      <c r="A4748">
        <v>4748</v>
      </c>
      <c r="B4748" s="24">
        <f>ROUND(SUMIF(Einnahmen!E$7:E$10002,A4748,Einnahmen!G$7:G$10002)+SUMIF(Einnahmen!I$7:I$10002,A4748,Einnahmen!H$7:H$10002)+SUMIF(Ausgaben!E$7:E$10002,A4748,Ausgaben!G$7:G$10002)+SUMIF(Ausgaben!I$7:I$10002,A4748,Ausgaben!H$7:H$10002),2)</f>
        <v>0</v>
      </c>
    </row>
    <row r="4749" spans="1:2" x14ac:dyDescent="0.25">
      <c r="A4749">
        <v>4749</v>
      </c>
      <c r="B4749" s="24">
        <f>ROUND(SUMIF(Einnahmen!E$7:E$10002,A4749,Einnahmen!G$7:G$10002)+SUMIF(Einnahmen!I$7:I$10002,A4749,Einnahmen!H$7:H$10002)+SUMIF(Ausgaben!E$7:E$10002,A4749,Ausgaben!G$7:G$10002)+SUMIF(Ausgaben!I$7:I$10002,A4749,Ausgaben!H$7:H$10002),2)</f>
        <v>0</v>
      </c>
    </row>
    <row r="4750" spans="1:2" x14ac:dyDescent="0.25">
      <c r="A4750">
        <v>4750</v>
      </c>
      <c r="B4750" s="24">
        <f>ROUND(SUMIF(Einnahmen!E$7:E$10002,A4750,Einnahmen!G$7:G$10002)+SUMIF(Einnahmen!I$7:I$10002,A4750,Einnahmen!H$7:H$10002)+SUMIF(Ausgaben!E$7:E$10002,A4750,Ausgaben!G$7:G$10002)+SUMIF(Ausgaben!I$7:I$10002,A4750,Ausgaben!H$7:H$10002),2)</f>
        <v>0</v>
      </c>
    </row>
    <row r="4751" spans="1:2" x14ac:dyDescent="0.25">
      <c r="A4751">
        <v>4751</v>
      </c>
      <c r="B4751" s="24">
        <f>ROUND(SUMIF(Einnahmen!E$7:E$10002,A4751,Einnahmen!G$7:G$10002)+SUMIF(Einnahmen!I$7:I$10002,A4751,Einnahmen!H$7:H$10002)+SUMIF(Ausgaben!E$7:E$10002,A4751,Ausgaben!G$7:G$10002)+SUMIF(Ausgaben!I$7:I$10002,A4751,Ausgaben!H$7:H$10002),2)</f>
        <v>0</v>
      </c>
    </row>
    <row r="4752" spans="1:2" x14ac:dyDescent="0.25">
      <c r="A4752">
        <v>4752</v>
      </c>
      <c r="B4752" s="24">
        <f>ROUND(SUMIF(Einnahmen!E$7:E$10002,A4752,Einnahmen!G$7:G$10002)+SUMIF(Einnahmen!I$7:I$10002,A4752,Einnahmen!H$7:H$10002)+SUMIF(Ausgaben!E$7:E$10002,A4752,Ausgaben!G$7:G$10002)+SUMIF(Ausgaben!I$7:I$10002,A4752,Ausgaben!H$7:H$10002),2)</f>
        <v>0</v>
      </c>
    </row>
    <row r="4753" spans="1:2" x14ac:dyDescent="0.25">
      <c r="A4753">
        <v>4753</v>
      </c>
      <c r="B4753" s="24">
        <f>ROUND(SUMIF(Einnahmen!E$7:E$10002,A4753,Einnahmen!G$7:G$10002)+SUMIF(Einnahmen!I$7:I$10002,A4753,Einnahmen!H$7:H$10002)+SUMIF(Ausgaben!E$7:E$10002,A4753,Ausgaben!G$7:G$10002)+SUMIF(Ausgaben!I$7:I$10002,A4753,Ausgaben!H$7:H$10002),2)</f>
        <v>0</v>
      </c>
    </row>
    <row r="4754" spans="1:2" x14ac:dyDescent="0.25">
      <c r="A4754">
        <v>4754</v>
      </c>
      <c r="B4754" s="24">
        <f>ROUND(SUMIF(Einnahmen!E$7:E$10002,A4754,Einnahmen!G$7:G$10002)+SUMIF(Einnahmen!I$7:I$10002,A4754,Einnahmen!H$7:H$10002)+SUMIF(Ausgaben!E$7:E$10002,A4754,Ausgaben!G$7:G$10002)+SUMIF(Ausgaben!I$7:I$10002,A4754,Ausgaben!H$7:H$10002),2)</f>
        <v>0</v>
      </c>
    </row>
    <row r="4755" spans="1:2" x14ac:dyDescent="0.25">
      <c r="A4755">
        <v>4755</v>
      </c>
      <c r="B4755" s="24">
        <f>ROUND(SUMIF(Einnahmen!E$7:E$10002,A4755,Einnahmen!G$7:G$10002)+SUMIF(Einnahmen!I$7:I$10002,A4755,Einnahmen!H$7:H$10002)+SUMIF(Ausgaben!E$7:E$10002,A4755,Ausgaben!G$7:G$10002)+SUMIF(Ausgaben!I$7:I$10002,A4755,Ausgaben!H$7:H$10002),2)</f>
        <v>0</v>
      </c>
    </row>
    <row r="4756" spans="1:2" x14ac:dyDescent="0.25">
      <c r="A4756">
        <v>4756</v>
      </c>
      <c r="B4756" s="24">
        <f>ROUND(SUMIF(Einnahmen!E$7:E$10002,A4756,Einnahmen!G$7:G$10002)+SUMIF(Einnahmen!I$7:I$10002,A4756,Einnahmen!H$7:H$10002)+SUMIF(Ausgaben!E$7:E$10002,A4756,Ausgaben!G$7:G$10002)+SUMIF(Ausgaben!I$7:I$10002,A4756,Ausgaben!H$7:H$10002),2)</f>
        <v>0</v>
      </c>
    </row>
    <row r="4757" spans="1:2" x14ac:dyDescent="0.25">
      <c r="A4757">
        <v>4757</v>
      </c>
      <c r="B4757" s="24">
        <f>ROUND(SUMIF(Einnahmen!E$7:E$10002,A4757,Einnahmen!G$7:G$10002)+SUMIF(Einnahmen!I$7:I$10002,A4757,Einnahmen!H$7:H$10002)+SUMIF(Ausgaben!E$7:E$10002,A4757,Ausgaben!G$7:G$10002)+SUMIF(Ausgaben!I$7:I$10002,A4757,Ausgaben!H$7:H$10002),2)</f>
        <v>0</v>
      </c>
    </row>
    <row r="4758" spans="1:2" x14ac:dyDescent="0.25">
      <c r="A4758">
        <v>4758</v>
      </c>
      <c r="B4758" s="24">
        <f>ROUND(SUMIF(Einnahmen!E$7:E$10002,A4758,Einnahmen!G$7:G$10002)+SUMIF(Einnahmen!I$7:I$10002,A4758,Einnahmen!H$7:H$10002)+SUMIF(Ausgaben!E$7:E$10002,A4758,Ausgaben!G$7:G$10002)+SUMIF(Ausgaben!I$7:I$10002,A4758,Ausgaben!H$7:H$10002),2)</f>
        <v>0</v>
      </c>
    </row>
    <row r="4759" spans="1:2" x14ac:dyDescent="0.25">
      <c r="A4759">
        <v>4759</v>
      </c>
      <c r="B4759" s="24">
        <f>ROUND(SUMIF(Einnahmen!E$7:E$10002,A4759,Einnahmen!G$7:G$10002)+SUMIF(Einnahmen!I$7:I$10002,A4759,Einnahmen!H$7:H$10002)+SUMIF(Ausgaben!E$7:E$10002,A4759,Ausgaben!G$7:G$10002)+SUMIF(Ausgaben!I$7:I$10002,A4759,Ausgaben!H$7:H$10002),2)</f>
        <v>0</v>
      </c>
    </row>
    <row r="4760" spans="1:2" x14ac:dyDescent="0.25">
      <c r="A4760">
        <v>4760</v>
      </c>
      <c r="B4760" s="24">
        <f>ROUND(SUMIF(Einnahmen!E$7:E$10002,A4760,Einnahmen!G$7:G$10002)+SUMIF(Einnahmen!I$7:I$10002,A4760,Einnahmen!H$7:H$10002)+SUMIF(Ausgaben!E$7:E$10002,A4760,Ausgaben!G$7:G$10002)+SUMIF(Ausgaben!I$7:I$10002,A4760,Ausgaben!H$7:H$10002),2)</f>
        <v>0</v>
      </c>
    </row>
    <row r="4761" spans="1:2" x14ac:dyDescent="0.25">
      <c r="A4761">
        <v>4761</v>
      </c>
      <c r="B4761" s="24">
        <f>ROUND(SUMIF(Einnahmen!E$7:E$10002,A4761,Einnahmen!G$7:G$10002)+SUMIF(Einnahmen!I$7:I$10002,A4761,Einnahmen!H$7:H$10002)+SUMIF(Ausgaben!E$7:E$10002,A4761,Ausgaben!G$7:G$10002)+SUMIF(Ausgaben!I$7:I$10002,A4761,Ausgaben!H$7:H$10002),2)</f>
        <v>0</v>
      </c>
    </row>
    <row r="4762" spans="1:2" x14ac:dyDescent="0.25">
      <c r="A4762">
        <v>4762</v>
      </c>
      <c r="B4762" s="24">
        <f>ROUND(SUMIF(Einnahmen!E$7:E$10002,A4762,Einnahmen!G$7:G$10002)+SUMIF(Einnahmen!I$7:I$10002,A4762,Einnahmen!H$7:H$10002)+SUMIF(Ausgaben!E$7:E$10002,A4762,Ausgaben!G$7:G$10002)+SUMIF(Ausgaben!I$7:I$10002,A4762,Ausgaben!H$7:H$10002),2)</f>
        <v>0</v>
      </c>
    </row>
    <row r="4763" spans="1:2" x14ac:dyDescent="0.25">
      <c r="A4763">
        <v>4763</v>
      </c>
      <c r="B4763" s="24">
        <f>ROUND(SUMIF(Einnahmen!E$7:E$10002,A4763,Einnahmen!G$7:G$10002)+SUMIF(Einnahmen!I$7:I$10002,A4763,Einnahmen!H$7:H$10002)+SUMIF(Ausgaben!E$7:E$10002,A4763,Ausgaben!G$7:G$10002)+SUMIF(Ausgaben!I$7:I$10002,A4763,Ausgaben!H$7:H$10002),2)</f>
        <v>0</v>
      </c>
    </row>
    <row r="4764" spans="1:2" x14ac:dyDescent="0.25">
      <c r="A4764">
        <v>4764</v>
      </c>
      <c r="B4764" s="24">
        <f>ROUND(SUMIF(Einnahmen!E$7:E$10002,A4764,Einnahmen!G$7:G$10002)+SUMIF(Einnahmen!I$7:I$10002,A4764,Einnahmen!H$7:H$10002)+SUMIF(Ausgaben!E$7:E$10002,A4764,Ausgaben!G$7:G$10002)+SUMIF(Ausgaben!I$7:I$10002,A4764,Ausgaben!H$7:H$10002),2)</f>
        <v>0</v>
      </c>
    </row>
    <row r="4765" spans="1:2" x14ac:dyDescent="0.25">
      <c r="A4765">
        <v>4765</v>
      </c>
      <c r="B4765" s="24">
        <f>ROUND(SUMIF(Einnahmen!E$7:E$10002,A4765,Einnahmen!G$7:G$10002)+SUMIF(Einnahmen!I$7:I$10002,A4765,Einnahmen!H$7:H$10002)+SUMIF(Ausgaben!E$7:E$10002,A4765,Ausgaben!G$7:G$10002)+SUMIF(Ausgaben!I$7:I$10002,A4765,Ausgaben!H$7:H$10002),2)</f>
        <v>0</v>
      </c>
    </row>
    <row r="4766" spans="1:2" x14ac:dyDescent="0.25">
      <c r="A4766">
        <v>4766</v>
      </c>
      <c r="B4766" s="24">
        <f>ROUND(SUMIF(Einnahmen!E$7:E$10002,A4766,Einnahmen!G$7:G$10002)+SUMIF(Einnahmen!I$7:I$10002,A4766,Einnahmen!H$7:H$10002)+SUMIF(Ausgaben!E$7:E$10002,A4766,Ausgaben!G$7:G$10002)+SUMIF(Ausgaben!I$7:I$10002,A4766,Ausgaben!H$7:H$10002),2)</f>
        <v>0</v>
      </c>
    </row>
    <row r="4767" spans="1:2" x14ac:dyDescent="0.25">
      <c r="A4767">
        <v>4767</v>
      </c>
      <c r="B4767" s="24">
        <f>ROUND(SUMIF(Einnahmen!E$7:E$10002,A4767,Einnahmen!G$7:G$10002)+SUMIF(Einnahmen!I$7:I$10002,A4767,Einnahmen!H$7:H$10002)+SUMIF(Ausgaben!E$7:E$10002,A4767,Ausgaben!G$7:G$10002)+SUMIF(Ausgaben!I$7:I$10002,A4767,Ausgaben!H$7:H$10002),2)</f>
        <v>0</v>
      </c>
    </row>
    <row r="4768" spans="1:2" x14ac:dyDescent="0.25">
      <c r="A4768">
        <v>4768</v>
      </c>
      <c r="B4768" s="24">
        <f>ROUND(SUMIF(Einnahmen!E$7:E$10002,A4768,Einnahmen!G$7:G$10002)+SUMIF(Einnahmen!I$7:I$10002,A4768,Einnahmen!H$7:H$10002)+SUMIF(Ausgaben!E$7:E$10002,A4768,Ausgaben!G$7:G$10002)+SUMIF(Ausgaben!I$7:I$10002,A4768,Ausgaben!H$7:H$10002),2)</f>
        <v>0</v>
      </c>
    </row>
    <row r="4769" spans="1:2" x14ac:dyDescent="0.25">
      <c r="A4769">
        <v>4769</v>
      </c>
      <c r="B4769" s="24">
        <f>ROUND(SUMIF(Einnahmen!E$7:E$10002,A4769,Einnahmen!G$7:G$10002)+SUMIF(Einnahmen!I$7:I$10002,A4769,Einnahmen!H$7:H$10002)+SUMIF(Ausgaben!E$7:E$10002,A4769,Ausgaben!G$7:G$10002)+SUMIF(Ausgaben!I$7:I$10002,A4769,Ausgaben!H$7:H$10002),2)</f>
        <v>0</v>
      </c>
    </row>
    <row r="4770" spans="1:2" x14ac:dyDescent="0.25">
      <c r="A4770">
        <v>4770</v>
      </c>
      <c r="B4770" s="24">
        <f>ROUND(SUMIF(Einnahmen!E$7:E$10002,A4770,Einnahmen!G$7:G$10002)+SUMIF(Einnahmen!I$7:I$10002,A4770,Einnahmen!H$7:H$10002)+SUMIF(Ausgaben!E$7:E$10002,A4770,Ausgaben!G$7:G$10002)+SUMIF(Ausgaben!I$7:I$10002,A4770,Ausgaben!H$7:H$10002),2)</f>
        <v>0</v>
      </c>
    </row>
    <row r="4771" spans="1:2" x14ac:dyDescent="0.25">
      <c r="A4771">
        <v>4771</v>
      </c>
      <c r="B4771" s="24">
        <f>ROUND(SUMIF(Einnahmen!E$7:E$10002,A4771,Einnahmen!G$7:G$10002)+SUMIF(Einnahmen!I$7:I$10002,A4771,Einnahmen!H$7:H$10002)+SUMIF(Ausgaben!E$7:E$10002,A4771,Ausgaben!G$7:G$10002)+SUMIF(Ausgaben!I$7:I$10002,A4771,Ausgaben!H$7:H$10002),2)</f>
        <v>0</v>
      </c>
    </row>
    <row r="4772" spans="1:2" x14ac:dyDescent="0.25">
      <c r="A4772">
        <v>4772</v>
      </c>
      <c r="B4772" s="24">
        <f>ROUND(SUMIF(Einnahmen!E$7:E$10002,A4772,Einnahmen!G$7:G$10002)+SUMIF(Einnahmen!I$7:I$10002,A4772,Einnahmen!H$7:H$10002)+SUMIF(Ausgaben!E$7:E$10002,A4772,Ausgaben!G$7:G$10002)+SUMIF(Ausgaben!I$7:I$10002,A4772,Ausgaben!H$7:H$10002),2)</f>
        <v>0</v>
      </c>
    </row>
    <row r="4773" spans="1:2" x14ac:dyDescent="0.25">
      <c r="A4773">
        <v>4773</v>
      </c>
      <c r="B4773" s="24">
        <f>ROUND(SUMIF(Einnahmen!E$7:E$10002,A4773,Einnahmen!G$7:G$10002)+SUMIF(Einnahmen!I$7:I$10002,A4773,Einnahmen!H$7:H$10002)+SUMIF(Ausgaben!E$7:E$10002,A4773,Ausgaben!G$7:G$10002)+SUMIF(Ausgaben!I$7:I$10002,A4773,Ausgaben!H$7:H$10002),2)</f>
        <v>0</v>
      </c>
    </row>
    <row r="4774" spans="1:2" x14ac:dyDescent="0.25">
      <c r="A4774">
        <v>4774</v>
      </c>
      <c r="B4774" s="24">
        <f>ROUND(SUMIF(Einnahmen!E$7:E$10002,A4774,Einnahmen!G$7:G$10002)+SUMIF(Einnahmen!I$7:I$10002,A4774,Einnahmen!H$7:H$10002)+SUMIF(Ausgaben!E$7:E$10002,A4774,Ausgaben!G$7:G$10002)+SUMIF(Ausgaben!I$7:I$10002,A4774,Ausgaben!H$7:H$10002),2)</f>
        <v>0</v>
      </c>
    </row>
    <row r="4775" spans="1:2" x14ac:dyDescent="0.25">
      <c r="A4775">
        <v>4775</v>
      </c>
      <c r="B4775" s="24">
        <f>ROUND(SUMIF(Einnahmen!E$7:E$10002,A4775,Einnahmen!G$7:G$10002)+SUMIF(Einnahmen!I$7:I$10002,A4775,Einnahmen!H$7:H$10002)+SUMIF(Ausgaben!E$7:E$10002,A4775,Ausgaben!G$7:G$10002)+SUMIF(Ausgaben!I$7:I$10002,A4775,Ausgaben!H$7:H$10002),2)</f>
        <v>0</v>
      </c>
    </row>
    <row r="4776" spans="1:2" x14ac:dyDescent="0.25">
      <c r="A4776">
        <v>4776</v>
      </c>
      <c r="B4776" s="24">
        <f>ROUND(SUMIF(Einnahmen!E$7:E$10002,A4776,Einnahmen!G$7:G$10002)+SUMIF(Einnahmen!I$7:I$10002,A4776,Einnahmen!H$7:H$10002)+SUMIF(Ausgaben!E$7:E$10002,A4776,Ausgaben!G$7:G$10002)+SUMIF(Ausgaben!I$7:I$10002,A4776,Ausgaben!H$7:H$10002),2)</f>
        <v>0</v>
      </c>
    </row>
    <row r="4777" spans="1:2" x14ac:dyDescent="0.25">
      <c r="A4777">
        <v>4777</v>
      </c>
      <c r="B4777" s="24">
        <f>ROUND(SUMIF(Einnahmen!E$7:E$10002,A4777,Einnahmen!G$7:G$10002)+SUMIF(Einnahmen!I$7:I$10002,A4777,Einnahmen!H$7:H$10002)+SUMIF(Ausgaben!E$7:E$10002,A4777,Ausgaben!G$7:G$10002)+SUMIF(Ausgaben!I$7:I$10002,A4777,Ausgaben!H$7:H$10002),2)</f>
        <v>0</v>
      </c>
    </row>
    <row r="4778" spans="1:2" x14ac:dyDescent="0.25">
      <c r="A4778">
        <v>4778</v>
      </c>
      <c r="B4778" s="24">
        <f>ROUND(SUMIF(Einnahmen!E$7:E$10002,A4778,Einnahmen!G$7:G$10002)+SUMIF(Einnahmen!I$7:I$10002,A4778,Einnahmen!H$7:H$10002)+SUMIF(Ausgaben!E$7:E$10002,A4778,Ausgaben!G$7:G$10002)+SUMIF(Ausgaben!I$7:I$10002,A4778,Ausgaben!H$7:H$10002),2)</f>
        <v>0</v>
      </c>
    </row>
    <row r="4779" spans="1:2" x14ac:dyDescent="0.25">
      <c r="A4779">
        <v>4779</v>
      </c>
      <c r="B4779" s="24">
        <f>ROUND(SUMIF(Einnahmen!E$7:E$10002,A4779,Einnahmen!G$7:G$10002)+SUMIF(Einnahmen!I$7:I$10002,A4779,Einnahmen!H$7:H$10002)+SUMIF(Ausgaben!E$7:E$10002,A4779,Ausgaben!G$7:G$10002)+SUMIF(Ausgaben!I$7:I$10002,A4779,Ausgaben!H$7:H$10002),2)</f>
        <v>0</v>
      </c>
    </row>
    <row r="4780" spans="1:2" x14ac:dyDescent="0.25">
      <c r="A4780">
        <v>4780</v>
      </c>
      <c r="B4780" s="24">
        <f>ROUND(SUMIF(Einnahmen!E$7:E$10002,A4780,Einnahmen!G$7:G$10002)+SUMIF(Einnahmen!I$7:I$10002,A4780,Einnahmen!H$7:H$10002)+SUMIF(Ausgaben!E$7:E$10002,A4780,Ausgaben!G$7:G$10002)+SUMIF(Ausgaben!I$7:I$10002,A4780,Ausgaben!H$7:H$10002),2)</f>
        <v>0</v>
      </c>
    </row>
    <row r="4781" spans="1:2" x14ac:dyDescent="0.25">
      <c r="A4781">
        <v>4781</v>
      </c>
      <c r="B4781" s="24">
        <f>ROUND(SUMIF(Einnahmen!E$7:E$10002,A4781,Einnahmen!G$7:G$10002)+SUMIF(Einnahmen!I$7:I$10002,A4781,Einnahmen!H$7:H$10002)+SUMIF(Ausgaben!E$7:E$10002,A4781,Ausgaben!G$7:G$10002)+SUMIF(Ausgaben!I$7:I$10002,A4781,Ausgaben!H$7:H$10002),2)</f>
        <v>0</v>
      </c>
    </row>
    <row r="4782" spans="1:2" x14ac:dyDescent="0.25">
      <c r="A4782">
        <v>4782</v>
      </c>
      <c r="B4782" s="24">
        <f>ROUND(SUMIF(Einnahmen!E$7:E$10002,A4782,Einnahmen!G$7:G$10002)+SUMIF(Einnahmen!I$7:I$10002,A4782,Einnahmen!H$7:H$10002)+SUMIF(Ausgaben!E$7:E$10002,A4782,Ausgaben!G$7:G$10002)+SUMIF(Ausgaben!I$7:I$10002,A4782,Ausgaben!H$7:H$10002),2)</f>
        <v>0</v>
      </c>
    </row>
    <row r="4783" spans="1:2" x14ac:dyDescent="0.25">
      <c r="A4783">
        <v>4783</v>
      </c>
      <c r="B4783" s="24">
        <f>ROUND(SUMIF(Einnahmen!E$7:E$10002,A4783,Einnahmen!G$7:G$10002)+SUMIF(Einnahmen!I$7:I$10002,A4783,Einnahmen!H$7:H$10002)+SUMIF(Ausgaben!E$7:E$10002,A4783,Ausgaben!G$7:G$10002)+SUMIF(Ausgaben!I$7:I$10002,A4783,Ausgaben!H$7:H$10002),2)</f>
        <v>0</v>
      </c>
    </row>
    <row r="4784" spans="1:2" x14ac:dyDescent="0.25">
      <c r="A4784">
        <v>4784</v>
      </c>
      <c r="B4784" s="24">
        <f>ROUND(SUMIF(Einnahmen!E$7:E$10002,A4784,Einnahmen!G$7:G$10002)+SUMIF(Einnahmen!I$7:I$10002,A4784,Einnahmen!H$7:H$10002)+SUMIF(Ausgaben!E$7:E$10002,A4784,Ausgaben!G$7:G$10002)+SUMIF(Ausgaben!I$7:I$10002,A4784,Ausgaben!H$7:H$10002),2)</f>
        <v>0</v>
      </c>
    </row>
    <row r="4785" spans="1:2" x14ac:dyDescent="0.25">
      <c r="A4785">
        <v>4785</v>
      </c>
      <c r="B4785" s="24">
        <f>ROUND(SUMIF(Einnahmen!E$7:E$10002,A4785,Einnahmen!G$7:G$10002)+SUMIF(Einnahmen!I$7:I$10002,A4785,Einnahmen!H$7:H$10002)+SUMIF(Ausgaben!E$7:E$10002,A4785,Ausgaben!G$7:G$10002)+SUMIF(Ausgaben!I$7:I$10002,A4785,Ausgaben!H$7:H$10002),2)</f>
        <v>0</v>
      </c>
    </row>
    <row r="4786" spans="1:2" x14ac:dyDescent="0.25">
      <c r="A4786">
        <v>4786</v>
      </c>
      <c r="B4786" s="24">
        <f>ROUND(SUMIF(Einnahmen!E$7:E$10002,A4786,Einnahmen!G$7:G$10002)+SUMIF(Einnahmen!I$7:I$10002,A4786,Einnahmen!H$7:H$10002)+SUMIF(Ausgaben!E$7:E$10002,A4786,Ausgaben!G$7:G$10002)+SUMIF(Ausgaben!I$7:I$10002,A4786,Ausgaben!H$7:H$10002),2)</f>
        <v>0</v>
      </c>
    </row>
    <row r="4787" spans="1:2" x14ac:dyDescent="0.25">
      <c r="A4787">
        <v>4787</v>
      </c>
      <c r="B4787" s="24">
        <f>ROUND(SUMIF(Einnahmen!E$7:E$10002,A4787,Einnahmen!G$7:G$10002)+SUMIF(Einnahmen!I$7:I$10002,A4787,Einnahmen!H$7:H$10002)+SUMIF(Ausgaben!E$7:E$10002,A4787,Ausgaben!G$7:G$10002)+SUMIF(Ausgaben!I$7:I$10002,A4787,Ausgaben!H$7:H$10002),2)</f>
        <v>0</v>
      </c>
    </row>
    <row r="4788" spans="1:2" x14ac:dyDescent="0.25">
      <c r="A4788">
        <v>4788</v>
      </c>
      <c r="B4788" s="24">
        <f>ROUND(SUMIF(Einnahmen!E$7:E$10002,A4788,Einnahmen!G$7:G$10002)+SUMIF(Einnahmen!I$7:I$10002,A4788,Einnahmen!H$7:H$10002)+SUMIF(Ausgaben!E$7:E$10002,A4788,Ausgaben!G$7:G$10002)+SUMIF(Ausgaben!I$7:I$10002,A4788,Ausgaben!H$7:H$10002),2)</f>
        <v>0</v>
      </c>
    </row>
    <row r="4789" spans="1:2" x14ac:dyDescent="0.25">
      <c r="A4789">
        <v>4789</v>
      </c>
      <c r="B4789" s="24">
        <f>ROUND(SUMIF(Einnahmen!E$7:E$10002,A4789,Einnahmen!G$7:G$10002)+SUMIF(Einnahmen!I$7:I$10002,A4789,Einnahmen!H$7:H$10002)+SUMIF(Ausgaben!E$7:E$10002,A4789,Ausgaben!G$7:G$10002)+SUMIF(Ausgaben!I$7:I$10002,A4789,Ausgaben!H$7:H$10002),2)</f>
        <v>0</v>
      </c>
    </row>
    <row r="4790" spans="1:2" x14ac:dyDescent="0.25">
      <c r="A4790">
        <v>4790</v>
      </c>
      <c r="B4790" s="24">
        <f>ROUND(SUMIF(Einnahmen!E$7:E$10002,A4790,Einnahmen!G$7:G$10002)+SUMIF(Einnahmen!I$7:I$10002,A4790,Einnahmen!H$7:H$10002)+SUMIF(Ausgaben!E$7:E$10002,A4790,Ausgaben!G$7:G$10002)+SUMIF(Ausgaben!I$7:I$10002,A4790,Ausgaben!H$7:H$10002),2)</f>
        <v>0</v>
      </c>
    </row>
    <row r="4791" spans="1:2" x14ac:dyDescent="0.25">
      <c r="A4791">
        <v>4791</v>
      </c>
      <c r="B4791" s="24">
        <f>ROUND(SUMIF(Einnahmen!E$7:E$10002,A4791,Einnahmen!G$7:G$10002)+SUMIF(Einnahmen!I$7:I$10002,A4791,Einnahmen!H$7:H$10002)+SUMIF(Ausgaben!E$7:E$10002,A4791,Ausgaben!G$7:G$10002)+SUMIF(Ausgaben!I$7:I$10002,A4791,Ausgaben!H$7:H$10002),2)</f>
        <v>0</v>
      </c>
    </row>
    <row r="4792" spans="1:2" x14ac:dyDescent="0.25">
      <c r="A4792">
        <v>4792</v>
      </c>
      <c r="B4792" s="24">
        <f>ROUND(SUMIF(Einnahmen!E$7:E$10002,A4792,Einnahmen!G$7:G$10002)+SUMIF(Einnahmen!I$7:I$10002,A4792,Einnahmen!H$7:H$10002)+SUMIF(Ausgaben!E$7:E$10002,A4792,Ausgaben!G$7:G$10002)+SUMIF(Ausgaben!I$7:I$10002,A4792,Ausgaben!H$7:H$10002),2)</f>
        <v>0</v>
      </c>
    </row>
    <row r="4793" spans="1:2" x14ac:dyDescent="0.25">
      <c r="A4793">
        <v>4793</v>
      </c>
      <c r="B4793" s="24">
        <f>ROUND(SUMIF(Einnahmen!E$7:E$10002,A4793,Einnahmen!G$7:G$10002)+SUMIF(Einnahmen!I$7:I$10002,A4793,Einnahmen!H$7:H$10002)+SUMIF(Ausgaben!E$7:E$10002,A4793,Ausgaben!G$7:G$10002)+SUMIF(Ausgaben!I$7:I$10002,A4793,Ausgaben!H$7:H$10002),2)</f>
        <v>0</v>
      </c>
    </row>
    <row r="4794" spans="1:2" x14ac:dyDescent="0.25">
      <c r="A4794">
        <v>4794</v>
      </c>
      <c r="B4794" s="24">
        <f>ROUND(SUMIF(Einnahmen!E$7:E$10002,A4794,Einnahmen!G$7:G$10002)+SUMIF(Einnahmen!I$7:I$10002,A4794,Einnahmen!H$7:H$10002)+SUMIF(Ausgaben!E$7:E$10002,A4794,Ausgaben!G$7:G$10002)+SUMIF(Ausgaben!I$7:I$10002,A4794,Ausgaben!H$7:H$10002),2)</f>
        <v>0</v>
      </c>
    </row>
    <row r="4795" spans="1:2" x14ac:dyDescent="0.25">
      <c r="A4795">
        <v>4795</v>
      </c>
      <c r="B4795" s="24">
        <f>ROUND(SUMIF(Einnahmen!E$7:E$10002,A4795,Einnahmen!G$7:G$10002)+SUMIF(Einnahmen!I$7:I$10002,A4795,Einnahmen!H$7:H$10002)+SUMIF(Ausgaben!E$7:E$10002,A4795,Ausgaben!G$7:G$10002)+SUMIF(Ausgaben!I$7:I$10002,A4795,Ausgaben!H$7:H$10002),2)</f>
        <v>0</v>
      </c>
    </row>
    <row r="4796" spans="1:2" x14ac:dyDescent="0.25">
      <c r="A4796">
        <v>4796</v>
      </c>
      <c r="B4796" s="24">
        <f>ROUND(SUMIF(Einnahmen!E$7:E$10002,A4796,Einnahmen!G$7:G$10002)+SUMIF(Einnahmen!I$7:I$10002,A4796,Einnahmen!H$7:H$10002)+SUMIF(Ausgaben!E$7:E$10002,A4796,Ausgaben!G$7:G$10002)+SUMIF(Ausgaben!I$7:I$10002,A4796,Ausgaben!H$7:H$10002),2)</f>
        <v>0</v>
      </c>
    </row>
    <row r="4797" spans="1:2" x14ac:dyDescent="0.25">
      <c r="A4797">
        <v>4797</v>
      </c>
      <c r="B4797" s="24">
        <f>ROUND(SUMIF(Einnahmen!E$7:E$10002,A4797,Einnahmen!G$7:G$10002)+SUMIF(Einnahmen!I$7:I$10002,A4797,Einnahmen!H$7:H$10002)+SUMIF(Ausgaben!E$7:E$10002,A4797,Ausgaben!G$7:G$10002)+SUMIF(Ausgaben!I$7:I$10002,A4797,Ausgaben!H$7:H$10002),2)</f>
        <v>0</v>
      </c>
    </row>
    <row r="4798" spans="1:2" x14ac:dyDescent="0.25">
      <c r="A4798">
        <v>4798</v>
      </c>
      <c r="B4798" s="24">
        <f>ROUND(SUMIF(Einnahmen!E$7:E$10002,A4798,Einnahmen!G$7:G$10002)+SUMIF(Einnahmen!I$7:I$10002,A4798,Einnahmen!H$7:H$10002)+SUMIF(Ausgaben!E$7:E$10002,A4798,Ausgaben!G$7:G$10002)+SUMIF(Ausgaben!I$7:I$10002,A4798,Ausgaben!H$7:H$10002),2)</f>
        <v>0</v>
      </c>
    </row>
    <row r="4799" spans="1:2" x14ac:dyDescent="0.25">
      <c r="A4799">
        <v>4799</v>
      </c>
      <c r="B4799" s="24">
        <f>ROUND(SUMIF(Einnahmen!E$7:E$10002,A4799,Einnahmen!G$7:G$10002)+SUMIF(Einnahmen!I$7:I$10002,A4799,Einnahmen!H$7:H$10002)+SUMIF(Ausgaben!E$7:E$10002,A4799,Ausgaben!G$7:G$10002)+SUMIF(Ausgaben!I$7:I$10002,A4799,Ausgaben!H$7:H$10002),2)</f>
        <v>0</v>
      </c>
    </row>
    <row r="4800" spans="1:2" x14ac:dyDescent="0.25">
      <c r="A4800">
        <v>4800</v>
      </c>
      <c r="B4800" s="24">
        <f>ROUND(SUMIF(Einnahmen!E$7:E$10002,A4800,Einnahmen!G$7:G$10002)+SUMIF(Einnahmen!I$7:I$10002,A4800,Einnahmen!H$7:H$10002)+SUMIF(Ausgaben!E$7:E$10002,A4800,Ausgaben!G$7:G$10002)+SUMIF(Ausgaben!I$7:I$10002,A4800,Ausgaben!H$7:H$10002),2)</f>
        <v>0</v>
      </c>
    </row>
    <row r="4801" spans="1:2" x14ac:dyDescent="0.25">
      <c r="A4801">
        <v>4801</v>
      </c>
      <c r="B4801" s="24">
        <f>ROUND(SUMIF(Einnahmen!E$7:E$10002,A4801,Einnahmen!G$7:G$10002)+SUMIF(Einnahmen!I$7:I$10002,A4801,Einnahmen!H$7:H$10002)+SUMIF(Ausgaben!E$7:E$10002,A4801,Ausgaben!G$7:G$10002)+SUMIF(Ausgaben!I$7:I$10002,A4801,Ausgaben!H$7:H$10002),2)</f>
        <v>0</v>
      </c>
    </row>
    <row r="4802" spans="1:2" x14ac:dyDescent="0.25">
      <c r="A4802">
        <v>4802</v>
      </c>
      <c r="B4802" s="24">
        <f>ROUND(SUMIF(Einnahmen!E$7:E$10002,A4802,Einnahmen!G$7:G$10002)+SUMIF(Einnahmen!I$7:I$10002,A4802,Einnahmen!H$7:H$10002)+SUMIF(Ausgaben!E$7:E$10002,A4802,Ausgaben!G$7:G$10002)+SUMIF(Ausgaben!I$7:I$10002,A4802,Ausgaben!H$7:H$10002),2)</f>
        <v>0</v>
      </c>
    </row>
    <row r="4803" spans="1:2" x14ac:dyDescent="0.25">
      <c r="A4803">
        <v>4803</v>
      </c>
      <c r="B4803" s="24">
        <f>ROUND(SUMIF(Einnahmen!E$7:E$10002,A4803,Einnahmen!G$7:G$10002)+SUMIF(Einnahmen!I$7:I$10002,A4803,Einnahmen!H$7:H$10002)+SUMIF(Ausgaben!E$7:E$10002,A4803,Ausgaben!G$7:G$10002)+SUMIF(Ausgaben!I$7:I$10002,A4803,Ausgaben!H$7:H$10002),2)</f>
        <v>0</v>
      </c>
    </row>
    <row r="4804" spans="1:2" x14ac:dyDescent="0.25">
      <c r="A4804">
        <v>4804</v>
      </c>
      <c r="B4804" s="24">
        <f>ROUND(SUMIF(Einnahmen!E$7:E$10002,A4804,Einnahmen!G$7:G$10002)+SUMIF(Einnahmen!I$7:I$10002,A4804,Einnahmen!H$7:H$10002)+SUMIF(Ausgaben!E$7:E$10002,A4804,Ausgaben!G$7:G$10002)+SUMIF(Ausgaben!I$7:I$10002,A4804,Ausgaben!H$7:H$10002),2)</f>
        <v>0</v>
      </c>
    </row>
    <row r="4805" spans="1:2" x14ac:dyDescent="0.25">
      <c r="A4805">
        <v>4805</v>
      </c>
      <c r="B4805" s="24">
        <f>ROUND(SUMIF(Einnahmen!E$7:E$10002,A4805,Einnahmen!G$7:G$10002)+SUMIF(Einnahmen!I$7:I$10002,A4805,Einnahmen!H$7:H$10002)+SUMIF(Ausgaben!E$7:E$10002,A4805,Ausgaben!G$7:G$10002)+SUMIF(Ausgaben!I$7:I$10002,A4805,Ausgaben!H$7:H$10002),2)</f>
        <v>0</v>
      </c>
    </row>
    <row r="4806" spans="1:2" x14ac:dyDescent="0.25">
      <c r="A4806">
        <v>4806</v>
      </c>
      <c r="B4806" s="24">
        <f>ROUND(SUMIF(Einnahmen!E$7:E$10002,A4806,Einnahmen!G$7:G$10002)+SUMIF(Einnahmen!I$7:I$10002,A4806,Einnahmen!H$7:H$10002)+SUMIF(Ausgaben!E$7:E$10002,A4806,Ausgaben!G$7:G$10002)+SUMIF(Ausgaben!I$7:I$10002,A4806,Ausgaben!H$7:H$10002),2)</f>
        <v>0</v>
      </c>
    </row>
    <row r="4807" spans="1:2" x14ac:dyDescent="0.25">
      <c r="A4807">
        <v>4807</v>
      </c>
      <c r="B4807" s="24">
        <f>ROUND(SUMIF(Einnahmen!E$7:E$10002,A4807,Einnahmen!G$7:G$10002)+SUMIF(Einnahmen!I$7:I$10002,A4807,Einnahmen!H$7:H$10002)+SUMIF(Ausgaben!E$7:E$10002,A4807,Ausgaben!G$7:G$10002)+SUMIF(Ausgaben!I$7:I$10002,A4807,Ausgaben!H$7:H$10002),2)</f>
        <v>0</v>
      </c>
    </row>
    <row r="4808" spans="1:2" x14ac:dyDescent="0.25">
      <c r="A4808">
        <v>4808</v>
      </c>
      <c r="B4808" s="24">
        <f>ROUND(SUMIF(Einnahmen!E$7:E$10002,A4808,Einnahmen!G$7:G$10002)+SUMIF(Einnahmen!I$7:I$10002,A4808,Einnahmen!H$7:H$10002)+SUMIF(Ausgaben!E$7:E$10002,A4808,Ausgaben!G$7:G$10002)+SUMIF(Ausgaben!I$7:I$10002,A4808,Ausgaben!H$7:H$10002),2)</f>
        <v>0</v>
      </c>
    </row>
    <row r="4809" spans="1:2" x14ac:dyDescent="0.25">
      <c r="A4809">
        <v>4809</v>
      </c>
      <c r="B4809" s="24">
        <f>ROUND(SUMIF(Einnahmen!E$7:E$10002,A4809,Einnahmen!G$7:G$10002)+SUMIF(Einnahmen!I$7:I$10002,A4809,Einnahmen!H$7:H$10002)+SUMIF(Ausgaben!E$7:E$10002,A4809,Ausgaben!G$7:G$10002)+SUMIF(Ausgaben!I$7:I$10002,A4809,Ausgaben!H$7:H$10002),2)</f>
        <v>0</v>
      </c>
    </row>
    <row r="4810" spans="1:2" x14ac:dyDescent="0.25">
      <c r="A4810">
        <v>4810</v>
      </c>
      <c r="B4810" s="24">
        <f>ROUND(SUMIF(Einnahmen!E$7:E$10002,A4810,Einnahmen!G$7:G$10002)+SUMIF(Einnahmen!I$7:I$10002,A4810,Einnahmen!H$7:H$10002)+SUMIF(Ausgaben!E$7:E$10002,A4810,Ausgaben!G$7:G$10002)+SUMIF(Ausgaben!I$7:I$10002,A4810,Ausgaben!H$7:H$10002),2)</f>
        <v>48.1</v>
      </c>
    </row>
    <row r="4811" spans="1:2" x14ac:dyDescent="0.25">
      <c r="A4811">
        <v>4811</v>
      </c>
      <c r="B4811" s="24">
        <f>ROUND(SUMIF(Einnahmen!E$7:E$10002,A4811,Einnahmen!G$7:G$10002)+SUMIF(Einnahmen!I$7:I$10002,A4811,Einnahmen!H$7:H$10002)+SUMIF(Ausgaben!E$7:E$10002,A4811,Ausgaben!G$7:G$10002)+SUMIF(Ausgaben!I$7:I$10002,A4811,Ausgaben!H$7:H$10002),2)</f>
        <v>0</v>
      </c>
    </row>
    <row r="4812" spans="1:2" x14ac:dyDescent="0.25">
      <c r="A4812">
        <v>4812</v>
      </c>
      <c r="B4812" s="24">
        <f>ROUND(SUMIF(Einnahmen!E$7:E$10002,A4812,Einnahmen!G$7:G$10002)+SUMIF(Einnahmen!I$7:I$10002,A4812,Einnahmen!H$7:H$10002)+SUMIF(Ausgaben!E$7:E$10002,A4812,Ausgaben!G$7:G$10002)+SUMIF(Ausgaben!I$7:I$10002,A4812,Ausgaben!H$7:H$10002),2)</f>
        <v>0</v>
      </c>
    </row>
    <row r="4813" spans="1:2" x14ac:dyDescent="0.25">
      <c r="A4813">
        <v>4813</v>
      </c>
      <c r="B4813" s="24">
        <f>ROUND(SUMIF(Einnahmen!E$7:E$10002,A4813,Einnahmen!G$7:G$10002)+SUMIF(Einnahmen!I$7:I$10002,A4813,Einnahmen!H$7:H$10002)+SUMIF(Ausgaben!E$7:E$10002,A4813,Ausgaben!G$7:G$10002)+SUMIF(Ausgaben!I$7:I$10002,A4813,Ausgaben!H$7:H$10002),2)</f>
        <v>0</v>
      </c>
    </row>
    <row r="4814" spans="1:2" x14ac:dyDescent="0.25">
      <c r="A4814">
        <v>4814</v>
      </c>
      <c r="B4814" s="24">
        <f>ROUND(SUMIF(Einnahmen!E$7:E$10002,A4814,Einnahmen!G$7:G$10002)+SUMIF(Einnahmen!I$7:I$10002,A4814,Einnahmen!H$7:H$10002)+SUMIF(Ausgaben!E$7:E$10002,A4814,Ausgaben!G$7:G$10002)+SUMIF(Ausgaben!I$7:I$10002,A4814,Ausgaben!H$7:H$10002),2)</f>
        <v>0</v>
      </c>
    </row>
    <row r="4815" spans="1:2" x14ac:dyDescent="0.25">
      <c r="A4815">
        <v>4815</v>
      </c>
      <c r="B4815" s="24">
        <f>ROUND(SUMIF(Einnahmen!E$7:E$10002,A4815,Einnahmen!G$7:G$10002)+SUMIF(Einnahmen!I$7:I$10002,A4815,Einnahmen!H$7:H$10002)+SUMIF(Ausgaben!E$7:E$10002,A4815,Ausgaben!G$7:G$10002)+SUMIF(Ausgaben!I$7:I$10002,A4815,Ausgaben!H$7:H$10002),2)</f>
        <v>0</v>
      </c>
    </row>
    <row r="4816" spans="1:2" x14ac:dyDescent="0.25">
      <c r="A4816">
        <v>4816</v>
      </c>
      <c r="B4816" s="24">
        <f>ROUND(SUMIF(Einnahmen!E$7:E$10002,A4816,Einnahmen!G$7:G$10002)+SUMIF(Einnahmen!I$7:I$10002,A4816,Einnahmen!H$7:H$10002)+SUMIF(Ausgaben!E$7:E$10002,A4816,Ausgaben!G$7:G$10002)+SUMIF(Ausgaben!I$7:I$10002,A4816,Ausgaben!H$7:H$10002),2)</f>
        <v>0</v>
      </c>
    </row>
    <row r="4817" spans="1:2" x14ac:dyDescent="0.25">
      <c r="A4817">
        <v>4817</v>
      </c>
      <c r="B4817" s="24">
        <f>ROUND(SUMIF(Einnahmen!E$7:E$10002,A4817,Einnahmen!G$7:G$10002)+SUMIF(Einnahmen!I$7:I$10002,A4817,Einnahmen!H$7:H$10002)+SUMIF(Ausgaben!E$7:E$10002,A4817,Ausgaben!G$7:G$10002)+SUMIF(Ausgaben!I$7:I$10002,A4817,Ausgaben!H$7:H$10002),2)</f>
        <v>0</v>
      </c>
    </row>
    <row r="4818" spans="1:2" x14ac:dyDescent="0.25">
      <c r="A4818">
        <v>4818</v>
      </c>
      <c r="B4818" s="24">
        <f>ROUND(SUMIF(Einnahmen!E$7:E$10002,A4818,Einnahmen!G$7:G$10002)+SUMIF(Einnahmen!I$7:I$10002,A4818,Einnahmen!H$7:H$10002)+SUMIF(Ausgaben!E$7:E$10002,A4818,Ausgaben!G$7:G$10002)+SUMIF(Ausgaben!I$7:I$10002,A4818,Ausgaben!H$7:H$10002),2)</f>
        <v>0</v>
      </c>
    </row>
    <row r="4819" spans="1:2" x14ac:dyDescent="0.25">
      <c r="A4819">
        <v>4819</v>
      </c>
      <c r="B4819" s="24">
        <f>ROUND(SUMIF(Einnahmen!E$7:E$10002,A4819,Einnahmen!G$7:G$10002)+SUMIF(Einnahmen!I$7:I$10002,A4819,Einnahmen!H$7:H$10002)+SUMIF(Ausgaben!E$7:E$10002,A4819,Ausgaben!G$7:G$10002)+SUMIF(Ausgaben!I$7:I$10002,A4819,Ausgaben!H$7:H$10002),2)</f>
        <v>0</v>
      </c>
    </row>
    <row r="4820" spans="1:2" x14ac:dyDescent="0.25">
      <c r="A4820">
        <v>4820</v>
      </c>
      <c r="B4820" s="24">
        <f>ROUND(SUMIF(Einnahmen!E$7:E$10002,A4820,Einnahmen!G$7:G$10002)+SUMIF(Einnahmen!I$7:I$10002,A4820,Einnahmen!H$7:H$10002)+SUMIF(Ausgaben!E$7:E$10002,A4820,Ausgaben!G$7:G$10002)+SUMIF(Ausgaben!I$7:I$10002,A4820,Ausgaben!H$7:H$10002),2)</f>
        <v>0</v>
      </c>
    </row>
    <row r="4821" spans="1:2" x14ac:dyDescent="0.25">
      <c r="A4821">
        <v>4821</v>
      </c>
      <c r="B4821" s="24">
        <f>ROUND(SUMIF(Einnahmen!E$7:E$10002,A4821,Einnahmen!G$7:G$10002)+SUMIF(Einnahmen!I$7:I$10002,A4821,Einnahmen!H$7:H$10002)+SUMIF(Ausgaben!E$7:E$10002,A4821,Ausgaben!G$7:G$10002)+SUMIF(Ausgaben!I$7:I$10002,A4821,Ausgaben!H$7:H$10002),2)</f>
        <v>0</v>
      </c>
    </row>
    <row r="4822" spans="1:2" x14ac:dyDescent="0.25">
      <c r="A4822">
        <v>4822</v>
      </c>
      <c r="B4822" s="24">
        <f>ROUND(SUMIF(Einnahmen!E$7:E$10002,A4822,Einnahmen!G$7:G$10002)+SUMIF(Einnahmen!I$7:I$10002,A4822,Einnahmen!H$7:H$10002)+SUMIF(Ausgaben!E$7:E$10002,A4822,Ausgaben!G$7:G$10002)+SUMIF(Ausgaben!I$7:I$10002,A4822,Ausgaben!H$7:H$10002),2)</f>
        <v>0</v>
      </c>
    </row>
    <row r="4823" spans="1:2" x14ac:dyDescent="0.25">
      <c r="A4823">
        <v>4823</v>
      </c>
      <c r="B4823" s="24">
        <f>ROUND(SUMIF(Einnahmen!E$7:E$10002,A4823,Einnahmen!G$7:G$10002)+SUMIF(Einnahmen!I$7:I$10002,A4823,Einnahmen!H$7:H$10002)+SUMIF(Ausgaben!E$7:E$10002,A4823,Ausgaben!G$7:G$10002)+SUMIF(Ausgaben!I$7:I$10002,A4823,Ausgaben!H$7:H$10002),2)</f>
        <v>0</v>
      </c>
    </row>
    <row r="4824" spans="1:2" x14ac:dyDescent="0.25">
      <c r="A4824">
        <v>4824</v>
      </c>
      <c r="B4824" s="24">
        <f>ROUND(SUMIF(Einnahmen!E$7:E$10002,A4824,Einnahmen!G$7:G$10002)+SUMIF(Einnahmen!I$7:I$10002,A4824,Einnahmen!H$7:H$10002)+SUMIF(Ausgaben!E$7:E$10002,A4824,Ausgaben!G$7:G$10002)+SUMIF(Ausgaben!I$7:I$10002,A4824,Ausgaben!H$7:H$10002),2)</f>
        <v>0</v>
      </c>
    </row>
    <row r="4825" spans="1:2" x14ac:dyDescent="0.25">
      <c r="A4825">
        <v>4825</v>
      </c>
      <c r="B4825" s="24">
        <f>ROUND(SUMIF(Einnahmen!E$7:E$10002,A4825,Einnahmen!G$7:G$10002)+SUMIF(Einnahmen!I$7:I$10002,A4825,Einnahmen!H$7:H$10002)+SUMIF(Ausgaben!E$7:E$10002,A4825,Ausgaben!G$7:G$10002)+SUMIF(Ausgaben!I$7:I$10002,A4825,Ausgaben!H$7:H$10002),2)</f>
        <v>0</v>
      </c>
    </row>
    <row r="4826" spans="1:2" x14ac:dyDescent="0.25">
      <c r="A4826">
        <v>4826</v>
      </c>
      <c r="B4826" s="24">
        <f>ROUND(SUMIF(Einnahmen!E$7:E$10002,A4826,Einnahmen!G$7:G$10002)+SUMIF(Einnahmen!I$7:I$10002,A4826,Einnahmen!H$7:H$10002)+SUMIF(Ausgaben!E$7:E$10002,A4826,Ausgaben!G$7:G$10002)+SUMIF(Ausgaben!I$7:I$10002,A4826,Ausgaben!H$7:H$10002),2)</f>
        <v>0</v>
      </c>
    </row>
    <row r="4827" spans="1:2" x14ac:dyDescent="0.25">
      <c r="A4827">
        <v>4827</v>
      </c>
      <c r="B4827" s="24">
        <f>ROUND(SUMIF(Einnahmen!E$7:E$10002,A4827,Einnahmen!G$7:G$10002)+SUMIF(Einnahmen!I$7:I$10002,A4827,Einnahmen!H$7:H$10002)+SUMIF(Ausgaben!E$7:E$10002,A4827,Ausgaben!G$7:G$10002)+SUMIF(Ausgaben!I$7:I$10002,A4827,Ausgaben!H$7:H$10002),2)</f>
        <v>0</v>
      </c>
    </row>
    <row r="4828" spans="1:2" x14ac:dyDescent="0.25">
      <c r="A4828">
        <v>4828</v>
      </c>
      <c r="B4828" s="24">
        <f>ROUND(SUMIF(Einnahmen!E$7:E$10002,A4828,Einnahmen!G$7:G$10002)+SUMIF(Einnahmen!I$7:I$10002,A4828,Einnahmen!H$7:H$10002)+SUMIF(Ausgaben!E$7:E$10002,A4828,Ausgaben!G$7:G$10002)+SUMIF(Ausgaben!I$7:I$10002,A4828,Ausgaben!H$7:H$10002),2)</f>
        <v>0</v>
      </c>
    </row>
    <row r="4829" spans="1:2" x14ac:dyDescent="0.25">
      <c r="A4829">
        <v>4829</v>
      </c>
      <c r="B4829" s="24">
        <f>ROUND(SUMIF(Einnahmen!E$7:E$10002,A4829,Einnahmen!G$7:G$10002)+SUMIF(Einnahmen!I$7:I$10002,A4829,Einnahmen!H$7:H$10002)+SUMIF(Ausgaben!E$7:E$10002,A4829,Ausgaben!G$7:G$10002)+SUMIF(Ausgaben!I$7:I$10002,A4829,Ausgaben!H$7:H$10002),2)</f>
        <v>0</v>
      </c>
    </row>
    <row r="4830" spans="1:2" x14ac:dyDescent="0.25">
      <c r="A4830">
        <v>4830</v>
      </c>
      <c r="B4830" s="24">
        <f>ROUND(SUMIF(Einnahmen!E$7:E$10002,A4830,Einnahmen!G$7:G$10002)+SUMIF(Einnahmen!I$7:I$10002,A4830,Einnahmen!H$7:H$10002)+SUMIF(Ausgaben!E$7:E$10002,A4830,Ausgaben!G$7:G$10002)+SUMIF(Ausgaben!I$7:I$10002,A4830,Ausgaben!H$7:H$10002),2)</f>
        <v>95</v>
      </c>
    </row>
    <row r="4831" spans="1:2" x14ac:dyDescent="0.25">
      <c r="A4831">
        <v>4831</v>
      </c>
      <c r="B4831" s="24">
        <f>ROUND(SUMIF(Einnahmen!E$7:E$10002,A4831,Einnahmen!G$7:G$10002)+SUMIF(Einnahmen!I$7:I$10002,A4831,Einnahmen!H$7:H$10002)+SUMIF(Ausgaben!E$7:E$10002,A4831,Ausgaben!G$7:G$10002)+SUMIF(Ausgaben!I$7:I$10002,A4831,Ausgaben!H$7:H$10002),2)</f>
        <v>0</v>
      </c>
    </row>
    <row r="4832" spans="1:2" x14ac:dyDescent="0.25">
      <c r="A4832">
        <v>4832</v>
      </c>
      <c r="B4832" s="24">
        <f>ROUND(SUMIF(Einnahmen!E$7:E$10002,A4832,Einnahmen!G$7:G$10002)+SUMIF(Einnahmen!I$7:I$10002,A4832,Einnahmen!H$7:H$10002)+SUMIF(Ausgaben!E$7:E$10002,A4832,Ausgaben!G$7:G$10002)+SUMIF(Ausgaben!I$7:I$10002,A4832,Ausgaben!H$7:H$10002),2)</f>
        <v>0</v>
      </c>
    </row>
    <row r="4833" spans="1:2" x14ac:dyDescent="0.25">
      <c r="A4833">
        <v>4833</v>
      </c>
      <c r="B4833" s="24">
        <f>ROUND(SUMIF(Einnahmen!E$7:E$10002,A4833,Einnahmen!G$7:G$10002)+SUMIF(Einnahmen!I$7:I$10002,A4833,Einnahmen!H$7:H$10002)+SUMIF(Ausgaben!E$7:E$10002,A4833,Ausgaben!G$7:G$10002)+SUMIF(Ausgaben!I$7:I$10002,A4833,Ausgaben!H$7:H$10002),2)</f>
        <v>0</v>
      </c>
    </row>
    <row r="4834" spans="1:2" x14ac:dyDescent="0.25">
      <c r="A4834">
        <v>4834</v>
      </c>
      <c r="B4834" s="24">
        <f>ROUND(SUMIF(Einnahmen!E$7:E$10002,A4834,Einnahmen!G$7:G$10002)+SUMIF(Einnahmen!I$7:I$10002,A4834,Einnahmen!H$7:H$10002)+SUMIF(Ausgaben!E$7:E$10002,A4834,Ausgaben!G$7:G$10002)+SUMIF(Ausgaben!I$7:I$10002,A4834,Ausgaben!H$7:H$10002),2)</f>
        <v>0</v>
      </c>
    </row>
    <row r="4835" spans="1:2" x14ac:dyDescent="0.25">
      <c r="A4835">
        <v>4835</v>
      </c>
      <c r="B4835" s="24">
        <f>ROUND(SUMIF(Einnahmen!E$7:E$10002,A4835,Einnahmen!G$7:G$10002)+SUMIF(Einnahmen!I$7:I$10002,A4835,Einnahmen!H$7:H$10002)+SUMIF(Ausgaben!E$7:E$10002,A4835,Ausgaben!G$7:G$10002)+SUMIF(Ausgaben!I$7:I$10002,A4835,Ausgaben!H$7:H$10002),2)</f>
        <v>0</v>
      </c>
    </row>
    <row r="4836" spans="1:2" x14ac:dyDescent="0.25">
      <c r="A4836">
        <v>4836</v>
      </c>
      <c r="B4836" s="24">
        <f>ROUND(SUMIF(Einnahmen!E$7:E$10002,A4836,Einnahmen!G$7:G$10002)+SUMIF(Einnahmen!I$7:I$10002,A4836,Einnahmen!H$7:H$10002)+SUMIF(Ausgaben!E$7:E$10002,A4836,Ausgaben!G$7:G$10002)+SUMIF(Ausgaben!I$7:I$10002,A4836,Ausgaben!H$7:H$10002),2)</f>
        <v>0</v>
      </c>
    </row>
    <row r="4837" spans="1:2" x14ac:dyDescent="0.25">
      <c r="A4837">
        <v>4837</v>
      </c>
      <c r="B4837" s="24">
        <f>ROUND(SUMIF(Einnahmen!E$7:E$10002,A4837,Einnahmen!G$7:G$10002)+SUMIF(Einnahmen!I$7:I$10002,A4837,Einnahmen!H$7:H$10002)+SUMIF(Ausgaben!E$7:E$10002,A4837,Ausgaben!G$7:G$10002)+SUMIF(Ausgaben!I$7:I$10002,A4837,Ausgaben!H$7:H$10002),2)</f>
        <v>0</v>
      </c>
    </row>
    <row r="4838" spans="1:2" x14ac:dyDescent="0.25">
      <c r="A4838">
        <v>4838</v>
      </c>
      <c r="B4838" s="24">
        <f>ROUND(SUMIF(Einnahmen!E$7:E$10002,A4838,Einnahmen!G$7:G$10002)+SUMIF(Einnahmen!I$7:I$10002,A4838,Einnahmen!H$7:H$10002)+SUMIF(Ausgaben!E$7:E$10002,A4838,Ausgaben!G$7:G$10002)+SUMIF(Ausgaben!I$7:I$10002,A4838,Ausgaben!H$7:H$10002),2)</f>
        <v>0</v>
      </c>
    </row>
    <row r="4839" spans="1:2" x14ac:dyDescent="0.25">
      <c r="A4839">
        <v>4839</v>
      </c>
      <c r="B4839" s="24">
        <f>ROUND(SUMIF(Einnahmen!E$7:E$10002,A4839,Einnahmen!G$7:G$10002)+SUMIF(Einnahmen!I$7:I$10002,A4839,Einnahmen!H$7:H$10002)+SUMIF(Ausgaben!E$7:E$10002,A4839,Ausgaben!G$7:G$10002)+SUMIF(Ausgaben!I$7:I$10002,A4839,Ausgaben!H$7:H$10002),2)</f>
        <v>0</v>
      </c>
    </row>
    <row r="4840" spans="1:2" x14ac:dyDescent="0.25">
      <c r="A4840">
        <v>4840</v>
      </c>
      <c r="B4840" s="24">
        <f>ROUND(SUMIF(Einnahmen!E$7:E$10002,A4840,Einnahmen!G$7:G$10002)+SUMIF(Einnahmen!I$7:I$10002,A4840,Einnahmen!H$7:H$10002)+SUMIF(Ausgaben!E$7:E$10002,A4840,Ausgaben!G$7:G$10002)+SUMIF(Ausgaben!I$7:I$10002,A4840,Ausgaben!H$7:H$10002),2)</f>
        <v>0</v>
      </c>
    </row>
    <row r="4841" spans="1:2" x14ac:dyDescent="0.25">
      <c r="A4841">
        <v>4841</v>
      </c>
      <c r="B4841" s="24">
        <f>ROUND(SUMIF(Einnahmen!E$7:E$10002,A4841,Einnahmen!G$7:G$10002)+SUMIF(Einnahmen!I$7:I$10002,A4841,Einnahmen!H$7:H$10002)+SUMIF(Ausgaben!E$7:E$10002,A4841,Ausgaben!G$7:G$10002)+SUMIF(Ausgaben!I$7:I$10002,A4841,Ausgaben!H$7:H$10002),2)</f>
        <v>99</v>
      </c>
    </row>
    <row r="4842" spans="1:2" x14ac:dyDescent="0.25">
      <c r="A4842">
        <v>4842</v>
      </c>
      <c r="B4842" s="24">
        <f>ROUND(SUMIF(Einnahmen!E$7:E$10002,A4842,Einnahmen!G$7:G$10002)+SUMIF(Einnahmen!I$7:I$10002,A4842,Einnahmen!H$7:H$10002)+SUMIF(Ausgaben!E$7:E$10002,A4842,Ausgaben!G$7:G$10002)+SUMIF(Ausgaben!I$7:I$10002,A4842,Ausgaben!H$7:H$10002),2)</f>
        <v>0</v>
      </c>
    </row>
    <row r="4843" spans="1:2" x14ac:dyDescent="0.25">
      <c r="A4843">
        <v>4843</v>
      </c>
      <c r="B4843" s="24">
        <f>ROUND(SUMIF(Einnahmen!E$7:E$10002,A4843,Einnahmen!G$7:G$10002)+SUMIF(Einnahmen!I$7:I$10002,A4843,Einnahmen!H$7:H$10002)+SUMIF(Ausgaben!E$7:E$10002,A4843,Ausgaben!G$7:G$10002)+SUMIF(Ausgaben!I$7:I$10002,A4843,Ausgaben!H$7:H$10002),2)</f>
        <v>0</v>
      </c>
    </row>
    <row r="4844" spans="1:2" x14ac:dyDescent="0.25">
      <c r="A4844">
        <v>4844</v>
      </c>
      <c r="B4844" s="24">
        <f>ROUND(SUMIF(Einnahmen!E$7:E$10002,A4844,Einnahmen!G$7:G$10002)+SUMIF(Einnahmen!I$7:I$10002,A4844,Einnahmen!H$7:H$10002)+SUMIF(Ausgaben!E$7:E$10002,A4844,Ausgaben!G$7:G$10002)+SUMIF(Ausgaben!I$7:I$10002,A4844,Ausgaben!H$7:H$10002),2)</f>
        <v>0</v>
      </c>
    </row>
    <row r="4845" spans="1:2" x14ac:dyDescent="0.25">
      <c r="A4845">
        <v>4845</v>
      </c>
      <c r="B4845" s="24">
        <f>ROUND(SUMIF(Einnahmen!E$7:E$10002,A4845,Einnahmen!G$7:G$10002)+SUMIF(Einnahmen!I$7:I$10002,A4845,Einnahmen!H$7:H$10002)+SUMIF(Ausgaben!E$7:E$10002,A4845,Ausgaben!G$7:G$10002)+SUMIF(Ausgaben!I$7:I$10002,A4845,Ausgaben!H$7:H$10002),2)</f>
        <v>0</v>
      </c>
    </row>
    <row r="4846" spans="1:2" x14ac:dyDescent="0.25">
      <c r="A4846">
        <v>4846</v>
      </c>
      <c r="B4846" s="24">
        <f>ROUND(SUMIF(Einnahmen!E$7:E$10002,A4846,Einnahmen!G$7:G$10002)+SUMIF(Einnahmen!I$7:I$10002,A4846,Einnahmen!H$7:H$10002)+SUMIF(Ausgaben!E$7:E$10002,A4846,Ausgaben!G$7:G$10002)+SUMIF(Ausgaben!I$7:I$10002,A4846,Ausgaben!H$7:H$10002),2)</f>
        <v>0</v>
      </c>
    </row>
    <row r="4847" spans="1:2" x14ac:dyDescent="0.25">
      <c r="A4847">
        <v>4847</v>
      </c>
      <c r="B4847" s="24">
        <f>ROUND(SUMIF(Einnahmen!E$7:E$10002,A4847,Einnahmen!G$7:G$10002)+SUMIF(Einnahmen!I$7:I$10002,A4847,Einnahmen!H$7:H$10002)+SUMIF(Ausgaben!E$7:E$10002,A4847,Ausgaben!G$7:G$10002)+SUMIF(Ausgaben!I$7:I$10002,A4847,Ausgaben!H$7:H$10002),2)</f>
        <v>0</v>
      </c>
    </row>
    <row r="4848" spans="1:2" x14ac:dyDescent="0.25">
      <c r="A4848">
        <v>4848</v>
      </c>
      <c r="B4848" s="24">
        <f>ROUND(SUMIF(Einnahmen!E$7:E$10002,A4848,Einnahmen!G$7:G$10002)+SUMIF(Einnahmen!I$7:I$10002,A4848,Einnahmen!H$7:H$10002)+SUMIF(Ausgaben!E$7:E$10002,A4848,Ausgaben!G$7:G$10002)+SUMIF(Ausgaben!I$7:I$10002,A4848,Ausgaben!H$7:H$10002),2)</f>
        <v>0</v>
      </c>
    </row>
    <row r="4849" spans="1:2" x14ac:dyDescent="0.25">
      <c r="A4849">
        <v>4849</v>
      </c>
      <c r="B4849" s="24">
        <f>ROUND(SUMIF(Einnahmen!E$7:E$10002,A4849,Einnahmen!G$7:G$10002)+SUMIF(Einnahmen!I$7:I$10002,A4849,Einnahmen!H$7:H$10002)+SUMIF(Ausgaben!E$7:E$10002,A4849,Ausgaben!G$7:G$10002)+SUMIF(Ausgaben!I$7:I$10002,A4849,Ausgaben!H$7:H$10002),2)</f>
        <v>0</v>
      </c>
    </row>
    <row r="4850" spans="1:2" x14ac:dyDescent="0.25">
      <c r="A4850">
        <v>4850</v>
      </c>
      <c r="B4850" s="24">
        <f>ROUND(SUMIF(Einnahmen!E$7:E$10002,A4850,Einnahmen!G$7:G$10002)+SUMIF(Einnahmen!I$7:I$10002,A4850,Einnahmen!H$7:H$10002)+SUMIF(Ausgaben!E$7:E$10002,A4850,Ausgaben!G$7:G$10002)+SUMIF(Ausgaben!I$7:I$10002,A4850,Ausgaben!H$7:H$10002),2)</f>
        <v>0</v>
      </c>
    </row>
    <row r="4851" spans="1:2" x14ac:dyDescent="0.25">
      <c r="A4851">
        <v>4851</v>
      </c>
      <c r="B4851" s="24">
        <f>ROUND(SUMIF(Einnahmen!E$7:E$10002,A4851,Einnahmen!G$7:G$10002)+SUMIF(Einnahmen!I$7:I$10002,A4851,Einnahmen!H$7:H$10002)+SUMIF(Ausgaben!E$7:E$10002,A4851,Ausgaben!G$7:G$10002)+SUMIF(Ausgaben!I$7:I$10002,A4851,Ausgaben!H$7:H$10002),2)</f>
        <v>100</v>
      </c>
    </row>
    <row r="4852" spans="1:2" x14ac:dyDescent="0.25">
      <c r="A4852">
        <v>4852</v>
      </c>
      <c r="B4852" s="24">
        <f>ROUND(SUMIF(Einnahmen!E$7:E$10002,A4852,Einnahmen!G$7:G$10002)+SUMIF(Einnahmen!I$7:I$10002,A4852,Einnahmen!H$7:H$10002)+SUMIF(Ausgaben!E$7:E$10002,A4852,Ausgaben!G$7:G$10002)+SUMIF(Ausgaben!I$7:I$10002,A4852,Ausgaben!H$7:H$10002),2)</f>
        <v>0</v>
      </c>
    </row>
    <row r="4853" spans="1:2" x14ac:dyDescent="0.25">
      <c r="A4853">
        <v>4853</v>
      </c>
      <c r="B4853" s="24">
        <f>ROUND(SUMIF(Einnahmen!E$7:E$10002,A4853,Einnahmen!G$7:G$10002)+SUMIF(Einnahmen!I$7:I$10002,A4853,Einnahmen!H$7:H$10002)+SUMIF(Ausgaben!E$7:E$10002,A4853,Ausgaben!G$7:G$10002)+SUMIF(Ausgaben!I$7:I$10002,A4853,Ausgaben!H$7:H$10002),2)</f>
        <v>0</v>
      </c>
    </row>
    <row r="4854" spans="1:2" x14ac:dyDescent="0.25">
      <c r="A4854">
        <v>4854</v>
      </c>
      <c r="B4854" s="24">
        <f>ROUND(SUMIF(Einnahmen!E$7:E$10002,A4854,Einnahmen!G$7:G$10002)+SUMIF(Einnahmen!I$7:I$10002,A4854,Einnahmen!H$7:H$10002)+SUMIF(Ausgaben!E$7:E$10002,A4854,Ausgaben!G$7:G$10002)+SUMIF(Ausgaben!I$7:I$10002,A4854,Ausgaben!H$7:H$10002),2)</f>
        <v>0</v>
      </c>
    </row>
    <row r="4855" spans="1:2" x14ac:dyDescent="0.25">
      <c r="A4855">
        <v>4855</v>
      </c>
      <c r="B4855" s="24">
        <f>ROUND(SUMIF(Einnahmen!E$7:E$10002,A4855,Einnahmen!G$7:G$10002)+SUMIF(Einnahmen!I$7:I$10002,A4855,Einnahmen!H$7:H$10002)+SUMIF(Ausgaben!E$7:E$10002,A4855,Ausgaben!G$7:G$10002)+SUMIF(Ausgaben!I$7:I$10002,A4855,Ausgaben!H$7:H$10002),2)</f>
        <v>0</v>
      </c>
    </row>
    <row r="4856" spans="1:2" x14ac:dyDescent="0.25">
      <c r="A4856">
        <v>4856</v>
      </c>
      <c r="B4856" s="24">
        <f>ROUND(SUMIF(Einnahmen!E$7:E$10002,A4856,Einnahmen!G$7:G$10002)+SUMIF(Einnahmen!I$7:I$10002,A4856,Einnahmen!H$7:H$10002)+SUMIF(Ausgaben!E$7:E$10002,A4856,Ausgaben!G$7:G$10002)+SUMIF(Ausgaben!I$7:I$10002,A4856,Ausgaben!H$7:H$10002),2)</f>
        <v>0</v>
      </c>
    </row>
    <row r="4857" spans="1:2" x14ac:dyDescent="0.25">
      <c r="A4857">
        <v>4857</v>
      </c>
      <c r="B4857" s="24">
        <f>ROUND(SUMIF(Einnahmen!E$7:E$10002,A4857,Einnahmen!G$7:G$10002)+SUMIF(Einnahmen!I$7:I$10002,A4857,Einnahmen!H$7:H$10002)+SUMIF(Ausgaben!E$7:E$10002,A4857,Ausgaben!G$7:G$10002)+SUMIF(Ausgaben!I$7:I$10002,A4857,Ausgaben!H$7:H$10002),2)</f>
        <v>0</v>
      </c>
    </row>
    <row r="4858" spans="1:2" x14ac:dyDescent="0.25">
      <c r="A4858">
        <v>4858</v>
      </c>
      <c r="B4858" s="24">
        <f>ROUND(SUMIF(Einnahmen!E$7:E$10002,A4858,Einnahmen!G$7:G$10002)+SUMIF(Einnahmen!I$7:I$10002,A4858,Einnahmen!H$7:H$10002)+SUMIF(Ausgaben!E$7:E$10002,A4858,Ausgaben!G$7:G$10002)+SUMIF(Ausgaben!I$7:I$10002,A4858,Ausgaben!H$7:H$10002),2)</f>
        <v>0</v>
      </c>
    </row>
    <row r="4859" spans="1:2" x14ac:dyDescent="0.25">
      <c r="A4859">
        <v>4859</v>
      </c>
      <c r="B4859" s="24">
        <f>ROUND(SUMIF(Einnahmen!E$7:E$10002,A4859,Einnahmen!G$7:G$10002)+SUMIF(Einnahmen!I$7:I$10002,A4859,Einnahmen!H$7:H$10002)+SUMIF(Ausgaben!E$7:E$10002,A4859,Ausgaben!G$7:G$10002)+SUMIF(Ausgaben!I$7:I$10002,A4859,Ausgaben!H$7:H$10002),2)</f>
        <v>0</v>
      </c>
    </row>
    <row r="4860" spans="1:2" x14ac:dyDescent="0.25">
      <c r="A4860">
        <v>4860</v>
      </c>
      <c r="B4860" s="24">
        <f>ROUND(SUMIF(Einnahmen!E$7:E$10002,A4860,Einnahmen!G$7:G$10002)+SUMIF(Einnahmen!I$7:I$10002,A4860,Einnahmen!H$7:H$10002)+SUMIF(Ausgaben!E$7:E$10002,A4860,Ausgaben!G$7:G$10002)+SUMIF(Ausgaben!I$7:I$10002,A4860,Ausgaben!H$7:H$10002),2)</f>
        <v>0</v>
      </c>
    </row>
    <row r="4861" spans="1:2" x14ac:dyDescent="0.25">
      <c r="A4861">
        <v>4861</v>
      </c>
      <c r="B4861" s="24">
        <f>ROUND(SUMIF(Einnahmen!E$7:E$10002,A4861,Einnahmen!G$7:G$10002)+SUMIF(Einnahmen!I$7:I$10002,A4861,Einnahmen!H$7:H$10002)+SUMIF(Ausgaben!E$7:E$10002,A4861,Ausgaben!G$7:G$10002)+SUMIF(Ausgaben!I$7:I$10002,A4861,Ausgaben!H$7:H$10002),2)</f>
        <v>0</v>
      </c>
    </row>
    <row r="4862" spans="1:2" x14ac:dyDescent="0.25">
      <c r="A4862">
        <v>4862</v>
      </c>
      <c r="B4862" s="24">
        <f>ROUND(SUMIF(Einnahmen!E$7:E$10002,A4862,Einnahmen!G$7:G$10002)+SUMIF(Einnahmen!I$7:I$10002,A4862,Einnahmen!H$7:H$10002)+SUMIF(Ausgaben!E$7:E$10002,A4862,Ausgaben!G$7:G$10002)+SUMIF(Ausgaben!I$7:I$10002,A4862,Ausgaben!H$7:H$10002),2)</f>
        <v>0</v>
      </c>
    </row>
    <row r="4863" spans="1:2" x14ac:dyDescent="0.25">
      <c r="A4863">
        <v>4863</v>
      </c>
      <c r="B4863" s="24">
        <f>ROUND(SUMIF(Einnahmen!E$7:E$10002,A4863,Einnahmen!G$7:G$10002)+SUMIF(Einnahmen!I$7:I$10002,A4863,Einnahmen!H$7:H$10002)+SUMIF(Ausgaben!E$7:E$10002,A4863,Ausgaben!G$7:G$10002)+SUMIF(Ausgaben!I$7:I$10002,A4863,Ausgaben!H$7:H$10002),2)</f>
        <v>0</v>
      </c>
    </row>
    <row r="4864" spans="1:2" x14ac:dyDescent="0.25">
      <c r="A4864">
        <v>4864</v>
      </c>
      <c r="B4864" s="24">
        <f>ROUND(SUMIF(Einnahmen!E$7:E$10002,A4864,Einnahmen!G$7:G$10002)+SUMIF(Einnahmen!I$7:I$10002,A4864,Einnahmen!H$7:H$10002)+SUMIF(Ausgaben!E$7:E$10002,A4864,Ausgaben!G$7:G$10002)+SUMIF(Ausgaben!I$7:I$10002,A4864,Ausgaben!H$7:H$10002),2)</f>
        <v>0</v>
      </c>
    </row>
    <row r="4865" spans="1:2" x14ac:dyDescent="0.25">
      <c r="A4865">
        <v>4865</v>
      </c>
      <c r="B4865" s="24">
        <f>ROUND(SUMIF(Einnahmen!E$7:E$10002,A4865,Einnahmen!G$7:G$10002)+SUMIF(Einnahmen!I$7:I$10002,A4865,Einnahmen!H$7:H$10002)+SUMIF(Ausgaben!E$7:E$10002,A4865,Ausgaben!G$7:G$10002)+SUMIF(Ausgaben!I$7:I$10002,A4865,Ausgaben!H$7:H$10002),2)</f>
        <v>0</v>
      </c>
    </row>
    <row r="4866" spans="1:2" x14ac:dyDescent="0.25">
      <c r="A4866">
        <v>4866</v>
      </c>
      <c r="B4866" s="24">
        <f>ROUND(SUMIF(Einnahmen!E$7:E$10002,A4866,Einnahmen!G$7:G$10002)+SUMIF(Einnahmen!I$7:I$10002,A4866,Einnahmen!H$7:H$10002)+SUMIF(Ausgaben!E$7:E$10002,A4866,Ausgaben!G$7:G$10002)+SUMIF(Ausgaben!I$7:I$10002,A4866,Ausgaben!H$7:H$10002),2)</f>
        <v>0</v>
      </c>
    </row>
    <row r="4867" spans="1:2" x14ac:dyDescent="0.25">
      <c r="A4867">
        <v>4867</v>
      </c>
      <c r="B4867" s="24">
        <f>ROUND(SUMIF(Einnahmen!E$7:E$10002,A4867,Einnahmen!G$7:G$10002)+SUMIF(Einnahmen!I$7:I$10002,A4867,Einnahmen!H$7:H$10002)+SUMIF(Ausgaben!E$7:E$10002,A4867,Ausgaben!G$7:G$10002)+SUMIF(Ausgaben!I$7:I$10002,A4867,Ausgaben!H$7:H$10002),2)</f>
        <v>0</v>
      </c>
    </row>
    <row r="4868" spans="1:2" x14ac:dyDescent="0.25">
      <c r="A4868">
        <v>4868</v>
      </c>
      <c r="B4868" s="24">
        <f>ROUND(SUMIF(Einnahmen!E$7:E$10002,A4868,Einnahmen!G$7:G$10002)+SUMIF(Einnahmen!I$7:I$10002,A4868,Einnahmen!H$7:H$10002)+SUMIF(Ausgaben!E$7:E$10002,A4868,Ausgaben!G$7:G$10002)+SUMIF(Ausgaben!I$7:I$10002,A4868,Ausgaben!H$7:H$10002),2)</f>
        <v>0</v>
      </c>
    </row>
    <row r="4869" spans="1:2" x14ac:dyDescent="0.25">
      <c r="A4869">
        <v>4869</v>
      </c>
      <c r="B4869" s="24">
        <f>ROUND(SUMIF(Einnahmen!E$7:E$10002,A4869,Einnahmen!G$7:G$10002)+SUMIF(Einnahmen!I$7:I$10002,A4869,Einnahmen!H$7:H$10002)+SUMIF(Ausgaben!E$7:E$10002,A4869,Ausgaben!G$7:G$10002)+SUMIF(Ausgaben!I$7:I$10002,A4869,Ausgaben!H$7:H$10002),2)</f>
        <v>0</v>
      </c>
    </row>
    <row r="4870" spans="1:2" x14ac:dyDescent="0.25">
      <c r="A4870">
        <v>4870</v>
      </c>
      <c r="B4870" s="24">
        <f>ROUND(SUMIF(Einnahmen!E$7:E$10002,A4870,Einnahmen!G$7:G$10002)+SUMIF(Einnahmen!I$7:I$10002,A4870,Einnahmen!H$7:H$10002)+SUMIF(Ausgaben!E$7:E$10002,A4870,Ausgaben!G$7:G$10002)+SUMIF(Ausgaben!I$7:I$10002,A4870,Ausgaben!H$7:H$10002),2)</f>
        <v>0</v>
      </c>
    </row>
    <row r="4871" spans="1:2" x14ac:dyDescent="0.25">
      <c r="A4871">
        <v>4871</v>
      </c>
      <c r="B4871" s="24">
        <f>ROUND(SUMIF(Einnahmen!E$7:E$10002,A4871,Einnahmen!G$7:G$10002)+SUMIF(Einnahmen!I$7:I$10002,A4871,Einnahmen!H$7:H$10002)+SUMIF(Ausgaben!E$7:E$10002,A4871,Ausgaben!G$7:G$10002)+SUMIF(Ausgaben!I$7:I$10002,A4871,Ausgaben!H$7:H$10002),2)</f>
        <v>0</v>
      </c>
    </row>
    <row r="4872" spans="1:2" x14ac:dyDescent="0.25">
      <c r="A4872">
        <v>4872</v>
      </c>
      <c r="B4872" s="24">
        <f>ROUND(SUMIF(Einnahmen!E$7:E$10002,A4872,Einnahmen!G$7:G$10002)+SUMIF(Einnahmen!I$7:I$10002,A4872,Einnahmen!H$7:H$10002)+SUMIF(Ausgaben!E$7:E$10002,A4872,Ausgaben!G$7:G$10002)+SUMIF(Ausgaben!I$7:I$10002,A4872,Ausgaben!H$7:H$10002),2)</f>
        <v>48.72</v>
      </c>
    </row>
    <row r="4873" spans="1:2" x14ac:dyDescent="0.25">
      <c r="A4873">
        <v>4873</v>
      </c>
      <c r="B4873" s="24">
        <f>ROUND(SUMIF(Einnahmen!E$7:E$10002,A4873,Einnahmen!G$7:G$10002)+SUMIF(Einnahmen!I$7:I$10002,A4873,Einnahmen!H$7:H$10002)+SUMIF(Ausgaben!E$7:E$10002,A4873,Ausgaben!G$7:G$10002)+SUMIF(Ausgaben!I$7:I$10002,A4873,Ausgaben!H$7:H$10002),2)</f>
        <v>0</v>
      </c>
    </row>
    <row r="4874" spans="1:2" x14ac:dyDescent="0.25">
      <c r="A4874">
        <v>4874</v>
      </c>
      <c r="B4874" s="24">
        <f>ROUND(SUMIF(Einnahmen!E$7:E$10002,A4874,Einnahmen!G$7:G$10002)+SUMIF(Einnahmen!I$7:I$10002,A4874,Einnahmen!H$7:H$10002)+SUMIF(Ausgaben!E$7:E$10002,A4874,Ausgaben!G$7:G$10002)+SUMIF(Ausgaben!I$7:I$10002,A4874,Ausgaben!H$7:H$10002),2)</f>
        <v>0</v>
      </c>
    </row>
    <row r="4875" spans="1:2" x14ac:dyDescent="0.25">
      <c r="A4875">
        <v>4875</v>
      </c>
      <c r="B4875" s="24">
        <f>ROUND(SUMIF(Einnahmen!E$7:E$10002,A4875,Einnahmen!G$7:G$10002)+SUMIF(Einnahmen!I$7:I$10002,A4875,Einnahmen!H$7:H$10002)+SUMIF(Ausgaben!E$7:E$10002,A4875,Ausgaben!G$7:G$10002)+SUMIF(Ausgaben!I$7:I$10002,A4875,Ausgaben!H$7:H$10002),2)</f>
        <v>0</v>
      </c>
    </row>
    <row r="4876" spans="1:2" x14ac:dyDescent="0.25">
      <c r="A4876">
        <v>4876</v>
      </c>
      <c r="B4876" s="24">
        <f>ROUND(SUMIF(Einnahmen!E$7:E$10002,A4876,Einnahmen!G$7:G$10002)+SUMIF(Einnahmen!I$7:I$10002,A4876,Einnahmen!H$7:H$10002)+SUMIF(Ausgaben!E$7:E$10002,A4876,Ausgaben!G$7:G$10002)+SUMIF(Ausgaben!I$7:I$10002,A4876,Ausgaben!H$7:H$10002),2)</f>
        <v>0</v>
      </c>
    </row>
    <row r="4877" spans="1:2" x14ac:dyDescent="0.25">
      <c r="A4877">
        <v>4877</v>
      </c>
      <c r="B4877" s="24">
        <f>ROUND(SUMIF(Einnahmen!E$7:E$10002,A4877,Einnahmen!G$7:G$10002)+SUMIF(Einnahmen!I$7:I$10002,A4877,Einnahmen!H$7:H$10002)+SUMIF(Ausgaben!E$7:E$10002,A4877,Ausgaben!G$7:G$10002)+SUMIF(Ausgaben!I$7:I$10002,A4877,Ausgaben!H$7:H$10002),2)</f>
        <v>0</v>
      </c>
    </row>
    <row r="4878" spans="1:2" x14ac:dyDescent="0.25">
      <c r="A4878">
        <v>4878</v>
      </c>
      <c r="B4878" s="24">
        <f>ROUND(SUMIF(Einnahmen!E$7:E$10002,A4878,Einnahmen!G$7:G$10002)+SUMIF(Einnahmen!I$7:I$10002,A4878,Einnahmen!H$7:H$10002)+SUMIF(Ausgaben!E$7:E$10002,A4878,Ausgaben!G$7:G$10002)+SUMIF(Ausgaben!I$7:I$10002,A4878,Ausgaben!H$7:H$10002),2)</f>
        <v>0</v>
      </c>
    </row>
    <row r="4879" spans="1:2" x14ac:dyDescent="0.25">
      <c r="A4879">
        <v>4879</v>
      </c>
      <c r="B4879" s="24">
        <f>ROUND(SUMIF(Einnahmen!E$7:E$10002,A4879,Einnahmen!G$7:G$10002)+SUMIF(Einnahmen!I$7:I$10002,A4879,Einnahmen!H$7:H$10002)+SUMIF(Ausgaben!E$7:E$10002,A4879,Ausgaben!G$7:G$10002)+SUMIF(Ausgaben!I$7:I$10002,A4879,Ausgaben!H$7:H$10002),2)</f>
        <v>0</v>
      </c>
    </row>
    <row r="4880" spans="1:2" x14ac:dyDescent="0.25">
      <c r="A4880">
        <v>4880</v>
      </c>
      <c r="B4880" s="24">
        <f>ROUND(SUMIF(Einnahmen!E$7:E$10002,A4880,Einnahmen!G$7:G$10002)+SUMIF(Einnahmen!I$7:I$10002,A4880,Einnahmen!H$7:H$10002)+SUMIF(Ausgaben!E$7:E$10002,A4880,Ausgaben!G$7:G$10002)+SUMIF(Ausgaben!I$7:I$10002,A4880,Ausgaben!H$7:H$10002),2)</f>
        <v>0</v>
      </c>
    </row>
    <row r="4881" spans="1:2" x14ac:dyDescent="0.25">
      <c r="A4881">
        <v>4881</v>
      </c>
      <c r="B4881" s="24">
        <f>ROUND(SUMIF(Einnahmen!E$7:E$10002,A4881,Einnahmen!G$7:G$10002)+SUMIF(Einnahmen!I$7:I$10002,A4881,Einnahmen!H$7:H$10002)+SUMIF(Ausgaben!E$7:E$10002,A4881,Ausgaben!G$7:G$10002)+SUMIF(Ausgaben!I$7:I$10002,A4881,Ausgaben!H$7:H$10002),2)</f>
        <v>0</v>
      </c>
    </row>
    <row r="4882" spans="1:2" x14ac:dyDescent="0.25">
      <c r="A4882">
        <v>4882</v>
      </c>
      <c r="B4882" s="24">
        <f>ROUND(SUMIF(Einnahmen!E$7:E$10002,A4882,Einnahmen!G$7:G$10002)+SUMIF(Einnahmen!I$7:I$10002,A4882,Einnahmen!H$7:H$10002)+SUMIF(Ausgaben!E$7:E$10002,A4882,Ausgaben!G$7:G$10002)+SUMIF(Ausgaben!I$7:I$10002,A4882,Ausgaben!H$7:H$10002),2)</f>
        <v>0</v>
      </c>
    </row>
    <row r="4883" spans="1:2" x14ac:dyDescent="0.25">
      <c r="A4883">
        <v>4883</v>
      </c>
      <c r="B4883" s="24">
        <f>ROUND(SUMIF(Einnahmen!E$7:E$10002,A4883,Einnahmen!G$7:G$10002)+SUMIF(Einnahmen!I$7:I$10002,A4883,Einnahmen!H$7:H$10002)+SUMIF(Ausgaben!E$7:E$10002,A4883,Ausgaben!G$7:G$10002)+SUMIF(Ausgaben!I$7:I$10002,A4883,Ausgaben!H$7:H$10002),2)</f>
        <v>0</v>
      </c>
    </row>
    <row r="4884" spans="1:2" x14ac:dyDescent="0.25">
      <c r="A4884">
        <v>4884</v>
      </c>
      <c r="B4884" s="24">
        <f>ROUND(SUMIF(Einnahmen!E$7:E$10002,A4884,Einnahmen!G$7:G$10002)+SUMIF(Einnahmen!I$7:I$10002,A4884,Einnahmen!H$7:H$10002)+SUMIF(Ausgaben!E$7:E$10002,A4884,Ausgaben!G$7:G$10002)+SUMIF(Ausgaben!I$7:I$10002,A4884,Ausgaben!H$7:H$10002),2)</f>
        <v>0</v>
      </c>
    </row>
    <row r="4885" spans="1:2" x14ac:dyDescent="0.25">
      <c r="A4885">
        <v>4885</v>
      </c>
      <c r="B4885" s="24">
        <f>ROUND(SUMIF(Einnahmen!E$7:E$10002,A4885,Einnahmen!G$7:G$10002)+SUMIF(Einnahmen!I$7:I$10002,A4885,Einnahmen!H$7:H$10002)+SUMIF(Ausgaben!E$7:E$10002,A4885,Ausgaben!G$7:G$10002)+SUMIF(Ausgaben!I$7:I$10002,A4885,Ausgaben!H$7:H$10002),2)</f>
        <v>0</v>
      </c>
    </row>
    <row r="4886" spans="1:2" x14ac:dyDescent="0.25">
      <c r="A4886">
        <v>4886</v>
      </c>
      <c r="B4886" s="24">
        <f>ROUND(SUMIF(Einnahmen!E$7:E$10002,A4886,Einnahmen!G$7:G$10002)+SUMIF(Einnahmen!I$7:I$10002,A4886,Einnahmen!H$7:H$10002)+SUMIF(Ausgaben!E$7:E$10002,A4886,Ausgaben!G$7:G$10002)+SUMIF(Ausgaben!I$7:I$10002,A4886,Ausgaben!H$7:H$10002),2)</f>
        <v>0</v>
      </c>
    </row>
    <row r="4887" spans="1:2" x14ac:dyDescent="0.25">
      <c r="A4887">
        <v>4887</v>
      </c>
      <c r="B4887" s="24">
        <f>ROUND(SUMIF(Einnahmen!E$7:E$10002,A4887,Einnahmen!G$7:G$10002)+SUMIF(Einnahmen!I$7:I$10002,A4887,Einnahmen!H$7:H$10002)+SUMIF(Ausgaben!E$7:E$10002,A4887,Ausgaben!G$7:G$10002)+SUMIF(Ausgaben!I$7:I$10002,A4887,Ausgaben!H$7:H$10002),2)</f>
        <v>0</v>
      </c>
    </row>
    <row r="4888" spans="1:2" x14ac:dyDescent="0.25">
      <c r="A4888">
        <v>4888</v>
      </c>
      <c r="B4888" s="24">
        <f>ROUND(SUMIF(Einnahmen!E$7:E$10002,A4888,Einnahmen!G$7:G$10002)+SUMIF(Einnahmen!I$7:I$10002,A4888,Einnahmen!H$7:H$10002)+SUMIF(Ausgaben!E$7:E$10002,A4888,Ausgaben!G$7:G$10002)+SUMIF(Ausgaben!I$7:I$10002,A4888,Ausgaben!H$7:H$10002),2)</f>
        <v>0</v>
      </c>
    </row>
    <row r="4889" spans="1:2" x14ac:dyDescent="0.25">
      <c r="A4889">
        <v>4889</v>
      </c>
      <c r="B4889" s="24">
        <f>ROUND(SUMIF(Einnahmen!E$7:E$10002,A4889,Einnahmen!G$7:G$10002)+SUMIF(Einnahmen!I$7:I$10002,A4889,Einnahmen!H$7:H$10002)+SUMIF(Ausgaben!E$7:E$10002,A4889,Ausgaben!G$7:G$10002)+SUMIF(Ausgaben!I$7:I$10002,A4889,Ausgaben!H$7:H$10002),2)</f>
        <v>0</v>
      </c>
    </row>
    <row r="4890" spans="1:2" x14ac:dyDescent="0.25">
      <c r="A4890">
        <v>4890</v>
      </c>
      <c r="B4890" s="24">
        <f>ROUND(SUMIF(Einnahmen!E$7:E$10002,A4890,Einnahmen!G$7:G$10002)+SUMIF(Einnahmen!I$7:I$10002,A4890,Einnahmen!H$7:H$10002)+SUMIF(Ausgaben!E$7:E$10002,A4890,Ausgaben!G$7:G$10002)+SUMIF(Ausgaben!I$7:I$10002,A4890,Ausgaben!H$7:H$10002),2)</f>
        <v>0</v>
      </c>
    </row>
    <row r="4891" spans="1:2" x14ac:dyDescent="0.25">
      <c r="A4891">
        <v>4891</v>
      </c>
      <c r="B4891" s="24">
        <f>ROUND(SUMIF(Einnahmen!E$7:E$10002,A4891,Einnahmen!G$7:G$10002)+SUMIF(Einnahmen!I$7:I$10002,A4891,Einnahmen!H$7:H$10002)+SUMIF(Ausgaben!E$7:E$10002,A4891,Ausgaben!G$7:G$10002)+SUMIF(Ausgaben!I$7:I$10002,A4891,Ausgaben!H$7:H$10002),2)</f>
        <v>0</v>
      </c>
    </row>
    <row r="4892" spans="1:2" x14ac:dyDescent="0.25">
      <c r="A4892">
        <v>4892</v>
      </c>
      <c r="B4892" s="24">
        <f>ROUND(SUMIF(Einnahmen!E$7:E$10002,A4892,Einnahmen!G$7:G$10002)+SUMIF(Einnahmen!I$7:I$10002,A4892,Einnahmen!H$7:H$10002)+SUMIF(Ausgaben!E$7:E$10002,A4892,Ausgaben!G$7:G$10002)+SUMIF(Ausgaben!I$7:I$10002,A4892,Ausgaben!H$7:H$10002),2)</f>
        <v>0</v>
      </c>
    </row>
    <row r="4893" spans="1:2" x14ac:dyDescent="0.25">
      <c r="A4893">
        <v>4893</v>
      </c>
      <c r="B4893" s="24">
        <f>ROUND(SUMIF(Einnahmen!E$7:E$10002,A4893,Einnahmen!G$7:G$10002)+SUMIF(Einnahmen!I$7:I$10002,A4893,Einnahmen!H$7:H$10002)+SUMIF(Ausgaben!E$7:E$10002,A4893,Ausgaben!G$7:G$10002)+SUMIF(Ausgaben!I$7:I$10002,A4893,Ausgaben!H$7:H$10002),2)</f>
        <v>0</v>
      </c>
    </row>
    <row r="4894" spans="1:2" x14ac:dyDescent="0.25">
      <c r="A4894">
        <v>4894</v>
      </c>
      <c r="B4894" s="24">
        <f>ROUND(SUMIF(Einnahmen!E$7:E$10002,A4894,Einnahmen!G$7:G$10002)+SUMIF(Einnahmen!I$7:I$10002,A4894,Einnahmen!H$7:H$10002)+SUMIF(Ausgaben!E$7:E$10002,A4894,Ausgaben!G$7:G$10002)+SUMIF(Ausgaben!I$7:I$10002,A4894,Ausgaben!H$7:H$10002),2)</f>
        <v>0</v>
      </c>
    </row>
    <row r="4895" spans="1:2" x14ac:dyDescent="0.25">
      <c r="A4895">
        <v>4895</v>
      </c>
      <c r="B4895" s="24">
        <f>ROUND(SUMIF(Einnahmen!E$7:E$10002,A4895,Einnahmen!G$7:G$10002)+SUMIF(Einnahmen!I$7:I$10002,A4895,Einnahmen!H$7:H$10002)+SUMIF(Ausgaben!E$7:E$10002,A4895,Ausgaben!G$7:G$10002)+SUMIF(Ausgaben!I$7:I$10002,A4895,Ausgaben!H$7:H$10002),2)</f>
        <v>0</v>
      </c>
    </row>
    <row r="4896" spans="1:2" x14ac:dyDescent="0.25">
      <c r="A4896">
        <v>4896</v>
      </c>
      <c r="B4896" s="24">
        <f>ROUND(SUMIF(Einnahmen!E$7:E$10002,A4896,Einnahmen!G$7:G$10002)+SUMIF(Einnahmen!I$7:I$10002,A4896,Einnahmen!H$7:H$10002)+SUMIF(Ausgaben!E$7:E$10002,A4896,Ausgaben!G$7:G$10002)+SUMIF(Ausgaben!I$7:I$10002,A4896,Ausgaben!H$7:H$10002),2)</f>
        <v>0</v>
      </c>
    </row>
    <row r="4897" spans="1:2" x14ac:dyDescent="0.25">
      <c r="A4897">
        <v>4897</v>
      </c>
      <c r="B4897" s="24">
        <f>ROUND(SUMIF(Einnahmen!E$7:E$10002,A4897,Einnahmen!G$7:G$10002)+SUMIF(Einnahmen!I$7:I$10002,A4897,Einnahmen!H$7:H$10002)+SUMIF(Ausgaben!E$7:E$10002,A4897,Ausgaben!G$7:G$10002)+SUMIF(Ausgaben!I$7:I$10002,A4897,Ausgaben!H$7:H$10002),2)</f>
        <v>0</v>
      </c>
    </row>
    <row r="4898" spans="1:2" x14ac:dyDescent="0.25">
      <c r="A4898">
        <v>4898</v>
      </c>
      <c r="B4898" s="24">
        <f>ROUND(SUMIF(Einnahmen!E$7:E$10002,A4898,Einnahmen!G$7:G$10002)+SUMIF(Einnahmen!I$7:I$10002,A4898,Einnahmen!H$7:H$10002)+SUMIF(Ausgaben!E$7:E$10002,A4898,Ausgaben!G$7:G$10002)+SUMIF(Ausgaben!I$7:I$10002,A4898,Ausgaben!H$7:H$10002),2)</f>
        <v>0</v>
      </c>
    </row>
    <row r="4899" spans="1:2" x14ac:dyDescent="0.25">
      <c r="A4899">
        <v>4899</v>
      </c>
      <c r="B4899" s="24">
        <f>ROUND(SUMIF(Einnahmen!E$7:E$10002,A4899,Einnahmen!G$7:G$10002)+SUMIF(Einnahmen!I$7:I$10002,A4899,Einnahmen!H$7:H$10002)+SUMIF(Ausgaben!E$7:E$10002,A4899,Ausgaben!G$7:G$10002)+SUMIF(Ausgaben!I$7:I$10002,A4899,Ausgaben!H$7:H$10002),2)</f>
        <v>0</v>
      </c>
    </row>
    <row r="4900" spans="1:2" x14ac:dyDescent="0.25">
      <c r="A4900">
        <v>4900</v>
      </c>
      <c r="B4900" s="24">
        <f>ROUND(SUMIF(Einnahmen!E$7:E$10002,A4900,Einnahmen!G$7:G$10002)+SUMIF(Einnahmen!I$7:I$10002,A4900,Einnahmen!H$7:H$10002)+SUMIF(Ausgaben!E$7:E$10002,A4900,Ausgaben!G$7:G$10002)+SUMIF(Ausgaben!I$7:I$10002,A4900,Ausgaben!H$7:H$10002),2)</f>
        <v>0</v>
      </c>
    </row>
    <row r="4901" spans="1:2" x14ac:dyDescent="0.25">
      <c r="A4901">
        <v>4901</v>
      </c>
      <c r="B4901" s="24">
        <f>ROUND(SUMIF(Einnahmen!E$7:E$10002,A4901,Einnahmen!G$7:G$10002)+SUMIF(Einnahmen!I$7:I$10002,A4901,Einnahmen!H$7:H$10002)+SUMIF(Ausgaben!E$7:E$10002,A4901,Ausgaben!G$7:G$10002)+SUMIF(Ausgaben!I$7:I$10002,A4901,Ausgaben!H$7:H$10002),2)</f>
        <v>0</v>
      </c>
    </row>
    <row r="4902" spans="1:2" x14ac:dyDescent="0.25">
      <c r="A4902">
        <v>4902</v>
      </c>
      <c r="B4902" s="24">
        <f>ROUND(SUMIF(Einnahmen!E$7:E$10002,A4902,Einnahmen!G$7:G$10002)+SUMIF(Einnahmen!I$7:I$10002,A4902,Einnahmen!H$7:H$10002)+SUMIF(Ausgaben!E$7:E$10002,A4902,Ausgaben!G$7:G$10002)+SUMIF(Ausgaben!I$7:I$10002,A4902,Ausgaben!H$7:H$10002),2)</f>
        <v>0</v>
      </c>
    </row>
    <row r="4903" spans="1:2" x14ac:dyDescent="0.25">
      <c r="A4903">
        <v>4903</v>
      </c>
      <c r="B4903" s="24">
        <f>ROUND(SUMIF(Einnahmen!E$7:E$10002,A4903,Einnahmen!G$7:G$10002)+SUMIF(Einnahmen!I$7:I$10002,A4903,Einnahmen!H$7:H$10002)+SUMIF(Ausgaben!E$7:E$10002,A4903,Ausgaben!G$7:G$10002)+SUMIF(Ausgaben!I$7:I$10002,A4903,Ausgaben!H$7:H$10002),2)</f>
        <v>0</v>
      </c>
    </row>
    <row r="4904" spans="1:2" x14ac:dyDescent="0.25">
      <c r="A4904">
        <v>4904</v>
      </c>
      <c r="B4904" s="24">
        <f>ROUND(SUMIF(Einnahmen!E$7:E$10002,A4904,Einnahmen!G$7:G$10002)+SUMIF(Einnahmen!I$7:I$10002,A4904,Einnahmen!H$7:H$10002)+SUMIF(Ausgaben!E$7:E$10002,A4904,Ausgaben!G$7:G$10002)+SUMIF(Ausgaben!I$7:I$10002,A4904,Ausgaben!H$7:H$10002),2)</f>
        <v>0</v>
      </c>
    </row>
    <row r="4905" spans="1:2" x14ac:dyDescent="0.25">
      <c r="A4905">
        <v>4905</v>
      </c>
      <c r="B4905" s="24">
        <f>ROUND(SUMIF(Einnahmen!E$7:E$10002,A4905,Einnahmen!G$7:G$10002)+SUMIF(Einnahmen!I$7:I$10002,A4905,Einnahmen!H$7:H$10002)+SUMIF(Ausgaben!E$7:E$10002,A4905,Ausgaben!G$7:G$10002)+SUMIF(Ausgaben!I$7:I$10002,A4905,Ausgaben!H$7:H$10002),2)</f>
        <v>0</v>
      </c>
    </row>
    <row r="4906" spans="1:2" x14ac:dyDescent="0.25">
      <c r="A4906">
        <v>4906</v>
      </c>
      <c r="B4906" s="24">
        <f>ROUND(SUMIF(Einnahmen!E$7:E$10002,A4906,Einnahmen!G$7:G$10002)+SUMIF(Einnahmen!I$7:I$10002,A4906,Einnahmen!H$7:H$10002)+SUMIF(Ausgaben!E$7:E$10002,A4906,Ausgaben!G$7:G$10002)+SUMIF(Ausgaben!I$7:I$10002,A4906,Ausgaben!H$7:H$10002),2)</f>
        <v>0</v>
      </c>
    </row>
    <row r="4907" spans="1:2" x14ac:dyDescent="0.25">
      <c r="A4907">
        <v>4907</v>
      </c>
      <c r="B4907" s="24">
        <f>ROUND(SUMIF(Einnahmen!E$7:E$10002,A4907,Einnahmen!G$7:G$10002)+SUMIF(Einnahmen!I$7:I$10002,A4907,Einnahmen!H$7:H$10002)+SUMIF(Ausgaben!E$7:E$10002,A4907,Ausgaben!G$7:G$10002)+SUMIF(Ausgaben!I$7:I$10002,A4907,Ausgaben!H$7:H$10002),2)</f>
        <v>0</v>
      </c>
    </row>
    <row r="4908" spans="1:2" x14ac:dyDescent="0.25">
      <c r="A4908">
        <v>4908</v>
      </c>
      <c r="B4908" s="24">
        <f>ROUND(SUMIF(Einnahmen!E$7:E$10002,A4908,Einnahmen!G$7:G$10002)+SUMIF(Einnahmen!I$7:I$10002,A4908,Einnahmen!H$7:H$10002)+SUMIF(Ausgaben!E$7:E$10002,A4908,Ausgaben!G$7:G$10002)+SUMIF(Ausgaben!I$7:I$10002,A4908,Ausgaben!H$7:H$10002),2)</f>
        <v>0</v>
      </c>
    </row>
    <row r="4909" spans="1:2" x14ac:dyDescent="0.25">
      <c r="A4909">
        <v>4909</v>
      </c>
      <c r="B4909" s="24">
        <f>ROUND(SUMIF(Einnahmen!E$7:E$10002,A4909,Einnahmen!G$7:G$10002)+SUMIF(Einnahmen!I$7:I$10002,A4909,Einnahmen!H$7:H$10002)+SUMIF(Ausgaben!E$7:E$10002,A4909,Ausgaben!G$7:G$10002)+SUMIF(Ausgaben!I$7:I$10002,A4909,Ausgaben!H$7:H$10002),2)</f>
        <v>0</v>
      </c>
    </row>
    <row r="4910" spans="1:2" x14ac:dyDescent="0.25">
      <c r="A4910">
        <v>4910</v>
      </c>
      <c r="B4910" s="24">
        <f>ROUND(SUMIF(Einnahmen!E$7:E$10002,A4910,Einnahmen!G$7:G$10002)+SUMIF(Einnahmen!I$7:I$10002,A4910,Einnahmen!H$7:H$10002)+SUMIF(Ausgaben!E$7:E$10002,A4910,Ausgaben!G$7:G$10002)+SUMIF(Ausgaben!I$7:I$10002,A4910,Ausgaben!H$7:H$10002),2)</f>
        <v>0</v>
      </c>
    </row>
    <row r="4911" spans="1:2" x14ac:dyDescent="0.25">
      <c r="A4911">
        <v>4911</v>
      </c>
      <c r="B4911" s="24">
        <f>ROUND(SUMIF(Einnahmen!E$7:E$10002,A4911,Einnahmen!G$7:G$10002)+SUMIF(Einnahmen!I$7:I$10002,A4911,Einnahmen!H$7:H$10002)+SUMIF(Ausgaben!E$7:E$10002,A4911,Ausgaben!G$7:G$10002)+SUMIF(Ausgaben!I$7:I$10002,A4911,Ausgaben!H$7:H$10002),2)</f>
        <v>0</v>
      </c>
    </row>
    <row r="4912" spans="1:2" x14ac:dyDescent="0.25">
      <c r="A4912">
        <v>4912</v>
      </c>
      <c r="B4912" s="24">
        <f>ROUND(SUMIF(Einnahmen!E$7:E$10002,A4912,Einnahmen!G$7:G$10002)+SUMIF(Einnahmen!I$7:I$10002,A4912,Einnahmen!H$7:H$10002)+SUMIF(Ausgaben!E$7:E$10002,A4912,Ausgaben!G$7:G$10002)+SUMIF(Ausgaben!I$7:I$10002,A4912,Ausgaben!H$7:H$10002),2)</f>
        <v>0</v>
      </c>
    </row>
    <row r="4913" spans="1:2" x14ac:dyDescent="0.25">
      <c r="A4913">
        <v>4913</v>
      </c>
      <c r="B4913" s="24">
        <f>ROUND(SUMIF(Einnahmen!E$7:E$10002,A4913,Einnahmen!G$7:G$10002)+SUMIF(Einnahmen!I$7:I$10002,A4913,Einnahmen!H$7:H$10002)+SUMIF(Ausgaben!E$7:E$10002,A4913,Ausgaben!G$7:G$10002)+SUMIF(Ausgaben!I$7:I$10002,A4913,Ausgaben!H$7:H$10002),2)</f>
        <v>0</v>
      </c>
    </row>
    <row r="4914" spans="1:2" x14ac:dyDescent="0.25">
      <c r="A4914">
        <v>4914</v>
      </c>
      <c r="B4914" s="24">
        <f>ROUND(SUMIF(Einnahmen!E$7:E$10002,A4914,Einnahmen!G$7:G$10002)+SUMIF(Einnahmen!I$7:I$10002,A4914,Einnahmen!H$7:H$10002)+SUMIF(Ausgaben!E$7:E$10002,A4914,Ausgaben!G$7:G$10002)+SUMIF(Ausgaben!I$7:I$10002,A4914,Ausgaben!H$7:H$10002),2)</f>
        <v>0</v>
      </c>
    </row>
    <row r="4915" spans="1:2" x14ac:dyDescent="0.25">
      <c r="A4915">
        <v>4915</v>
      </c>
      <c r="B4915" s="24">
        <f>ROUND(SUMIF(Einnahmen!E$7:E$10002,A4915,Einnahmen!G$7:G$10002)+SUMIF(Einnahmen!I$7:I$10002,A4915,Einnahmen!H$7:H$10002)+SUMIF(Ausgaben!E$7:E$10002,A4915,Ausgaben!G$7:G$10002)+SUMIF(Ausgaben!I$7:I$10002,A4915,Ausgaben!H$7:H$10002),2)</f>
        <v>0</v>
      </c>
    </row>
    <row r="4916" spans="1:2" x14ac:dyDescent="0.25">
      <c r="A4916">
        <v>4916</v>
      </c>
      <c r="B4916" s="24">
        <f>ROUND(SUMIF(Einnahmen!E$7:E$10002,A4916,Einnahmen!G$7:G$10002)+SUMIF(Einnahmen!I$7:I$10002,A4916,Einnahmen!H$7:H$10002)+SUMIF(Ausgaben!E$7:E$10002,A4916,Ausgaben!G$7:G$10002)+SUMIF(Ausgaben!I$7:I$10002,A4916,Ausgaben!H$7:H$10002),2)</f>
        <v>0</v>
      </c>
    </row>
    <row r="4917" spans="1:2" x14ac:dyDescent="0.25">
      <c r="A4917">
        <v>4917</v>
      </c>
      <c r="B4917" s="24">
        <f>ROUND(SUMIF(Einnahmen!E$7:E$10002,A4917,Einnahmen!G$7:G$10002)+SUMIF(Einnahmen!I$7:I$10002,A4917,Einnahmen!H$7:H$10002)+SUMIF(Ausgaben!E$7:E$10002,A4917,Ausgaben!G$7:G$10002)+SUMIF(Ausgaben!I$7:I$10002,A4917,Ausgaben!H$7:H$10002),2)</f>
        <v>0</v>
      </c>
    </row>
    <row r="4918" spans="1:2" x14ac:dyDescent="0.25">
      <c r="A4918">
        <v>4918</v>
      </c>
      <c r="B4918" s="24">
        <f>ROUND(SUMIF(Einnahmen!E$7:E$10002,A4918,Einnahmen!G$7:G$10002)+SUMIF(Einnahmen!I$7:I$10002,A4918,Einnahmen!H$7:H$10002)+SUMIF(Ausgaben!E$7:E$10002,A4918,Ausgaben!G$7:G$10002)+SUMIF(Ausgaben!I$7:I$10002,A4918,Ausgaben!H$7:H$10002),2)</f>
        <v>0</v>
      </c>
    </row>
    <row r="4919" spans="1:2" x14ac:dyDescent="0.25">
      <c r="A4919">
        <v>4919</v>
      </c>
      <c r="B4919" s="24">
        <f>ROUND(SUMIF(Einnahmen!E$7:E$10002,A4919,Einnahmen!G$7:G$10002)+SUMIF(Einnahmen!I$7:I$10002,A4919,Einnahmen!H$7:H$10002)+SUMIF(Ausgaben!E$7:E$10002,A4919,Ausgaben!G$7:G$10002)+SUMIF(Ausgaben!I$7:I$10002,A4919,Ausgaben!H$7:H$10002),2)</f>
        <v>0</v>
      </c>
    </row>
    <row r="4920" spans="1:2" x14ac:dyDescent="0.25">
      <c r="A4920">
        <v>4920</v>
      </c>
      <c r="B4920" s="24">
        <f>ROUND(SUMIF(Einnahmen!E$7:E$10002,A4920,Einnahmen!G$7:G$10002)+SUMIF(Einnahmen!I$7:I$10002,A4920,Einnahmen!H$7:H$10002)+SUMIF(Ausgaben!E$7:E$10002,A4920,Ausgaben!G$7:G$10002)+SUMIF(Ausgaben!I$7:I$10002,A4920,Ausgaben!H$7:H$10002),2)</f>
        <v>50</v>
      </c>
    </row>
    <row r="4921" spans="1:2" x14ac:dyDescent="0.25">
      <c r="A4921">
        <v>4921</v>
      </c>
      <c r="B4921" s="24">
        <f>ROUND(SUMIF(Einnahmen!E$7:E$10002,A4921,Einnahmen!G$7:G$10002)+SUMIF(Einnahmen!I$7:I$10002,A4921,Einnahmen!H$7:H$10002)+SUMIF(Ausgaben!E$7:E$10002,A4921,Ausgaben!G$7:G$10002)+SUMIF(Ausgaben!I$7:I$10002,A4921,Ausgaben!H$7:H$10002),2)</f>
        <v>0</v>
      </c>
    </row>
    <row r="4922" spans="1:2" x14ac:dyDescent="0.25">
      <c r="A4922">
        <v>4922</v>
      </c>
      <c r="B4922" s="24">
        <f>ROUND(SUMIF(Einnahmen!E$7:E$10002,A4922,Einnahmen!G$7:G$10002)+SUMIF(Einnahmen!I$7:I$10002,A4922,Einnahmen!H$7:H$10002)+SUMIF(Ausgaben!E$7:E$10002,A4922,Ausgaben!G$7:G$10002)+SUMIF(Ausgaben!I$7:I$10002,A4922,Ausgaben!H$7:H$10002),2)</f>
        <v>0</v>
      </c>
    </row>
    <row r="4923" spans="1:2" x14ac:dyDescent="0.25">
      <c r="A4923">
        <v>4923</v>
      </c>
      <c r="B4923" s="24">
        <f>ROUND(SUMIF(Einnahmen!E$7:E$10002,A4923,Einnahmen!G$7:G$10002)+SUMIF(Einnahmen!I$7:I$10002,A4923,Einnahmen!H$7:H$10002)+SUMIF(Ausgaben!E$7:E$10002,A4923,Ausgaben!G$7:G$10002)+SUMIF(Ausgaben!I$7:I$10002,A4923,Ausgaben!H$7:H$10002),2)</f>
        <v>0</v>
      </c>
    </row>
    <row r="4924" spans="1:2" x14ac:dyDescent="0.25">
      <c r="A4924">
        <v>4924</v>
      </c>
      <c r="B4924" s="24">
        <f>ROUND(SUMIF(Einnahmen!E$7:E$10002,A4924,Einnahmen!G$7:G$10002)+SUMIF(Einnahmen!I$7:I$10002,A4924,Einnahmen!H$7:H$10002)+SUMIF(Ausgaben!E$7:E$10002,A4924,Ausgaben!G$7:G$10002)+SUMIF(Ausgaben!I$7:I$10002,A4924,Ausgaben!H$7:H$10002),2)</f>
        <v>0</v>
      </c>
    </row>
    <row r="4925" spans="1:2" x14ac:dyDescent="0.25">
      <c r="A4925">
        <v>4925</v>
      </c>
      <c r="B4925" s="24">
        <f>ROUND(SUMIF(Einnahmen!E$7:E$10002,A4925,Einnahmen!G$7:G$10002)+SUMIF(Einnahmen!I$7:I$10002,A4925,Einnahmen!H$7:H$10002)+SUMIF(Ausgaben!E$7:E$10002,A4925,Ausgaben!G$7:G$10002)+SUMIF(Ausgaben!I$7:I$10002,A4925,Ausgaben!H$7:H$10002),2)</f>
        <v>0</v>
      </c>
    </row>
    <row r="4926" spans="1:2" x14ac:dyDescent="0.25">
      <c r="A4926">
        <v>4926</v>
      </c>
      <c r="B4926" s="24">
        <f>ROUND(SUMIF(Einnahmen!E$7:E$10002,A4926,Einnahmen!G$7:G$10002)+SUMIF(Einnahmen!I$7:I$10002,A4926,Einnahmen!H$7:H$10002)+SUMIF(Ausgaben!E$7:E$10002,A4926,Ausgaben!G$7:G$10002)+SUMIF(Ausgaben!I$7:I$10002,A4926,Ausgaben!H$7:H$10002),2)</f>
        <v>0</v>
      </c>
    </row>
    <row r="4927" spans="1:2" x14ac:dyDescent="0.25">
      <c r="A4927">
        <v>4927</v>
      </c>
      <c r="B4927" s="24">
        <f>ROUND(SUMIF(Einnahmen!E$7:E$10002,A4927,Einnahmen!G$7:G$10002)+SUMIF(Einnahmen!I$7:I$10002,A4927,Einnahmen!H$7:H$10002)+SUMIF(Ausgaben!E$7:E$10002,A4927,Ausgaben!G$7:G$10002)+SUMIF(Ausgaben!I$7:I$10002,A4927,Ausgaben!H$7:H$10002),2)</f>
        <v>0</v>
      </c>
    </row>
    <row r="4928" spans="1:2" x14ac:dyDescent="0.25">
      <c r="A4928">
        <v>4928</v>
      </c>
      <c r="B4928" s="24">
        <f>ROUND(SUMIF(Einnahmen!E$7:E$10002,A4928,Einnahmen!G$7:G$10002)+SUMIF(Einnahmen!I$7:I$10002,A4928,Einnahmen!H$7:H$10002)+SUMIF(Ausgaben!E$7:E$10002,A4928,Ausgaben!G$7:G$10002)+SUMIF(Ausgaben!I$7:I$10002,A4928,Ausgaben!H$7:H$10002),2)</f>
        <v>0</v>
      </c>
    </row>
    <row r="4929" spans="1:2" x14ac:dyDescent="0.25">
      <c r="A4929">
        <v>4929</v>
      </c>
      <c r="B4929" s="24">
        <f>ROUND(SUMIF(Einnahmen!E$7:E$10002,A4929,Einnahmen!G$7:G$10002)+SUMIF(Einnahmen!I$7:I$10002,A4929,Einnahmen!H$7:H$10002)+SUMIF(Ausgaben!E$7:E$10002,A4929,Ausgaben!G$7:G$10002)+SUMIF(Ausgaben!I$7:I$10002,A4929,Ausgaben!H$7:H$10002),2)</f>
        <v>0</v>
      </c>
    </row>
    <row r="4930" spans="1:2" x14ac:dyDescent="0.25">
      <c r="A4930">
        <v>4930</v>
      </c>
      <c r="B4930" s="24">
        <f>ROUND(SUMIF(Einnahmen!E$7:E$10002,A4930,Einnahmen!G$7:G$10002)+SUMIF(Einnahmen!I$7:I$10002,A4930,Einnahmen!H$7:H$10002)+SUMIF(Ausgaben!E$7:E$10002,A4930,Ausgaben!G$7:G$10002)+SUMIF(Ausgaben!I$7:I$10002,A4930,Ausgaben!H$7:H$10002),2)</f>
        <v>0</v>
      </c>
    </row>
    <row r="4931" spans="1:2" x14ac:dyDescent="0.25">
      <c r="A4931">
        <v>4931</v>
      </c>
      <c r="B4931" s="24">
        <f>ROUND(SUMIF(Einnahmen!E$7:E$10002,A4931,Einnahmen!G$7:G$10002)+SUMIF(Einnahmen!I$7:I$10002,A4931,Einnahmen!H$7:H$10002)+SUMIF(Ausgaben!E$7:E$10002,A4931,Ausgaben!G$7:G$10002)+SUMIF(Ausgaben!I$7:I$10002,A4931,Ausgaben!H$7:H$10002),2)</f>
        <v>0</v>
      </c>
    </row>
    <row r="4932" spans="1:2" x14ac:dyDescent="0.25">
      <c r="A4932">
        <v>4932</v>
      </c>
      <c r="B4932" s="24">
        <f>ROUND(SUMIF(Einnahmen!E$7:E$10002,A4932,Einnahmen!G$7:G$10002)+SUMIF(Einnahmen!I$7:I$10002,A4932,Einnahmen!H$7:H$10002)+SUMIF(Ausgaben!E$7:E$10002,A4932,Ausgaben!G$7:G$10002)+SUMIF(Ausgaben!I$7:I$10002,A4932,Ausgaben!H$7:H$10002),2)</f>
        <v>0</v>
      </c>
    </row>
    <row r="4933" spans="1:2" x14ac:dyDescent="0.25">
      <c r="A4933">
        <v>4933</v>
      </c>
      <c r="B4933" s="24">
        <f>ROUND(SUMIF(Einnahmen!E$7:E$10002,A4933,Einnahmen!G$7:G$10002)+SUMIF(Einnahmen!I$7:I$10002,A4933,Einnahmen!H$7:H$10002)+SUMIF(Ausgaben!E$7:E$10002,A4933,Ausgaben!G$7:G$10002)+SUMIF(Ausgaben!I$7:I$10002,A4933,Ausgaben!H$7:H$10002),2)</f>
        <v>0</v>
      </c>
    </row>
    <row r="4934" spans="1:2" x14ac:dyDescent="0.25">
      <c r="A4934">
        <v>4934</v>
      </c>
      <c r="B4934" s="24">
        <f>ROUND(SUMIF(Einnahmen!E$7:E$10002,A4934,Einnahmen!G$7:G$10002)+SUMIF(Einnahmen!I$7:I$10002,A4934,Einnahmen!H$7:H$10002)+SUMIF(Ausgaben!E$7:E$10002,A4934,Ausgaben!G$7:G$10002)+SUMIF(Ausgaben!I$7:I$10002,A4934,Ausgaben!H$7:H$10002),2)</f>
        <v>0</v>
      </c>
    </row>
    <row r="4935" spans="1:2" x14ac:dyDescent="0.25">
      <c r="A4935">
        <v>4935</v>
      </c>
      <c r="B4935" s="24">
        <f>ROUND(SUMIF(Einnahmen!E$7:E$10002,A4935,Einnahmen!G$7:G$10002)+SUMIF(Einnahmen!I$7:I$10002,A4935,Einnahmen!H$7:H$10002)+SUMIF(Ausgaben!E$7:E$10002,A4935,Ausgaben!G$7:G$10002)+SUMIF(Ausgaben!I$7:I$10002,A4935,Ausgaben!H$7:H$10002),2)</f>
        <v>0</v>
      </c>
    </row>
    <row r="4936" spans="1:2" x14ac:dyDescent="0.25">
      <c r="A4936">
        <v>4936</v>
      </c>
      <c r="B4936" s="24">
        <f>ROUND(SUMIF(Einnahmen!E$7:E$10002,A4936,Einnahmen!G$7:G$10002)+SUMIF(Einnahmen!I$7:I$10002,A4936,Einnahmen!H$7:H$10002)+SUMIF(Ausgaben!E$7:E$10002,A4936,Ausgaben!G$7:G$10002)+SUMIF(Ausgaben!I$7:I$10002,A4936,Ausgaben!H$7:H$10002),2)</f>
        <v>0</v>
      </c>
    </row>
    <row r="4937" spans="1:2" x14ac:dyDescent="0.25">
      <c r="A4937">
        <v>4937</v>
      </c>
      <c r="B4937" s="24">
        <f>ROUND(SUMIF(Einnahmen!E$7:E$10002,A4937,Einnahmen!G$7:G$10002)+SUMIF(Einnahmen!I$7:I$10002,A4937,Einnahmen!H$7:H$10002)+SUMIF(Ausgaben!E$7:E$10002,A4937,Ausgaben!G$7:G$10002)+SUMIF(Ausgaben!I$7:I$10002,A4937,Ausgaben!H$7:H$10002),2)</f>
        <v>0</v>
      </c>
    </row>
    <row r="4938" spans="1:2" x14ac:dyDescent="0.25">
      <c r="A4938">
        <v>4938</v>
      </c>
      <c r="B4938" s="24">
        <f>ROUND(SUMIF(Einnahmen!E$7:E$10002,A4938,Einnahmen!G$7:G$10002)+SUMIF(Einnahmen!I$7:I$10002,A4938,Einnahmen!H$7:H$10002)+SUMIF(Ausgaben!E$7:E$10002,A4938,Ausgaben!G$7:G$10002)+SUMIF(Ausgaben!I$7:I$10002,A4938,Ausgaben!H$7:H$10002),2)</f>
        <v>0</v>
      </c>
    </row>
    <row r="4939" spans="1:2" x14ac:dyDescent="0.25">
      <c r="A4939">
        <v>4939</v>
      </c>
      <c r="B4939" s="24">
        <f>ROUND(SUMIF(Einnahmen!E$7:E$10002,A4939,Einnahmen!G$7:G$10002)+SUMIF(Einnahmen!I$7:I$10002,A4939,Einnahmen!H$7:H$10002)+SUMIF(Ausgaben!E$7:E$10002,A4939,Ausgaben!G$7:G$10002)+SUMIF(Ausgaben!I$7:I$10002,A4939,Ausgaben!H$7:H$10002),2)</f>
        <v>0</v>
      </c>
    </row>
    <row r="4940" spans="1:2" x14ac:dyDescent="0.25">
      <c r="A4940">
        <v>4940</v>
      </c>
      <c r="B4940" s="24">
        <f>ROUND(SUMIF(Einnahmen!E$7:E$10002,A4940,Einnahmen!G$7:G$10002)+SUMIF(Einnahmen!I$7:I$10002,A4940,Einnahmen!H$7:H$10002)+SUMIF(Ausgaben!E$7:E$10002,A4940,Ausgaben!G$7:G$10002)+SUMIF(Ausgaben!I$7:I$10002,A4940,Ausgaben!H$7:H$10002),2)</f>
        <v>415.97</v>
      </c>
    </row>
    <row r="4941" spans="1:2" x14ac:dyDescent="0.25">
      <c r="A4941">
        <v>4941</v>
      </c>
      <c r="B4941" s="24">
        <f>ROUND(SUMIF(Einnahmen!E$7:E$10002,A4941,Einnahmen!G$7:G$10002)+SUMIF(Einnahmen!I$7:I$10002,A4941,Einnahmen!H$7:H$10002)+SUMIF(Ausgaben!E$7:E$10002,A4941,Ausgaben!G$7:G$10002)+SUMIF(Ausgaben!I$7:I$10002,A4941,Ausgaben!H$7:H$10002),2)</f>
        <v>0</v>
      </c>
    </row>
    <row r="4942" spans="1:2" x14ac:dyDescent="0.25">
      <c r="A4942">
        <v>4942</v>
      </c>
      <c r="B4942" s="24">
        <f>ROUND(SUMIF(Einnahmen!E$7:E$10002,A4942,Einnahmen!G$7:G$10002)+SUMIF(Einnahmen!I$7:I$10002,A4942,Einnahmen!H$7:H$10002)+SUMIF(Ausgaben!E$7:E$10002,A4942,Ausgaben!G$7:G$10002)+SUMIF(Ausgaben!I$7:I$10002,A4942,Ausgaben!H$7:H$10002),2)</f>
        <v>0</v>
      </c>
    </row>
    <row r="4943" spans="1:2" x14ac:dyDescent="0.25">
      <c r="A4943">
        <v>4943</v>
      </c>
      <c r="B4943" s="24">
        <f>ROUND(SUMIF(Einnahmen!E$7:E$10002,A4943,Einnahmen!G$7:G$10002)+SUMIF(Einnahmen!I$7:I$10002,A4943,Einnahmen!H$7:H$10002)+SUMIF(Ausgaben!E$7:E$10002,A4943,Ausgaben!G$7:G$10002)+SUMIF(Ausgaben!I$7:I$10002,A4943,Ausgaben!H$7:H$10002),2)</f>
        <v>0</v>
      </c>
    </row>
    <row r="4944" spans="1:2" x14ac:dyDescent="0.25">
      <c r="A4944">
        <v>4944</v>
      </c>
      <c r="B4944" s="24">
        <f>ROUND(SUMIF(Einnahmen!E$7:E$10002,A4944,Einnahmen!G$7:G$10002)+SUMIF(Einnahmen!I$7:I$10002,A4944,Einnahmen!H$7:H$10002)+SUMIF(Ausgaben!E$7:E$10002,A4944,Ausgaben!G$7:G$10002)+SUMIF(Ausgaben!I$7:I$10002,A4944,Ausgaben!H$7:H$10002),2)</f>
        <v>0</v>
      </c>
    </row>
    <row r="4945" spans="1:2" x14ac:dyDescent="0.25">
      <c r="A4945">
        <v>4945</v>
      </c>
      <c r="B4945" s="24">
        <f>ROUND(SUMIF(Einnahmen!E$7:E$10002,A4945,Einnahmen!G$7:G$10002)+SUMIF(Einnahmen!I$7:I$10002,A4945,Einnahmen!H$7:H$10002)+SUMIF(Ausgaben!E$7:E$10002,A4945,Ausgaben!G$7:G$10002)+SUMIF(Ausgaben!I$7:I$10002,A4945,Ausgaben!H$7:H$10002),2)</f>
        <v>0</v>
      </c>
    </row>
    <row r="4946" spans="1:2" x14ac:dyDescent="0.25">
      <c r="A4946">
        <v>4946</v>
      </c>
      <c r="B4946" s="24">
        <f>ROUND(SUMIF(Einnahmen!E$7:E$10002,A4946,Einnahmen!G$7:G$10002)+SUMIF(Einnahmen!I$7:I$10002,A4946,Einnahmen!H$7:H$10002)+SUMIF(Ausgaben!E$7:E$10002,A4946,Ausgaben!G$7:G$10002)+SUMIF(Ausgaben!I$7:I$10002,A4946,Ausgaben!H$7:H$10002),2)</f>
        <v>0</v>
      </c>
    </row>
    <row r="4947" spans="1:2" x14ac:dyDescent="0.25">
      <c r="A4947">
        <v>4947</v>
      </c>
      <c r="B4947" s="24">
        <f>ROUND(SUMIF(Einnahmen!E$7:E$10002,A4947,Einnahmen!G$7:G$10002)+SUMIF(Einnahmen!I$7:I$10002,A4947,Einnahmen!H$7:H$10002)+SUMIF(Ausgaben!E$7:E$10002,A4947,Ausgaben!G$7:G$10002)+SUMIF(Ausgaben!I$7:I$10002,A4947,Ausgaben!H$7:H$10002),2)</f>
        <v>0</v>
      </c>
    </row>
    <row r="4948" spans="1:2" x14ac:dyDescent="0.25">
      <c r="A4948">
        <v>4948</v>
      </c>
      <c r="B4948" s="24">
        <f>ROUND(SUMIF(Einnahmen!E$7:E$10002,A4948,Einnahmen!G$7:G$10002)+SUMIF(Einnahmen!I$7:I$10002,A4948,Einnahmen!H$7:H$10002)+SUMIF(Ausgaben!E$7:E$10002,A4948,Ausgaben!G$7:G$10002)+SUMIF(Ausgaben!I$7:I$10002,A4948,Ausgaben!H$7:H$10002),2)</f>
        <v>0</v>
      </c>
    </row>
    <row r="4949" spans="1:2" x14ac:dyDescent="0.25">
      <c r="A4949">
        <v>4949</v>
      </c>
      <c r="B4949" s="24">
        <f>ROUND(SUMIF(Einnahmen!E$7:E$10002,A4949,Einnahmen!G$7:G$10002)+SUMIF(Einnahmen!I$7:I$10002,A4949,Einnahmen!H$7:H$10002)+SUMIF(Ausgaben!E$7:E$10002,A4949,Ausgaben!G$7:G$10002)+SUMIF(Ausgaben!I$7:I$10002,A4949,Ausgaben!H$7:H$10002),2)</f>
        <v>0</v>
      </c>
    </row>
    <row r="4950" spans="1:2" x14ac:dyDescent="0.25">
      <c r="A4950">
        <v>4950</v>
      </c>
      <c r="B4950" s="24">
        <f>ROUND(SUMIF(Einnahmen!E$7:E$10002,A4950,Einnahmen!G$7:G$10002)+SUMIF(Einnahmen!I$7:I$10002,A4950,Einnahmen!H$7:H$10002)+SUMIF(Ausgaben!E$7:E$10002,A4950,Ausgaben!G$7:G$10002)+SUMIF(Ausgaben!I$7:I$10002,A4950,Ausgaben!H$7:H$10002),2)</f>
        <v>49.5</v>
      </c>
    </row>
    <row r="4951" spans="1:2" x14ac:dyDescent="0.25">
      <c r="A4951">
        <v>4951</v>
      </c>
      <c r="B4951" s="24">
        <f>ROUND(SUMIF(Einnahmen!E$7:E$10002,A4951,Einnahmen!G$7:G$10002)+SUMIF(Einnahmen!I$7:I$10002,A4951,Einnahmen!H$7:H$10002)+SUMIF(Ausgaben!E$7:E$10002,A4951,Ausgaben!G$7:G$10002)+SUMIF(Ausgaben!I$7:I$10002,A4951,Ausgaben!H$7:H$10002),2)</f>
        <v>0</v>
      </c>
    </row>
    <row r="4952" spans="1:2" x14ac:dyDescent="0.25">
      <c r="A4952">
        <v>4952</v>
      </c>
      <c r="B4952" s="24">
        <f>ROUND(SUMIF(Einnahmen!E$7:E$10002,A4952,Einnahmen!G$7:G$10002)+SUMIF(Einnahmen!I$7:I$10002,A4952,Einnahmen!H$7:H$10002)+SUMIF(Ausgaben!E$7:E$10002,A4952,Ausgaben!G$7:G$10002)+SUMIF(Ausgaben!I$7:I$10002,A4952,Ausgaben!H$7:H$10002),2)</f>
        <v>0</v>
      </c>
    </row>
    <row r="4953" spans="1:2" x14ac:dyDescent="0.25">
      <c r="A4953">
        <v>4953</v>
      </c>
      <c r="B4953" s="24">
        <f>ROUND(SUMIF(Einnahmen!E$7:E$10002,A4953,Einnahmen!G$7:G$10002)+SUMIF(Einnahmen!I$7:I$10002,A4953,Einnahmen!H$7:H$10002)+SUMIF(Ausgaben!E$7:E$10002,A4953,Ausgaben!G$7:G$10002)+SUMIF(Ausgaben!I$7:I$10002,A4953,Ausgaben!H$7:H$10002),2)</f>
        <v>0</v>
      </c>
    </row>
    <row r="4954" spans="1:2" x14ac:dyDescent="0.25">
      <c r="A4954">
        <v>4954</v>
      </c>
      <c r="B4954" s="24">
        <f>ROUND(SUMIF(Einnahmen!E$7:E$10002,A4954,Einnahmen!G$7:G$10002)+SUMIF(Einnahmen!I$7:I$10002,A4954,Einnahmen!H$7:H$10002)+SUMIF(Ausgaben!E$7:E$10002,A4954,Ausgaben!G$7:G$10002)+SUMIF(Ausgaben!I$7:I$10002,A4954,Ausgaben!H$7:H$10002),2)</f>
        <v>0</v>
      </c>
    </row>
    <row r="4955" spans="1:2" x14ac:dyDescent="0.25">
      <c r="A4955">
        <v>4955</v>
      </c>
      <c r="B4955" s="24">
        <f>ROUND(SUMIF(Einnahmen!E$7:E$10002,A4955,Einnahmen!G$7:G$10002)+SUMIF(Einnahmen!I$7:I$10002,A4955,Einnahmen!H$7:H$10002)+SUMIF(Ausgaben!E$7:E$10002,A4955,Ausgaben!G$7:G$10002)+SUMIF(Ausgaben!I$7:I$10002,A4955,Ausgaben!H$7:H$10002),2)</f>
        <v>0</v>
      </c>
    </row>
    <row r="4956" spans="1:2" x14ac:dyDescent="0.25">
      <c r="A4956">
        <v>4956</v>
      </c>
      <c r="B4956" s="24">
        <f>ROUND(SUMIF(Einnahmen!E$7:E$10002,A4956,Einnahmen!G$7:G$10002)+SUMIF(Einnahmen!I$7:I$10002,A4956,Einnahmen!H$7:H$10002)+SUMIF(Ausgaben!E$7:E$10002,A4956,Ausgaben!G$7:G$10002)+SUMIF(Ausgaben!I$7:I$10002,A4956,Ausgaben!H$7:H$10002),2)</f>
        <v>0</v>
      </c>
    </row>
    <row r="4957" spans="1:2" x14ac:dyDescent="0.25">
      <c r="A4957">
        <v>4957</v>
      </c>
      <c r="B4957" s="24">
        <f>ROUND(SUMIF(Einnahmen!E$7:E$10002,A4957,Einnahmen!G$7:G$10002)+SUMIF(Einnahmen!I$7:I$10002,A4957,Einnahmen!H$7:H$10002)+SUMIF(Ausgaben!E$7:E$10002,A4957,Ausgaben!G$7:G$10002)+SUMIF(Ausgaben!I$7:I$10002,A4957,Ausgaben!H$7:H$10002),2)</f>
        <v>0</v>
      </c>
    </row>
    <row r="4958" spans="1:2" x14ac:dyDescent="0.25">
      <c r="A4958">
        <v>4958</v>
      </c>
      <c r="B4958" s="24">
        <f>ROUND(SUMIF(Einnahmen!E$7:E$10002,A4958,Einnahmen!G$7:G$10002)+SUMIF(Einnahmen!I$7:I$10002,A4958,Einnahmen!H$7:H$10002)+SUMIF(Ausgaben!E$7:E$10002,A4958,Ausgaben!G$7:G$10002)+SUMIF(Ausgaben!I$7:I$10002,A4958,Ausgaben!H$7:H$10002),2)</f>
        <v>0</v>
      </c>
    </row>
    <row r="4959" spans="1:2" x14ac:dyDescent="0.25">
      <c r="A4959">
        <v>4959</v>
      </c>
      <c r="B4959" s="24">
        <f>ROUND(SUMIF(Einnahmen!E$7:E$10002,A4959,Einnahmen!G$7:G$10002)+SUMIF(Einnahmen!I$7:I$10002,A4959,Einnahmen!H$7:H$10002)+SUMIF(Ausgaben!E$7:E$10002,A4959,Ausgaben!G$7:G$10002)+SUMIF(Ausgaben!I$7:I$10002,A4959,Ausgaben!H$7:H$10002),2)</f>
        <v>0</v>
      </c>
    </row>
    <row r="4960" spans="1:2" x14ac:dyDescent="0.25">
      <c r="A4960">
        <v>4960</v>
      </c>
      <c r="B4960" s="24">
        <f>ROUND(SUMIF(Einnahmen!E$7:E$10002,A4960,Einnahmen!G$7:G$10002)+SUMIF(Einnahmen!I$7:I$10002,A4960,Einnahmen!H$7:H$10002)+SUMIF(Ausgaben!E$7:E$10002,A4960,Ausgaben!G$7:G$10002)+SUMIF(Ausgaben!I$7:I$10002,A4960,Ausgaben!H$7:H$10002),2)</f>
        <v>0</v>
      </c>
    </row>
    <row r="4961" spans="1:2" x14ac:dyDescent="0.25">
      <c r="A4961">
        <v>4961</v>
      </c>
      <c r="B4961" s="24">
        <f>ROUND(SUMIF(Einnahmen!E$7:E$10002,A4961,Einnahmen!G$7:G$10002)+SUMIF(Einnahmen!I$7:I$10002,A4961,Einnahmen!H$7:H$10002)+SUMIF(Ausgaben!E$7:E$10002,A4961,Ausgaben!G$7:G$10002)+SUMIF(Ausgaben!I$7:I$10002,A4961,Ausgaben!H$7:H$10002),2)</f>
        <v>0</v>
      </c>
    </row>
    <row r="4962" spans="1:2" x14ac:dyDescent="0.25">
      <c r="A4962">
        <v>4962</v>
      </c>
      <c r="B4962" s="24">
        <f>ROUND(SUMIF(Einnahmen!E$7:E$10002,A4962,Einnahmen!G$7:G$10002)+SUMIF(Einnahmen!I$7:I$10002,A4962,Einnahmen!H$7:H$10002)+SUMIF(Ausgaben!E$7:E$10002,A4962,Ausgaben!G$7:G$10002)+SUMIF(Ausgaben!I$7:I$10002,A4962,Ausgaben!H$7:H$10002),2)</f>
        <v>0</v>
      </c>
    </row>
    <row r="4963" spans="1:2" x14ac:dyDescent="0.25">
      <c r="A4963">
        <v>4963</v>
      </c>
      <c r="B4963" s="24">
        <f>ROUND(SUMIF(Einnahmen!E$7:E$10002,A4963,Einnahmen!G$7:G$10002)+SUMIF(Einnahmen!I$7:I$10002,A4963,Einnahmen!H$7:H$10002)+SUMIF(Ausgaben!E$7:E$10002,A4963,Ausgaben!G$7:G$10002)+SUMIF(Ausgaben!I$7:I$10002,A4963,Ausgaben!H$7:H$10002),2)</f>
        <v>0</v>
      </c>
    </row>
    <row r="4964" spans="1:2" x14ac:dyDescent="0.25">
      <c r="A4964">
        <v>4964</v>
      </c>
      <c r="B4964" s="24">
        <f>ROUND(SUMIF(Einnahmen!E$7:E$10002,A4964,Einnahmen!G$7:G$10002)+SUMIF(Einnahmen!I$7:I$10002,A4964,Einnahmen!H$7:H$10002)+SUMIF(Ausgaben!E$7:E$10002,A4964,Ausgaben!G$7:G$10002)+SUMIF(Ausgaben!I$7:I$10002,A4964,Ausgaben!H$7:H$10002),2)</f>
        <v>0</v>
      </c>
    </row>
    <row r="4965" spans="1:2" x14ac:dyDescent="0.25">
      <c r="A4965">
        <v>4965</v>
      </c>
      <c r="B4965" s="24">
        <f>ROUND(SUMIF(Einnahmen!E$7:E$10002,A4965,Einnahmen!G$7:G$10002)+SUMIF(Einnahmen!I$7:I$10002,A4965,Einnahmen!H$7:H$10002)+SUMIF(Ausgaben!E$7:E$10002,A4965,Ausgaben!G$7:G$10002)+SUMIF(Ausgaben!I$7:I$10002,A4965,Ausgaben!H$7:H$10002),2)</f>
        <v>0</v>
      </c>
    </row>
    <row r="4966" spans="1:2" x14ac:dyDescent="0.25">
      <c r="A4966">
        <v>4966</v>
      </c>
      <c r="B4966" s="24">
        <f>ROUND(SUMIF(Einnahmen!E$7:E$10002,A4966,Einnahmen!G$7:G$10002)+SUMIF(Einnahmen!I$7:I$10002,A4966,Einnahmen!H$7:H$10002)+SUMIF(Ausgaben!E$7:E$10002,A4966,Ausgaben!G$7:G$10002)+SUMIF(Ausgaben!I$7:I$10002,A4966,Ausgaben!H$7:H$10002),2)</f>
        <v>0</v>
      </c>
    </row>
    <row r="4967" spans="1:2" x14ac:dyDescent="0.25">
      <c r="A4967">
        <v>4967</v>
      </c>
      <c r="B4967" s="24">
        <f>ROUND(SUMIF(Einnahmen!E$7:E$10002,A4967,Einnahmen!G$7:G$10002)+SUMIF(Einnahmen!I$7:I$10002,A4967,Einnahmen!H$7:H$10002)+SUMIF(Ausgaben!E$7:E$10002,A4967,Ausgaben!G$7:G$10002)+SUMIF(Ausgaben!I$7:I$10002,A4967,Ausgaben!H$7:H$10002),2)</f>
        <v>0</v>
      </c>
    </row>
    <row r="4968" spans="1:2" x14ac:dyDescent="0.25">
      <c r="A4968">
        <v>4968</v>
      </c>
      <c r="B4968" s="24">
        <f>ROUND(SUMIF(Einnahmen!E$7:E$10002,A4968,Einnahmen!G$7:G$10002)+SUMIF(Einnahmen!I$7:I$10002,A4968,Einnahmen!H$7:H$10002)+SUMIF(Ausgaben!E$7:E$10002,A4968,Ausgaben!G$7:G$10002)+SUMIF(Ausgaben!I$7:I$10002,A4968,Ausgaben!H$7:H$10002),2)</f>
        <v>0</v>
      </c>
    </row>
    <row r="4969" spans="1:2" x14ac:dyDescent="0.25">
      <c r="A4969">
        <v>4969</v>
      </c>
      <c r="B4969" s="24">
        <f>ROUND(SUMIF(Einnahmen!E$7:E$10002,A4969,Einnahmen!G$7:G$10002)+SUMIF(Einnahmen!I$7:I$10002,A4969,Einnahmen!H$7:H$10002)+SUMIF(Ausgaben!E$7:E$10002,A4969,Ausgaben!G$7:G$10002)+SUMIF(Ausgaben!I$7:I$10002,A4969,Ausgaben!H$7:H$10002),2)</f>
        <v>0</v>
      </c>
    </row>
    <row r="4970" spans="1:2" x14ac:dyDescent="0.25">
      <c r="A4970">
        <v>4970</v>
      </c>
      <c r="B4970" s="24">
        <f>ROUND(SUMIF(Einnahmen!E$7:E$10002,A4970,Einnahmen!G$7:G$10002)+SUMIF(Einnahmen!I$7:I$10002,A4970,Einnahmen!H$7:H$10002)+SUMIF(Ausgaben!E$7:E$10002,A4970,Ausgaben!G$7:G$10002)+SUMIF(Ausgaben!I$7:I$10002,A4970,Ausgaben!H$7:H$10002),2)</f>
        <v>0</v>
      </c>
    </row>
    <row r="4971" spans="1:2" x14ac:dyDescent="0.25">
      <c r="A4971">
        <v>4971</v>
      </c>
      <c r="B4971" s="24">
        <f>ROUND(SUMIF(Einnahmen!E$7:E$10002,A4971,Einnahmen!G$7:G$10002)+SUMIF(Einnahmen!I$7:I$10002,A4971,Einnahmen!H$7:H$10002)+SUMIF(Ausgaben!E$7:E$10002,A4971,Ausgaben!G$7:G$10002)+SUMIF(Ausgaben!I$7:I$10002,A4971,Ausgaben!H$7:H$10002),2)</f>
        <v>0</v>
      </c>
    </row>
    <row r="4972" spans="1:2" x14ac:dyDescent="0.25">
      <c r="A4972">
        <v>4972</v>
      </c>
      <c r="B4972" s="24">
        <f>ROUND(SUMIF(Einnahmen!E$7:E$10002,A4972,Einnahmen!G$7:G$10002)+SUMIF(Einnahmen!I$7:I$10002,A4972,Einnahmen!H$7:H$10002)+SUMIF(Ausgaben!E$7:E$10002,A4972,Ausgaben!G$7:G$10002)+SUMIF(Ausgaben!I$7:I$10002,A4972,Ausgaben!H$7:H$10002),2)</f>
        <v>0</v>
      </c>
    </row>
    <row r="4973" spans="1:2" x14ac:dyDescent="0.25">
      <c r="A4973">
        <v>4973</v>
      </c>
      <c r="B4973" s="24">
        <f>ROUND(SUMIF(Einnahmen!E$7:E$10002,A4973,Einnahmen!G$7:G$10002)+SUMIF(Einnahmen!I$7:I$10002,A4973,Einnahmen!H$7:H$10002)+SUMIF(Ausgaben!E$7:E$10002,A4973,Ausgaben!G$7:G$10002)+SUMIF(Ausgaben!I$7:I$10002,A4973,Ausgaben!H$7:H$10002),2)</f>
        <v>0</v>
      </c>
    </row>
    <row r="4974" spans="1:2" x14ac:dyDescent="0.25">
      <c r="A4974">
        <v>4974</v>
      </c>
      <c r="B4974" s="24">
        <f>ROUND(SUMIF(Einnahmen!E$7:E$10002,A4974,Einnahmen!G$7:G$10002)+SUMIF(Einnahmen!I$7:I$10002,A4974,Einnahmen!H$7:H$10002)+SUMIF(Ausgaben!E$7:E$10002,A4974,Ausgaben!G$7:G$10002)+SUMIF(Ausgaben!I$7:I$10002,A4974,Ausgaben!H$7:H$10002),2)</f>
        <v>0</v>
      </c>
    </row>
    <row r="4975" spans="1:2" x14ac:dyDescent="0.25">
      <c r="A4975">
        <v>4975</v>
      </c>
      <c r="B4975" s="24">
        <f>ROUND(SUMIF(Einnahmen!E$7:E$10002,A4975,Einnahmen!G$7:G$10002)+SUMIF(Einnahmen!I$7:I$10002,A4975,Einnahmen!H$7:H$10002)+SUMIF(Ausgaben!E$7:E$10002,A4975,Ausgaben!G$7:G$10002)+SUMIF(Ausgaben!I$7:I$10002,A4975,Ausgaben!H$7:H$10002),2)</f>
        <v>0</v>
      </c>
    </row>
    <row r="4976" spans="1:2" x14ac:dyDescent="0.25">
      <c r="A4976">
        <v>4976</v>
      </c>
      <c r="B4976" s="24">
        <f>ROUND(SUMIF(Einnahmen!E$7:E$10002,A4976,Einnahmen!G$7:G$10002)+SUMIF(Einnahmen!I$7:I$10002,A4976,Einnahmen!H$7:H$10002)+SUMIF(Ausgaben!E$7:E$10002,A4976,Ausgaben!G$7:G$10002)+SUMIF(Ausgaben!I$7:I$10002,A4976,Ausgaben!H$7:H$10002),2)</f>
        <v>0</v>
      </c>
    </row>
    <row r="4977" spans="1:2" x14ac:dyDescent="0.25">
      <c r="A4977">
        <v>4977</v>
      </c>
      <c r="B4977" s="24">
        <f>ROUND(SUMIF(Einnahmen!E$7:E$10002,A4977,Einnahmen!G$7:G$10002)+SUMIF(Einnahmen!I$7:I$10002,A4977,Einnahmen!H$7:H$10002)+SUMIF(Ausgaben!E$7:E$10002,A4977,Ausgaben!G$7:G$10002)+SUMIF(Ausgaben!I$7:I$10002,A4977,Ausgaben!H$7:H$10002),2)</f>
        <v>0</v>
      </c>
    </row>
    <row r="4978" spans="1:2" x14ac:dyDescent="0.25">
      <c r="A4978">
        <v>4978</v>
      </c>
      <c r="B4978" s="24">
        <f>ROUND(SUMIF(Einnahmen!E$7:E$10002,A4978,Einnahmen!G$7:G$10002)+SUMIF(Einnahmen!I$7:I$10002,A4978,Einnahmen!H$7:H$10002)+SUMIF(Ausgaben!E$7:E$10002,A4978,Ausgaben!G$7:G$10002)+SUMIF(Ausgaben!I$7:I$10002,A4978,Ausgaben!H$7:H$10002),2)</f>
        <v>0</v>
      </c>
    </row>
    <row r="4979" spans="1:2" x14ac:dyDescent="0.25">
      <c r="A4979">
        <v>4979</v>
      </c>
      <c r="B4979" s="24">
        <f>ROUND(SUMIF(Einnahmen!E$7:E$10002,A4979,Einnahmen!G$7:G$10002)+SUMIF(Einnahmen!I$7:I$10002,A4979,Einnahmen!H$7:H$10002)+SUMIF(Ausgaben!E$7:E$10002,A4979,Ausgaben!G$7:G$10002)+SUMIF(Ausgaben!I$7:I$10002,A4979,Ausgaben!H$7:H$10002),2)</f>
        <v>0</v>
      </c>
    </row>
    <row r="4980" spans="1:2" x14ac:dyDescent="0.25">
      <c r="A4980">
        <v>4980</v>
      </c>
      <c r="B4980" s="24">
        <f>ROUND(SUMIF(Einnahmen!E$7:E$10002,A4980,Einnahmen!G$7:G$10002)+SUMIF(Einnahmen!I$7:I$10002,A4980,Einnahmen!H$7:H$10002)+SUMIF(Ausgaben!E$7:E$10002,A4980,Ausgaben!G$7:G$10002)+SUMIF(Ausgaben!I$7:I$10002,A4980,Ausgaben!H$7:H$10002),2)</f>
        <v>100</v>
      </c>
    </row>
    <row r="4981" spans="1:2" x14ac:dyDescent="0.25">
      <c r="A4981">
        <v>4981</v>
      </c>
      <c r="B4981" s="24">
        <f>ROUND(SUMIF(Einnahmen!E$7:E$10002,A4981,Einnahmen!G$7:G$10002)+SUMIF(Einnahmen!I$7:I$10002,A4981,Einnahmen!H$7:H$10002)+SUMIF(Ausgaben!E$7:E$10002,A4981,Ausgaben!G$7:G$10002)+SUMIF(Ausgaben!I$7:I$10002,A4981,Ausgaben!H$7:H$10002),2)</f>
        <v>0</v>
      </c>
    </row>
    <row r="4982" spans="1:2" x14ac:dyDescent="0.25">
      <c r="A4982">
        <v>4982</v>
      </c>
      <c r="B4982" s="24">
        <f>ROUND(SUMIF(Einnahmen!E$7:E$10002,A4982,Einnahmen!G$7:G$10002)+SUMIF(Einnahmen!I$7:I$10002,A4982,Einnahmen!H$7:H$10002)+SUMIF(Ausgaben!E$7:E$10002,A4982,Ausgaben!G$7:G$10002)+SUMIF(Ausgaben!I$7:I$10002,A4982,Ausgaben!H$7:H$10002),2)</f>
        <v>0</v>
      </c>
    </row>
    <row r="4983" spans="1:2" x14ac:dyDescent="0.25">
      <c r="A4983">
        <v>4983</v>
      </c>
      <c r="B4983" s="24">
        <f>ROUND(SUMIF(Einnahmen!E$7:E$10002,A4983,Einnahmen!G$7:G$10002)+SUMIF(Einnahmen!I$7:I$10002,A4983,Einnahmen!H$7:H$10002)+SUMIF(Ausgaben!E$7:E$10002,A4983,Ausgaben!G$7:G$10002)+SUMIF(Ausgaben!I$7:I$10002,A4983,Ausgaben!H$7:H$10002),2)</f>
        <v>0</v>
      </c>
    </row>
    <row r="4984" spans="1:2" x14ac:dyDescent="0.25">
      <c r="A4984">
        <v>4984</v>
      </c>
      <c r="B4984" s="24">
        <f>ROUND(SUMIF(Einnahmen!E$7:E$10002,A4984,Einnahmen!G$7:G$10002)+SUMIF(Einnahmen!I$7:I$10002,A4984,Einnahmen!H$7:H$10002)+SUMIF(Ausgaben!E$7:E$10002,A4984,Ausgaben!G$7:G$10002)+SUMIF(Ausgaben!I$7:I$10002,A4984,Ausgaben!H$7:H$10002),2)</f>
        <v>0</v>
      </c>
    </row>
    <row r="4985" spans="1:2" x14ac:dyDescent="0.25">
      <c r="A4985">
        <v>4985</v>
      </c>
      <c r="B4985" s="24">
        <f>ROUND(SUMIF(Einnahmen!E$7:E$10002,A4985,Einnahmen!G$7:G$10002)+SUMIF(Einnahmen!I$7:I$10002,A4985,Einnahmen!H$7:H$10002)+SUMIF(Ausgaben!E$7:E$10002,A4985,Ausgaben!G$7:G$10002)+SUMIF(Ausgaben!I$7:I$10002,A4985,Ausgaben!H$7:H$10002),2)</f>
        <v>0</v>
      </c>
    </row>
    <row r="4986" spans="1:2" x14ac:dyDescent="0.25">
      <c r="A4986">
        <v>4986</v>
      </c>
      <c r="B4986" s="24">
        <f>ROUND(SUMIF(Einnahmen!E$7:E$10002,A4986,Einnahmen!G$7:G$10002)+SUMIF(Einnahmen!I$7:I$10002,A4986,Einnahmen!H$7:H$10002)+SUMIF(Ausgaben!E$7:E$10002,A4986,Ausgaben!G$7:G$10002)+SUMIF(Ausgaben!I$7:I$10002,A4986,Ausgaben!H$7:H$10002),2)</f>
        <v>0</v>
      </c>
    </row>
    <row r="4987" spans="1:2" x14ac:dyDescent="0.25">
      <c r="A4987">
        <v>4987</v>
      </c>
      <c r="B4987" s="24">
        <f>ROUND(SUMIF(Einnahmen!E$7:E$10002,A4987,Einnahmen!G$7:G$10002)+SUMIF(Einnahmen!I$7:I$10002,A4987,Einnahmen!H$7:H$10002)+SUMIF(Ausgaben!E$7:E$10002,A4987,Ausgaben!G$7:G$10002)+SUMIF(Ausgaben!I$7:I$10002,A4987,Ausgaben!H$7:H$10002),2)</f>
        <v>0</v>
      </c>
    </row>
    <row r="4988" spans="1:2" x14ac:dyDescent="0.25">
      <c r="A4988">
        <v>4988</v>
      </c>
      <c r="B4988" s="24">
        <f>ROUND(SUMIF(Einnahmen!E$7:E$10002,A4988,Einnahmen!G$7:G$10002)+SUMIF(Einnahmen!I$7:I$10002,A4988,Einnahmen!H$7:H$10002)+SUMIF(Ausgaben!E$7:E$10002,A4988,Ausgaben!G$7:G$10002)+SUMIF(Ausgaben!I$7:I$10002,A4988,Ausgaben!H$7:H$10002),2)</f>
        <v>0</v>
      </c>
    </row>
    <row r="4989" spans="1:2" x14ac:dyDescent="0.25">
      <c r="A4989">
        <v>4989</v>
      </c>
      <c r="B4989" s="24">
        <f>ROUND(SUMIF(Einnahmen!E$7:E$10002,A4989,Einnahmen!G$7:G$10002)+SUMIF(Einnahmen!I$7:I$10002,A4989,Einnahmen!H$7:H$10002)+SUMIF(Ausgaben!E$7:E$10002,A4989,Ausgaben!G$7:G$10002)+SUMIF(Ausgaben!I$7:I$10002,A4989,Ausgaben!H$7:H$10002),2)</f>
        <v>0</v>
      </c>
    </row>
    <row r="4990" spans="1:2" x14ac:dyDescent="0.25">
      <c r="A4990">
        <v>4990</v>
      </c>
      <c r="B4990" s="24">
        <f>ROUND(SUMIF(Einnahmen!E$7:E$10002,A4990,Einnahmen!G$7:G$10002)+SUMIF(Einnahmen!I$7:I$10002,A4990,Einnahmen!H$7:H$10002)+SUMIF(Ausgaben!E$7:E$10002,A4990,Ausgaben!G$7:G$10002)+SUMIF(Ausgaben!I$7:I$10002,A4990,Ausgaben!H$7:H$10002),2)</f>
        <v>0</v>
      </c>
    </row>
    <row r="4991" spans="1:2" x14ac:dyDescent="0.25">
      <c r="A4991">
        <v>4991</v>
      </c>
      <c r="B4991" s="24">
        <f>ROUND(SUMIF(Einnahmen!E$7:E$10002,A4991,Einnahmen!G$7:G$10002)+SUMIF(Einnahmen!I$7:I$10002,A4991,Einnahmen!H$7:H$10002)+SUMIF(Ausgaben!E$7:E$10002,A4991,Ausgaben!G$7:G$10002)+SUMIF(Ausgaben!I$7:I$10002,A4991,Ausgaben!H$7:H$10002),2)</f>
        <v>0</v>
      </c>
    </row>
    <row r="4992" spans="1:2" x14ac:dyDescent="0.25">
      <c r="A4992">
        <v>4992</v>
      </c>
      <c r="B4992" s="24">
        <f>ROUND(SUMIF(Einnahmen!E$7:E$10002,A4992,Einnahmen!G$7:G$10002)+SUMIF(Einnahmen!I$7:I$10002,A4992,Einnahmen!H$7:H$10002)+SUMIF(Ausgaben!E$7:E$10002,A4992,Ausgaben!G$7:G$10002)+SUMIF(Ausgaben!I$7:I$10002,A4992,Ausgaben!H$7:H$10002),2)</f>
        <v>0</v>
      </c>
    </row>
    <row r="4993" spans="1:2" x14ac:dyDescent="0.25">
      <c r="A4993">
        <v>4993</v>
      </c>
      <c r="B4993" s="24">
        <f>ROUND(SUMIF(Einnahmen!E$7:E$10002,A4993,Einnahmen!G$7:G$10002)+SUMIF(Einnahmen!I$7:I$10002,A4993,Einnahmen!H$7:H$10002)+SUMIF(Ausgaben!E$7:E$10002,A4993,Ausgaben!G$7:G$10002)+SUMIF(Ausgaben!I$7:I$10002,A4993,Ausgaben!H$7:H$10002),2)</f>
        <v>0</v>
      </c>
    </row>
    <row r="4994" spans="1:2" x14ac:dyDescent="0.25">
      <c r="A4994">
        <v>4994</v>
      </c>
      <c r="B4994" s="24">
        <f>ROUND(SUMIF(Einnahmen!E$7:E$10002,A4994,Einnahmen!G$7:G$10002)+SUMIF(Einnahmen!I$7:I$10002,A4994,Einnahmen!H$7:H$10002)+SUMIF(Ausgaben!E$7:E$10002,A4994,Ausgaben!G$7:G$10002)+SUMIF(Ausgaben!I$7:I$10002,A4994,Ausgaben!H$7:H$10002),2)</f>
        <v>0</v>
      </c>
    </row>
    <row r="4995" spans="1:2" x14ac:dyDescent="0.25">
      <c r="A4995">
        <v>4995</v>
      </c>
      <c r="B4995" s="24">
        <f>ROUND(SUMIF(Einnahmen!E$7:E$10002,A4995,Einnahmen!G$7:G$10002)+SUMIF(Einnahmen!I$7:I$10002,A4995,Einnahmen!H$7:H$10002)+SUMIF(Ausgaben!E$7:E$10002,A4995,Ausgaben!G$7:G$10002)+SUMIF(Ausgaben!I$7:I$10002,A4995,Ausgaben!H$7:H$10002),2)</f>
        <v>0</v>
      </c>
    </row>
    <row r="4996" spans="1:2" x14ac:dyDescent="0.25">
      <c r="A4996">
        <v>4996</v>
      </c>
      <c r="B4996" s="24">
        <f>ROUND(SUMIF(Einnahmen!E$7:E$10002,A4996,Einnahmen!G$7:G$10002)+SUMIF(Einnahmen!I$7:I$10002,A4996,Einnahmen!H$7:H$10002)+SUMIF(Ausgaben!E$7:E$10002,A4996,Ausgaben!G$7:G$10002)+SUMIF(Ausgaben!I$7:I$10002,A4996,Ausgaben!H$7:H$10002),2)</f>
        <v>0</v>
      </c>
    </row>
    <row r="4997" spans="1:2" x14ac:dyDescent="0.25">
      <c r="A4997">
        <v>4997</v>
      </c>
      <c r="B4997" s="24">
        <f>ROUND(SUMIF(Einnahmen!E$7:E$10002,A4997,Einnahmen!G$7:G$10002)+SUMIF(Einnahmen!I$7:I$10002,A4997,Einnahmen!H$7:H$10002)+SUMIF(Ausgaben!E$7:E$10002,A4997,Ausgaben!G$7:G$10002)+SUMIF(Ausgaben!I$7:I$10002,A4997,Ausgaben!H$7:H$10002),2)</f>
        <v>0</v>
      </c>
    </row>
    <row r="4998" spans="1:2" x14ac:dyDescent="0.25">
      <c r="A4998">
        <v>4998</v>
      </c>
      <c r="B4998" s="24">
        <f>ROUND(SUMIF(Einnahmen!E$7:E$10002,A4998,Einnahmen!G$7:G$10002)+SUMIF(Einnahmen!I$7:I$10002,A4998,Einnahmen!H$7:H$10002)+SUMIF(Ausgaben!E$7:E$10002,A4998,Ausgaben!G$7:G$10002)+SUMIF(Ausgaben!I$7:I$10002,A4998,Ausgaben!H$7:H$10002),2)</f>
        <v>0</v>
      </c>
    </row>
    <row r="4999" spans="1:2" x14ac:dyDescent="0.25">
      <c r="A4999">
        <v>4999</v>
      </c>
      <c r="B4999" s="24">
        <f>ROUND(SUMIF(Einnahmen!E$7:E$10002,A4999,Einnahmen!G$7:G$10002)+SUMIF(Einnahmen!I$7:I$10002,A4999,Einnahmen!H$7:H$10002)+SUMIF(Ausgaben!E$7:E$10002,A4999,Ausgaben!G$7:G$10002)+SUMIF(Ausgaben!I$7:I$10002,A4999,Ausgaben!H$7:H$10002),2)</f>
        <v>0</v>
      </c>
    </row>
    <row r="5000" spans="1:2" x14ac:dyDescent="0.25">
      <c r="A5000">
        <v>5000</v>
      </c>
      <c r="B5000" s="24">
        <f>ROUND(SUMIF(Einnahmen!E$7:E$10002,A5000,Einnahmen!G$7:G$10002)+SUMIF(Einnahmen!I$7:I$10002,A5000,Einnahmen!H$7:H$10002)+SUMIF(Ausgaben!E$7:E$10002,A5000,Ausgaben!G$7:G$10002)+SUMIF(Ausgaben!I$7:I$10002,A5000,Ausgaben!H$7:H$10002),2)</f>
        <v>0</v>
      </c>
    </row>
    <row r="5001" spans="1:2" x14ac:dyDescent="0.25">
      <c r="A5001">
        <v>5001</v>
      </c>
      <c r="B5001" s="24">
        <f>ROUND(SUMIF(Einnahmen!E$7:E$10002,A5001,Einnahmen!G$7:G$10002)+SUMIF(Einnahmen!I$7:I$10002,A5001,Einnahmen!H$7:H$10002)+SUMIF(Ausgaben!E$7:E$10002,A5001,Ausgaben!G$7:G$10002)+SUMIF(Ausgaben!I$7:I$10002,A5001,Ausgaben!H$7:H$10002),2)</f>
        <v>0</v>
      </c>
    </row>
    <row r="5002" spans="1:2" x14ac:dyDescent="0.25">
      <c r="A5002">
        <v>5002</v>
      </c>
      <c r="B5002" s="24">
        <f>ROUND(SUMIF(Einnahmen!E$7:E$10002,A5002,Einnahmen!G$7:G$10002)+SUMIF(Einnahmen!I$7:I$10002,A5002,Einnahmen!H$7:H$10002)+SUMIF(Ausgaben!E$7:E$10002,A5002,Ausgaben!G$7:G$10002)+SUMIF(Ausgaben!I$7:I$10002,A5002,Ausgaben!H$7:H$10002),2)</f>
        <v>0</v>
      </c>
    </row>
    <row r="5003" spans="1:2" x14ac:dyDescent="0.25">
      <c r="A5003">
        <v>5003</v>
      </c>
      <c r="B5003" s="24">
        <f>ROUND(SUMIF(Einnahmen!E$7:E$10002,A5003,Einnahmen!G$7:G$10002)+SUMIF(Einnahmen!I$7:I$10002,A5003,Einnahmen!H$7:H$10002)+SUMIF(Ausgaben!E$7:E$10002,A5003,Ausgaben!G$7:G$10002)+SUMIF(Ausgaben!I$7:I$10002,A5003,Ausgaben!H$7:H$10002),2)</f>
        <v>0</v>
      </c>
    </row>
    <row r="5004" spans="1:2" x14ac:dyDescent="0.25">
      <c r="A5004">
        <v>5004</v>
      </c>
      <c r="B5004" s="24">
        <f>ROUND(SUMIF(Einnahmen!E$7:E$10002,A5004,Einnahmen!G$7:G$10002)+SUMIF(Einnahmen!I$7:I$10002,A5004,Einnahmen!H$7:H$10002)+SUMIF(Ausgaben!E$7:E$10002,A5004,Ausgaben!G$7:G$10002)+SUMIF(Ausgaben!I$7:I$10002,A5004,Ausgaben!H$7:H$10002),2)</f>
        <v>0</v>
      </c>
    </row>
    <row r="5005" spans="1:2" x14ac:dyDescent="0.25">
      <c r="A5005">
        <v>5005</v>
      </c>
      <c r="B5005" s="24">
        <f>ROUND(SUMIF(Einnahmen!E$7:E$10002,A5005,Einnahmen!G$7:G$10002)+SUMIF(Einnahmen!I$7:I$10002,A5005,Einnahmen!H$7:H$10002)+SUMIF(Ausgaben!E$7:E$10002,A5005,Ausgaben!G$7:G$10002)+SUMIF(Ausgaben!I$7:I$10002,A5005,Ausgaben!H$7:H$10002),2)</f>
        <v>0</v>
      </c>
    </row>
    <row r="5006" spans="1:2" x14ac:dyDescent="0.25">
      <c r="A5006">
        <v>5006</v>
      </c>
      <c r="B5006" s="24">
        <f>ROUND(SUMIF(Einnahmen!E$7:E$10002,A5006,Einnahmen!G$7:G$10002)+SUMIF(Einnahmen!I$7:I$10002,A5006,Einnahmen!H$7:H$10002)+SUMIF(Ausgaben!E$7:E$10002,A5006,Ausgaben!G$7:G$10002)+SUMIF(Ausgaben!I$7:I$10002,A5006,Ausgaben!H$7:H$10002),2)</f>
        <v>0</v>
      </c>
    </row>
    <row r="5007" spans="1:2" x14ac:dyDescent="0.25">
      <c r="A5007">
        <v>5007</v>
      </c>
      <c r="B5007" s="24">
        <f>ROUND(SUMIF(Einnahmen!E$7:E$10002,A5007,Einnahmen!G$7:G$10002)+SUMIF(Einnahmen!I$7:I$10002,A5007,Einnahmen!H$7:H$10002)+SUMIF(Ausgaben!E$7:E$10002,A5007,Ausgaben!G$7:G$10002)+SUMIF(Ausgaben!I$7:I$10002,A5007,Ausgaben!H$7:H$10002),2)</f>
        <v>0</v>
      </c>
    </row>
    <row r="5008" spans="1:2" x14ac:dyDescent="0.25">
      <c r="A5008">
        <v>5008</v>
      </c>
      <c r="B5008" s="24">
        <f>ROUND(SUMIF(Einnahmen!E$7:E$10002,A5008,Einnahmen!G$7:G$10002)+SUMIF(Einnahmen!I$7:I$10002,A5008,Einnahmen!H$7:H$10002)+SUMIF(Ausgaben!E$7:E$10002,A5008,Ausgaben!G$7:G$10002)+SUMIF(Ausgaben!I$7:I$10002,A5008,Ausgaben!H$7:H$10002),2)</f>
        <v>0</v>
      </c>
    </row>
    <row r="5009" spans="1:2" x14ac:dyDescent="0.25">
      <c r="A5009">
        <v>5009</v>
      </c>
      <c r="B5009" s="24">
        <f>ROUND(SUMIF(Einnahmen!E$7:E$10002,A5009,Einnahmen!G$7:G$10002)+SUMIF(Einnahmen!I$7:I$10002,A5009,Einnahmen!H$7:H$10002)+SUMIF(Ausgaben!E$7:E$10002,A5009,Ausgaben!G$7:G$10002)+SUMIF(Ausgaben!I$7:I$10002,A5009,Ausgaben!H$7:H$10002),2)</f>
        <v>0</v>
      </c>
    </row>
    <row r="5010" spans="1:2" x14ac:dyDescent="0.25">
      <c r="A5010">
        <v>5010</v>
      </c>
      <c r="B5010" s="24">
        <f>ROUND(SUMIF(Einnahmen!E$7:E$10002,A5010,Einnahmen!G$7:G$10002)+SUMIF(Einnahmen!I$7:I$10002,A5010,Einnahmen!H$7:H$10002)+SUMIF(Ausgaben!E$7:E$10002,A5010,Ausgaben!G$7:G$10002)+SUMIF(Ausgaben!I$7:I$10002,A5010,Ausgaben!H$7:H$10002),2)</f>
        <v>0</v>
      </c>
    </row>
    <row r="5011" spans="1:2" x14ac:dyDescent="0.25">
      <c r="A5011">
        <v>5011</v>
      </c>
      <c r="B5011" s="24">
        <f>ROUND(SUMIF(Einnahmen!E$7:E$10002,A5011,Einnahmen!G$7:G$10002)+SUMIF(Einnahmen!I$7:I$10002,A5011,Einnahmen!H$7:H$10002)+SUMIF(Ausgaben!E$7:E$10002,A5011,Ausgaben!G$7:G$10002)+SUMIF(Ausgaben!I$7:I$10002,A5011,Ausgaben!H$7:H$10002),2)</f>
        <v>0</v>
      </c>
    </row>
    <row r="5012" spans="1:2" x14ac:dyDescent="0.25">
      <c r="A5012">
        <v>5012</v>
      </c>
      <c r="B5012" s="24">
        <f>ROUND(SUMIF(Einnahmen!E$7:E$10002,A5012,Einnahmen!G$7:G$10002)+SUMIF(Einnahmen!I$7:I$10002,A5012,Einnahmen!H$7:H$10002)+SUMIF(Ausgaben!E$7:E$10002,A5012,Ausgaben!G$7:G$10002)+SUMIF(Ausgaben!I$7:I$10002,A5012,Ausgaben!H$7:H$10002),2)</f>
        <v>0</v>
      </c>
    </row>
    <row r="5013" spans="1:2" x14ac:dyDescent="0.25">
      <c r="A5013">
        <v>5013</v>
      </c>
      <c r="B5013" s="24">
        <f>ROUND(SUMIF(Einnahmen!E$7:E$10002,A5013,Einnahmen!G$7:G$10002)+SUMIF(Einnahmen!I$7:I$10002,A5013,Einnahmen!H$7:H$10002)+SUMIF(Ausgaben!E$7:E$10002,A5013,Ausgaben!G$7:G$10002)+SUMIF(Ausgaben!I$7:I$10002,A5013,Ausgaben!H$7:H$10002),2)</f>
        <v>0</v>
      </c>
    </row>
    <row r="5014" spans="1:2" x14ac:dyDescent="0.25">
      <c r="A5014">
        <v>5014</v>
      </c>
      <c r="B5014" s="24">
        <f>ROUND(SUMIF(Einnahmen!E$7:E$10002,A5014,Einnahmen!G$7:G$10002)+SUMIF(Einnahmen!I$7:I$10002,A5014,Einnahmen!H$7:H$10002)+SUMIF(Ausgaben!E$7:E$10002,A5014,Ausgaben!G$7:G$10002)+SUMIF(Ausgaben!I$7:I$10002,A5014,Ausgaben!H$7:H$10002),2)</f>
        <v>0</v>
      </c>
    </row>
    <row r="5015" spans="1:2" x14ac:dyDescent="0.25">
      <c r="A5015">
        <v>5015</v>
      </c>
      <c r="B5015" s="24">
        <f>ROUND(SUMIF(Einnahmen!E$7:E$10002,A5015,Einnahmen!G$7:G$10002)+SUMIF(Einnahmen!I$7:I$10002,A5015,Einnahmen!H$7:H$10002)+SUMIF(Ausgaben!E$7:E$10002,A5015,Ausgaben!G$7:G$10002)+SUMIF(Ausgaben!I$7:I$10002,A5015,Ausgaben!H$7:H$10002),2)</f>
        <v>0</v>
      </c>
    </row>
    <row r="5016" spans="1:2" x14ac:dyDescent="0.25">
      <c r="A5016">
        <v>5016</v>
      </c>
      <c r="B5016" s="24">
        <f>ROUND(SUMIF(Einnahmen!E$7:E$10002,A5016,Einnahmen!G$7:G$10002)+SUMIF(Einnahmen!I$7:I$10002,A5016,Einnahmen!H$7:H$10002)+SUMIF(Ausgaben!E$7:E$10002,A5016,Ausgaben!G$7:G$10002)+SUMIF(Ausgaben!I$7:I$10002,A5016,Ausgaben!H$7:H$10002),2)</f>
        <v>0</v>
      </c>
    </row>
    <row r="5017" spans="1:2" x14ac:dyDescent="0.25">
      <c r="A5017">
        <v>5017</v>
      </c>
      <c r="B5017" s="24">
        <f>ROUND(SUMIF(Einnahmen!E$7:E$10002,A5017,Einnahmen!G$7:G$10002)+SUMIF(Einnahmen!I$7:I$10002,A5017,Einnahmen!H$7:H$10002)+SUMIF(Ausgaben!E$7:E$10002,A5017,Ausgaben!G$7:G$10002)+SUMIF(Ausgaben!I$7:I$10002,A5017,Ausgaben!H$7:H$10002),2)</f>
        <v>0</v>
      </c>
    </row>
    <row r="5018" spans="1:2" x14ac:dyDescent="0.25">
      <c r="A5018">
        <v>5018</v>
      </c>
      <c r="B5018" s="24">
        <f>ROUND(SUMIF(Einnahmen!E$7:E$10002,A5018,Einnahmen!G$7:G$10002)+SUMIF(Einnahmen!I$7:I$10002,A5018,Einnahmen!H$7:H$10002)+SUMIF(Ausgaben!E$7:E$10002,A5018,Ausgaben!G$7:G$10002)+SUMIF(Ausgaben!I$7:I$10002,A5018,Ausgaben!H$7:H$10002),2)</f>
        <v>0</v>
      </c>
    </row>
    <row r="5019" spans="1:2" x14ac:dyDescent="0.25">
      <c r="A5019">
        <v>5019</v>
      </c>
      <c r="B5019" s="24">
        <f>ROUND(SUMIF(Einnahmen!E$7:E$10002,A5019,Einnahmen!G$7:G$10002)+SUMIF(Einnahmen!I$7:I$10002,A5019,Einnahmen!H$7:H$10002)+SUMIF(Ausgaben!E$7:E$10002,A5019,Ausgaben!G$7:G$10002)+SUMIF(Ausgaben!I$7:I$10002,A5019,Ausgaben!H$7:H$10002),2)</f>
        <v>0</v>
      </c>
    </row>
    <row r="5020" spans="1:2" x14ac:dyDescent="0.25">
      <c r="A5020">
        <v>5020</v>
      </c>
      <c r="B5020" s="24">
        <f>ROUND(SUMIF(Einnahmen!E$7:E$10002,A5020,Einnahmen!G$7:G$10002)+SUMIF(Einnahmen!I$7:I$10002,A5020,Einnahmen!H$7:H$10002)+SUMIF(Ausgaben!E$7:E$10002,A5020,Ausgaben!G$7:G$10002)+SUMIF(Ausgaben!I$7:I$10002,A5020,Ausgaben!H$7:H$10002),2)</f>
        <v>0</v>
      </c>
    </row>
    <row r="5021" spans="1:2" x14ac:dyDescent="0.25">
      <c r="A5021">
        <v>5021</v>
      </c>
      <c r="B5021" s="24">
        <f>ROUND(SUMIF(Einnahmen!E$7:E$10002,A5021,Einnahmen!G$7:G$10002)+SUMIF(Einnahmen!I$7:I$10002,A5021,Einnahmen!H$7:H$10002)+SUMIF(Ausgaben!E$7:E$10002,A5021,Ausgaben!G$7:G$10002)+SUMIF(Ausgaben!I$7:I$10002,A5021,Ausgaben!H$7:H$10002),2)</f>
        <v>0</v>
      </c>
    </row>
    <row r="5022" spans="1:2" x14ac:dyDescent="0.25">
      <c r="A5022">
        <v>5022</v>
      </c>
      <c r="B5022" s="24">
        <f>ROUND(SUMIF(Einnahmen!E$7:E$10002,A5022,Einnahmen!G$7:G$10002)+SUMIF(Einnahmen!I$7:I$10002,A5022,Einnahmen!H$7:H$10002)+SUMIF(Ausgaben!E$7:E$10002,A5022,Ausgaben!G$7:G$10002)+SUMIF(Ausgaben!I$7:I$10002,A5022,Ausgaben!H$7:H$10002),2)</f>
        <v>0</v>
      </c>
    </row>
    <row r="5023" spans="1:2" x14ac:dyDescent="0.25">
      <c r="A5023">
        <v>5023</v>
      </c>
      <c r="B5023" s="24">
        <f>ROUND(SUMIF(Einnahmen!E$7:E$10002,A5023,Einnahmen!G$7:G$10002)+SUMIF(Einnahmen!I$7:I$10002,A5023,Einnahmen!H$7:H$10002)+SUMIF(Ausgaben!E$7:E$10002,A5023,Ausgaben!G$7:G$10002)+SUMIF(Ausgaben!I$7:I$10002,A5023,Ausgaben!H$7:H$10002),2)</f>
        <v>0</v>
      </c>
    </row>
    <row r="5024" spans="1:2" x14ac:dyDescent="0.25">
      <c r="A5024">
        <v>5024</v>
      </c>
      <c r="B5024" s="24">
        <f>ROUND(SUMIF(Einnahmen!E$7:E$10002,A5024,Einnahmen!G$7:G$10002)+SUMIF(Einnahmen!I$7:I$10002,A5024,Einnahmen!H$7:H$10002)+SUMIF(Ausgaben!E$7:E$10002,A5024,Ausgaben!G$7:G$10002)+SUMIF(Ausgaben!I$7:I$10002,A5024,Ausgaben!H$7:H$10002),2)</f>
        <v>0</v>
      </c>
    </row>
    <row r="5025" spans="1:2" x14ac:dyDescent="0.25">
      <c r="A5025">
        <v>5025</v>
      </c>
      <c r="B5025" s="24">
        <f>ROUND(SUMIF(Einnahmen!E$7:E$10002,A5025,Einnahmen!G$7:G$10002)+SUMIF(Einnahmen!I$7:I$10002,A5025,Einnahmen!H$7:H$10002)+SUMIF(Ausgaben!E$7:E$10002,A5025,Ausgaben!G$7:G$10002)+SUMIF(Ausgaben!I$7:I$10002,A5025,Ausgaben!H$7:H$10002),2)</f>
        <v>0</v>
      </c>
    </row>
    <row r="5026" spans="1:2" x14ac:dyDescent="0.25">
      <c r="A5026">
        <v>5026</v>
      </c>
      <c r="B5026" s="24">
        <f>ROUND(SUMIF(Einnahmen!E$7:E$10002,A5026,Einnahmen!G$7:G$10002)+SUMIF(Einnahmen!I$7:I$10002,A5026,Einnahmen!H$7:H$10002)+SUMIF(Ausgaben!E$7:E$10002,A5026,Ausgaben!G$7:G$10002)+SUMIF(Ausgaben!I$7:I$10002,A5026,Ausgaben!H$7:H$10002),2)</f>
        <v>0</v>
      </c>
    </row>
    <row r="5027" spans="1:2" x14ac:dyDescent="0.25">
      <c r="A5027">
        <v>5027</v>
      </c>
      <c r="B5027" s="24">
        <f>ROUND(SUMIF(Einnahmen!E$7:E$10002,A5027,Einnahmen!G$7:G$10002)+SUMIF(Einnahmen!I$7:I$10002,A5027,Einnahmen!H$7:H$10002)+SUMIF(Ausgaben!E$7:E$10002,A5027,Ausgaben!G$7:G$10002)+SUMIF(Ausgaben!I$7:I$10002,A5027,Ausgaben!H$7:H$10002),2)</f>
        <v>0</v>
      </c>
    </row>
    <row r="5028" spans="1:2" x14ac:dyDescent="0.25">
      <c r="A5028">
        <v>5028</v>
      </c>
      <c r="B5028" s="24">
        <f>ROUND(SUMIF(Einnahmen!E$7:E$10002,A5028,Einnahmen!G$7:G$10002)+SUMIF(Einnahmen!I$7:I$10002,A5028,Einnahmen!H$7:H$10002)+SUMIF(Ausgaben!E$7:E$10002,A5028,Ausgaben!G$7:G$10002)+SUMIF(Ausgaben!I$7:I$10002,A5028,Ausgaben!H$7:H$10002),2)</f>
        <v>0</v>
      </c>
    </row>
    <row r="5029" spans="1:2" x14ac:dyDescent="0.25">
      <c r="A5029">
        <v>5029</v>
      </c>
      <c r="B5029" s="24">
        <f>ROUND(SUMIF(Einnahmen!E$7:E$10002,A5029,Einnahmen!G$7:G$10002)+SUMIF(Einnahmen!I$7:I$10002,A5029,Einnahmen!H$7:H$10002)+SUMIF(Ausgaben!E$7:E$10002,A5029,Ausgaben!G$7:G$10002)+SUMIF(Ausgaben!I$7:I$10002,A5029,Ausgaben!H$7:H$10002),2)</f>
        <v>0</v>
      </c>
    </row>
    <row r="5030" spans="1:2" x14ac:dyDescent="0.25">
      <c r="A5030">
        <v>5030</v>
      </c>
      <c r="B5030" s="24">
        <f>ROUND(SUMIF(Einnahmen!E$7:E$10002,A5030,Einnahmen!G$7:G$10002)+SUMIF(Einnahmen!I$7:I$10002,A5030,Einnahmen!H$7:H$10002)+SUMIF(Ausgaben!E$7:E$10002,A5030,Ausgaben!G$7:G$10002)+SUMIF(Ausgaben!I$7:I$10002,A5030,Ausgaben!H$7:H$10002),2)</f>
        <v>0</v>
      </c>
    </row>
    <row r="5031" spans="1:2" x14ac:dyDescent="0.25">
      <c r="A5031">
        <v>5031</v>
      </c>
      <c r="B5031" s="24">
        <f>ROUND(SUMIF(Einnahmen!E$7:E$10002,A5031,Einnahmen!G$7:G$10002)+SUMIF(Einnahmen!I$7:I$10002,A5031,Einnahmen!H$7:H$10002)+SUMIF(Ausgaben!E$7:E$10002,A5031,Ausgaben!G$7:G$10002)+SUMIF(Ausgaben!I$7:I$10002,A5031,Ausgaben!H$7:H$10002),2)</f>
        <v>0</v>
      </c>
    </row>
    <row r="5032" spans="1:2" x14ac:dyDescent="0.25">
      <c r="A5032">
        <v>5032</v>
      </c>
      <c r="B5032" s="24">
        <f>ROUND(SUMIF(Einnahmen!E$7:E$10002,A5032,Einnahmen!G$7:G$10002)+SUMIF(Einnahmen!I$7:I$10002,A5032,Einnahmen!H$7:H$10002)+SUMIF(Ausgaben!E$7:E$10002,A5032,Ausgaben!G$7:G$10002)+SUMIF(Ausgaben!I$7:I$10002,A5032,Ausgaben!H$7:H$10002),2)</f>
        <v>0</v>
      </c>
    </row>
    <row r="5033" spans="1:2" x14ac:dyDescent="0.25">
      <c r="A5033">
        <v>5033</v>
      </c>
      <c r="B5033" s="24">
        <f>ROUND(SUMIF(Einnahmen!E$7:E$10002,A5033,Einnahmen!G$7:G$10002)+SUMIF(Einnahmen!I$7:I$10002,A5033,Einnahmen!H$7:H$10002)+SUMIF(Ausgaben!E$7:E$10002,A5033,Ausgaben!G$7:G$10002)+SUMIF(Ausgaben!I$7:I$10002,A5033,Ausgaben!H$7:H$10002),2)</f>
        <v>0</v>
      </c>
    </row>
    <row r="5034" spans="1:2" x14ac:dyDescent="0.25">
      <c r="A5034">
        <v>5034</v>
      </c>
      <c r="B5034" s="24">
        <f>ROUND(SUMIF(Einnahmen!E$7:E$10002,A5034,Einnahmen!G$7:G$10002)+SUMIF(Einnahmen!I$7:I$10002,A5034,Einnahmen!H$7:H$10002)+SUMIF(Ausgaben!E$7:E$10002,A5034,Ausgaben!G$7:G$10002)+SUMIF(Ausgaben!I$7:I$10002,A5034,Ausgaben!H$7:H$10002),2)</f>
        <v>0</v>
      </c>
    </row>
    <row r="5035" spans="1:2" x14ac:dyDescent="0.25">
      <c r="A5035">
        <v>5035</v>
      </c>
      <c r="B5035" s="24">
        <f>ROUND(SUMIF(Einnahmen!E$7:E$10002,A5035,Einnahmen!G$7:G$10002)+SUMIF(Einnahmen!I$7:I$10002,A5035,Einnahmen!H$7:H$10002)+SUMIF(Ausgaben!E$7:E$10002,A5035,Ausgaben!G$7:G$10002)+SUMIF(Ausgaben!I$7:I$10002,A5035,Ausgaben!H$7:H$10002),2)</f>
        <v>0</v>
      </c>
    </row>
    <row r="5036" spans="1:2" x14ac:dyDescent="0.25">
      <c r="A5036">
        <v>5036</v>
      </c>
      <c r="B5036" s="24">
        <f>ROUND(SUMIF(Einnahmen!E$7:E$10002,A5036,Einnahmen!G$7:G$10002)+SUMIF(Einnahmen!I$7:I$10002,A5036,Einnahmen!H$7:H$10002)+SUMIF(Ausgaben!E$7:E$10002,A5036,Ausgaben!G$7:G$10002)+SUMIF(Ausgaben!I$7:I$10002,A5036,Ausgaben!H$7:H$10002),2)</f>
        <v>0</v>
      </c>
    </row>
    <row r="5037" spans="1:2" x14ac:dyDescent="0.25">
      <c r="A5037">
        <v>5037</v>
      </c>
      <c r="B5037" s="24">
        <f>ROUND(SUMIF(Einnahmen!E$7:E$10002,A5037,Einnahmen!G$7:G$10002)+SUMIF(Einnahmen!I$7:I$10002,A5037,Einnahmen!H$7:H$10002)+SUMIF(Ausgaben!E$7:E$10002,A5037,Ausgaben!G$7:G$10002)+SUMIF(Ausgaben!I$7:I$10002,A5037,Ausgaben!H$7:H$10002),2)</f>
        <v>0</v>
      </c>
    </row>
    <row r="5038" spans="1:2" x14ac:dyDescent="0.25">
      <c r="A5038">
        <v>5038</v>
      </c>
      <c r="B5038" s="24">
        <f>ROUND(SUMIF(Einnahmen!E$7:E$10002,A5038,Einnahmen!G$7:G$10002)+SUMIF(Einnahmen!I$7:I$10002,A5038,Einnahmen!H$7:H$10002)+SUMIF(Ausgaben!E$7:E$10002,A5038,Ausgaben!G$7:G$10002)+SUMIF(Ausgaben!I$7:I$10002,A5038,Ausgaben!H$7:H$10002),2)</f>
        <v>0</v>
      </c>
    </row>
    <row r="5039" spans="1:2" x14ac:dyDescent="0.25">
      <c r="A5039">
        <v>5039</v>
      </c>
      <c r="B5039" s="24">
        <f>ROUND(SUMIF(Einnahmen!E$7:E$10002,A5039,Einnahmen!G$7:G$10002)+SUMIF(Einnahmen!I$7:I$10002,A5039,Einnahmen!H$7:H$10002)+SUMIF(Ausgaben!E$7:E$10002,A5039,Ausgaben!G$7:G$10002)+SUMIF(Ausgaben!I$7:I$10002,A5039,Ausgaben!H$7:H$10002),2)</f>
        <v>0</v>
      </c>
    </row>
    <row r="5040" spans="1:2" x14ac:dyDescent="0.25">
      <c r="A5040">
        <v>5040</v>
      </c>
      <c r="B5040" s="24">
        <f>ROUND(SUMIF(Einnahmen!E$7:E$10002,A5040,Einnahmen!G$7:G$10002)+SUMIF(Einnahmen!I$7:I$10002,A5040,Einnahmen!H$7:H$10002)+SUMIF(Ausgaben!E$7:E$10002,A5040,Ausgaben!G$7:G$10002)+SUMIF(Ausgaben!I$7:I$10002,A5040,Ausgaben!H$7:H$10002),2)</f>
        <v>0</v>
      </c>
    </row>
    <row r="5041" spans="1:2" x14ac:dyDescent="0.25">
      <c r="A5041">
        <v>5041</v>
      </c>
      <c r="B5041" s="24">
        <f>ROUND(SUMIF(Einnahmen!E$7:E$10002,A5041,Einnahmen!G$7:G$10002)+SUMIF(Einnahmen!I$7:I$10002,A5041,Einnahmen!H$7:H$10002)+SUMIF(Ausgaben!E$7:E$10002,A5041,Ausgaben!G$7:G$10002)+SUMIF(Ausgaben!I$7:I$10002,A5041,Ausgaben!H$7:H$10002),2)</f>
        <v>0</v>
      </c>
    </row>
    <row r="5042" spans="1:2" x14ac:dyDescent="0.25">
      <c r="A5042">
        <v>5042</v>
      </c>
      <c r="B5042" s="24">
        <f>ROUND(SUMIF(Einnahmen!E$7:E$10002,A5042,Einnahmen!G$7:G$10002)+SUMIF(Einnahmen!I$7:I$10002,A5042,Einnahmen!H$7:H$10002)+SUMIF(Ausgaben!E$7:E$10002,A5042,Ausgaben!G$7:G$10002)+SUMIF(Ausgaben!I$7:I$10002,A5042,Ausgaben!H$7:H$10002),2)</f>
        <v>0</v>
      </c>
    </row>
    <row r="5043" spans="1:2" x14ac:dyDescent="0.25">
      <c r="A5043">
        <v>5043</v>
      </c>
      <c r="B5043" s="24">
        <f>ROUND(SUMIF(Einnahmen!E$7:E$10002,A5043,Einnahmen!G$7:G$10002)+SUMIF(Einnahmen!I$7:I$10002,A5043,Einnahmen!H$7:H$10002)+SUMIF(Ausgaben!E$7:E$10002,A5043,Ausgaben!G$7:G$10002)+SUMIF(Ausgaben!I$7:I$10002,A5043,Ausgaben!H$7:H$10002),2)</f>
        <v>0</v>
      </c>
    </row>
    <row r="5044" spans="1:2" x14ac:dyDescent="0.25">
      <c r="A5044">
        <v>5044</v>
      </c>
      <c r="B5044" s="24">
        <f>ROUND(SUMIF(Einnahmen!E$7:E$10002,A5044,Einnahmen!G$7:G$10002)+SUMIF(Einnahmen!I$7:I$10002,A5044,Einnahmen!H$7:H$10002)+SUMIF(Ausgaben!E$7:E$10002,A5044,Ausgaben!G$7:G$10002)+SUMIF(Ausgaben!I$7:I$10002,A5044,Ausgaben!H$7:H$10002),2)</f>
        <v>0</v>
      </c>
    </row>
    <row r="5045" spans="1:2" x14ac:dyDescent="0.25">
      <c r="A5045">
        <v>5045</v>
      </c>
      <c r="B5045" s="24">
        <f>ROUND(SUMIF(Einnahmen!E$7:E$10002,A5045,Einnahmen!G$7:G$10002)+SUMIF(Einnahmen!I$7:I$10002,A5045,Einnahmen!H$7:H$10002)+SUMIF(Ausgaben!E$7:E$10002,A5045,Ausgaben!G$7:G$10002)+SUMIF(Ausgaben!I$7:I$10002,A5045,Ausgaben!H$7:H$10002),2)</f>
        <v>0</v>
      </c>
    </row>
    <row r="5046" spans="1:2" x14ac:dyDescent="0.25">
      <c r="A5046">
        <v>5046</v>
      </c>
      <c r="B5046" s="24">
        <f>ROUND(SUMIF(Einnahmen!E$7:E$10002,A5046,Einnahmen!G$7:G$10002)+SUMIF(Einnahmen!I$7:I$10002,A5046,Einnahmen!H$7:H$10002)+SUMIF(Ausgaben!E$7:E$10002,A5046,Ausgaben!G$7:G$10002)+SUMIF(Ausgaben!I$7:I$10002,A5046,Ausgaben!H$7:H$10002),2)</f>
        <v>0</v>
      </c>
    </row>
    <row r="5047" spans="1:2" x14ac:dyDescent="0.25">
      <c r="A5047">
        <v>5047</v>
      </c>
      <c r="B5047" s="24">
        <f>ROUND(SUMIF(Einnahmen!E$7:E$10002,A5047,Einnahmen!G$7:G$10002)+SUMIF(Einnahmen!I$7:I$10002,A5047,Einnahmen!H$7:H$10002)+SUMIF(Ausgaben!E$7:E$10002,A5047,Ausgaben!G$7:G$10002)+SUMIF(Ausgaben!I$7:I$10002,A5047,Ausgaben!H$7:H$10002),2)</f>
        <v>0</v>
      </c>
    </row>
    <row r="5048" spans="1:2" x14ac:dyDescent="0.25">
      <c r="A5048">
        <v>5048</v>
      </c>
      <c r="B5048" s="24">
        <f>ROUND(SUMIF(Einnahmen!E$7:E$10002,A5048,Einnahmen!G$7:G$10002)+SUMIF(Einnahmen!I$7:I$10002,A5048,Einnahmen!H$7:H$10002)+SUMIF(Ausgaben!E$7:E$10002,A5048,Ausgaben!G$7:G$10002)+SUMIF(Ausgaben!I$7:I$10002,A5048,Ausgaben!H$7:H$10002),2)</f>
        <v>0</v>
      </c>
    </row>
    <row r="5049" spans="1:2" x14ac:dyDescent="0.25">
      <c r="A5049">
        <v>5049</v>
      </c>
      <c r="B5049" s="24">
        <f>ROUND(SUMIF(Einnahmen!E$7:E$10002,A5049,Einnahmen!G$7:G$10002)+SUMIF(Einnahmen!I$7:I$10002,A5049,Einnahmen!H$7:H$10002)+SUMIF(Ausgaben!E$7:E$10002,A5049,Ausgaben!G$7:G$10002)+SUMIF(Ausgaben!I$7:I$10002,A5049,Ausgaben!H$7:H$10002),2)</f>
        <v>0</v>
      </c>
    </row>
    <row r="5050" spans="1:2" x14ac:dyDescent="0.25">
      <c r="A5050">
        <v>5050</v>
      </c>
      <c r="B5050" s="24">
        <f>ROUND(SUMIF(Einnahmen!E$7:E$10002,A5050,Einnahmen!G$7:G$10002)+SUMIF(Einnahmen!I$7:I$10002,A5050,Einnahmen!H$7:H$10002)+SUMIF(Ausgaben!E$7:E$10002,A5050,Ausgaben!G$7:G$10002)+SUMIF(Ausgaben!I$7:I$10002,A5050,Ausgaben!H$7:H$10002),2)</f>
        <v>0</v>
      </c>
    </row>
    <row r="5051" spans="1:2" x14ac:dyDescent="0.25">
      <c r="A5051">
        <v>5051</v>
      </c>
      <c r="B5051" s="24">
        <f>ROUND(SUMIF(Einnahmen!E$7:E$10002,A5051,Einnahmen!G$7:G$10002)+SUMIF(Einnahmen!I$7:I$10002,A5051,Einnahmen!H$7:H$10002)+SUMIF(Ausgaben!E$7:E$10002,A5051,Ausgaben!G$7:G$10002)+SUMIF(Ausgaben!I$7:I$10002,A5051,Ausgaben!H$7:H$10002),2)</f>
        <v>0</v>
      </c>
    </row>
    <row r="5052" spans="1:2" x14ac:dyDescent="0.25">
      <c r="A5052">
        <v>5052</v>
      </c>
      <c r="B5052" s="24">
        <f>ROUND(SUMIF(Einnahmen!E$7:E$10002,A5052,Einnahmen!G$7:G$10002)+SUMIF(Einnahmen!I$7:I$10002,A5052,Einnahmen!H$7:H$10002)+SUMIF(Ausgaben!E$7:E$10002,A5052,Ausgaben!G$7:G$10002)+SUMIF(Ausgaben!I$7:I$10002,A5052,Ausgaben!H$7:H$10002),2)</f>
        <v>0</v>
      </c>
    </row>
    <row r="5053" spans="1:2" x14ac:dyDescent="0.25">
      <c r="A5053">
        <v>5053</v>
      </c>
      <c r="B5053" s="24">
        <f>ROUND(SUMIF(Einnahmen!E$7:E$10002,A5053,Einnahmen!G$7:G$10002)+SUMIF(Einnahmen!I$7:I$10002,A5053,Einnahmen!H$7:H$10002)+SUMIF(Ausgaben!E$7:E$10002,A5053,Ausgaben!G$7:G$10002)+SUMIF(Ausgaben!I$7:I$10002,A5053,Ausgaben!H$7:H$10002),2)</f>
        <v>0</v>
      </c>
    </row>
    <row r="5054" spans="1:2" x14ac:dyDescent="0.25">
      <c r="A5054">
        <v>5054</v>
      </c>
      <c r="B5054" s="24">
        <f>ROUND(SUMIF(Einnahmen!E$7:E$10002,A5054,Einnahmen!G$7:G$10002)+SUMIF(Einnahmen!I$7:I$10002,A5054,Einnahmen!H$7:H$10002)+SUMIF(Ausgaben!E$7:E$10002,A5054,Ausgaben!G$7:G$10002)+SUMIF(Ausgaben!I$7:I$10002,A5054,Ausgaben!H$7:H$10002),2)</f>
        <v>0</v>
      </c>
    </row>
    <row r="5055" spans="1:2" x14ac:dyDescent="0.25">
      <c r="A5055">
        <v>5055</v>
      </c>
      <c r="B5055" s="24">
        <f>ROUND(SUMIF(Einnahmen!E$7:E$10002,A5055,Einnahmen!G$7:G$10002)+SUMIF(Einnahmen!I$7:I$10002,A5055,Einnahmen!H$7:H$10002)+SUMIF(Ausgaben!E$7:E$10002,A5055,Ausgaben!G$7:G$10002)+SUMIF(Ausgaben!I$7:I$10002,A5055,Ausgaben!H$7:H$10002),2)</f>
        <v>0</v>
      </c>
    </row>
    <row r="5056" spans="1:2" x14ac:dyDescent="0.25">
      <c r="A5056">
        <v>5056</v>
      </c>
      <c r="B5056" s="24">
        <f>ROUND(SUMIF(Einnahmen!E$7:E$10002,A5056,Einnahmen!G$7:G$10002)+SUMIF(Einnahmen!I$7:I$10002,A5056,Einnahmen!H$7:H$10002)+SUMIF(Ausgaben!E$7:E$10002,A5056,Ausgaben!G$7:G$10002)+SUMIF(Ausgaben!I$7:I$10002,A5056,Ausgaben!H$7:H$10002),2)</f>
        <v>0</v>
      </c>
    </row>
    <row r="5057" spans="1:2" x14ac:dyDescent="0.25">
      <c r="A5057">
        <v>5057</v>
      </c>
      <c r="B5057" s="24">
        <f>ROUND(SUMIF(Einnahmen!E$7:E$10002,A5057,Einnahmen!G$7:G$10002)+SUMIF(Einnahmen!I$7:I$10002,A5057,Einnahmen!H$7:H$10002)+SUMIF(Ausgaben!E$7:E$10002,A5057,Ausgaben!G$7:G$10002)+SUMIF(Ausgaben!I$7:I$10002,A5057,Ausgaben!H$7:H$10002),2)</f>
        <v>0</v>
      </c>
    </row>
    <row r="5058" spans="1:2" x14ac:dyDescent="0.25">
      <c r="A5058">
        <v>5058</v>
      </c>
      <c r="B5058" s="24">
        <f>ROUND(SUMIF(Einnahmen!E$7:E$10002,A5058,Einnahmen!G$7:G$10002)+SUMIF(Einnahmen!I$7:I$10002,A5058,Einnahmen!H$7:H$10002)+SUMIF(Ausgaben!E$7:E$10002,A5058,Ausgaben!G$7:G$10002)+SUMIF(Ausgaben!I$7:I$10002,A5058,Ausgaben!H$7:H$10002),2)</f>
        <v>0</v>
      </c>
    </row>
    <row r="5059" spans="1:2" x14ac:dyDescent="0.25">
      <c r="A5059">
        <v>5059</v>
      </c>
      <c r="B5059" s="24">
        <f>ROUND(SUMIF(Einnahmen!E$7:E$10002,A5059,Einnahmen!G$7:G$10002)+SUMIF(Einnahmen!I$7:I$10002,A5059,Einnahmen!H$7:H$10002)+SUMIF(Ausgaben!E$7:E$10002,A5059,Ausgaben!G$7:G$10002)+SUMIF(Ausgaben!I$7:I$10002,A5059,Ausgaben!H$7:H$10002),2)</f>
        <v>0</v>
      </c>
    </row>
    <row r="5060" spans="1:2" x14ac:dyDescent="0.25">
      <c r="A5060">
        <v>5060</v>
      </c>
      <c r="B5060" s="24">
        <f>ROUND(SUMIF(Einnahmen!E$7:E$10002,A5060,Einnahmen!G$7:G$10002)+SUMIF(Einnahmen!I$7:I$10002,A5060,Einnahmen!H$7:H$10002)+SUMIF(Ausgaben!E$7:E$10002,A5060,Ausgaben!G$7:G$10002)+SUMIF(Ausgaben!I$7:I$10002,A5060,Ausgaben!H$7:H$10002),2)</f>
        <v>0</v>
      </c>
    </row>
    <row r="5061" spans="1:2" x14ac:dyDescent="0.25">
      <c r="A5061">
        <v>5061</v>
      </c>
      <c r="B5061" s="24">
        <f>ROUND(SUMIF(Einnahmen!E$7:E$10002,A5061,Einnahmen!G$7:G$10002)+SUMIF(Einnahmen!I$7:I$10002,A5061,Einnahmen!H$7:H$10002)+SUMIF(Ausgaben!E$7:E$10002,A5061,Ausgaben!G$7:G$10002)+SUMIF(Ausgaben!I$7:I$10002,A5061,Ausgaben!H$7:H$10002),2)</f>
        <v>0</v>
      </c>
    </row>
    <row r="5062" spans="1:2" x14ac:dyDescent="0.25">
      <c r="A5062">
        <v>5062</v>
      </c>
      <c r="B5062" s="24">
        <f>ROUND(SUMIF(Einnahmen!E$7:E$10002,A5062,Einnahmen!G$7:G$10002)+SUMIF(Einnahmen!I$7:I$10002,A5062,Einnahmen!H$7:H$10002)+SUMIF(Ausgaben!E$7:E$10002,A5062,Ausgaben!G$7:G$10002)+SUMIF(Ausgaben!I$7:I$10002,A5062,Ausgaben!H$7:H$10002),2)</f>
        <v>0</v>
      </c>
    </row>
    <row r="5063" spans="1:2" x14ac:dyDescent="0.25">
      <c r="A5063">
        <v>5063</v>
      </c>
      <c r="B5063" s="24">
        <f>ROUND(SUMIF(Einnahmen!E$7:E$10002,A5063,Einnahmen!G$7:G$10002)+SUMIF(Einnahmen!I$7:I$10002,A5063,Einnahmen!H$7:H$10002)+SUMIF(Ausgaben!E$7:E$10002,A5063,Ausgaben!G$7:G$10002)+SUMIF(Ausgaben!I$7:I$10002,A5063,Ausgaben!H$7:H$10002),2)</f>
        <v>0</v>
      </c>
    </row>
    <row r="5064" spans="1:2" x14ac:dyDescent="0.25">
      <c r="A5064">
        <v>5064</v>
      </c>
      <c r="B5064" s="24">
        <f>ROUND(SUMIF(Einnahmen!E$7:E$10002,A5064,Einnahmen!G$7:G$10002)+SUMIF(Einnahmen!I$7:I$10002,A5064,Einnahmen!H$7:H$10002)+SUMIF(Ausgaben!E$7:E$10002,A5064,Ausgaben!G$7:G$10002)+SUMIF(Ausgaben!I$7:I$10002,A5064,Ausgaben!H$7:H$10002),2)</f>
        <v>0</v>
      </c>
    </row>
    <row r="5065" spans="1:2" x14ac:dyDescent="0.25">
      <c r="A5065">
        <v>5065</v>
      </c>
      <c r="B5065" s="24">
        <f>ROUND(SUMIF(Einnahmen!E$7:E$10002,A5065,Einnahmen!G$7:G$10002)+SUMIF(Einnahmen!I$7:I$10002,A5065,Einnahmen!H$7:H$10002)+SUMIF(Ausgaben!E$7:E$10002,A5065,Ausgaben!G$7:G$10002)+SUMIF(Ausgaben!I$7:I$10002,A5065,Ausgaben!H$7:H$10002),2)</f>
        <v>0</v>
      </c>
    </row>
    <row r="5066" spans="1:2" x14ac:dyDescent="0.25">
      <c r="A5066">
        <v>5066</v>
      </c>
      <c r="B5066" s="24">
        <f>ROUND(SUMIF(Einnahmen!E$7:E$10002,A5066,Einnahmen!G$7:G$10002)+SUMIF(Einnahmen!I$7:I$10002,A5066,Einnahmen!H$7:H$10002)+SUMIF(Ausgaben!E$7:E$10002,A5066,Ausgaben!G$7:G$10002)+SUMIF(Ausgaben!I$7:I$10002,A5066,Ausgaben!H$7:H$10002),2)</f>
        <v>0</v>
      </c>
    </row>
    <row r="5067" spans="1:2" x14ac:dyDescent="0.25">
      <c r="A5067">
        <v>5067</v>
      </c>
      <c r="B5067" s="24">
        <f>ROUND(SUMIF(Einnahmen!E$7:E$10002,A5067,Einnahmen!G$7:G$10002)+SUMIF(Einnahmen!I$7:I$10002,A5067,Einnahmen!H$7:H$10002)+SUMIF(Ausgaben!E$7:E$10002,A5067,Ausgaben!G$7:G$10002)+SUMIF(Ausgaben!I$7:I$10002,A5067,Ausgaben!H$7:H$10002),2)</f>
        <v>0</v>
      </c>
    </row>
    <row r="5068" spans="1:2" x14ac:dyDescent="0.25">
      <c r="A5068">
        <v>5068</v>
      </c>
      <c r="B5068" s="24">
        <f>ROUND(SUMIF(Einnahmen!E$7:E$10002,A5068,Einnahmen!G$7:G$10002)+SUMIF(Einnahmen!I$7:I$10002,A5068,Einnahmen!H$7:H$10002)+SUMIF(Ausgaben!E$7:E$10002,A5068,Ausgaben!G$7:G$10002)+SUMIF(Ausgaben!I$7:I$10002,A5068,Ausgaben!H$7:H$10002),2)</f>
        <v>0</v>
      </c>
    </row>
    <row r="5069" spans="1:2" x14ac:dyDescent="0.25">
      <c r="A5069">
        <v>5069</v>
      </c>
      <c r="B5069" s="24">
        <f>ROUND(SUMIF(Einnahmen!E$7:E$10002,A5069,Einnahmen!G$7:G$10002)+SUMIF(Einnahmen!I$7:I$10002,A5069,Einnahmen!H$7:H$10002)+SUMIF(Ausgaben!E$7:E$10002,A5069,Ausgaben!G$7:G$10002)+SUMIF(Ausgaben!I$7:I$10002,A5069,Ausgaben!H$7:H$10002),2)</f>
        <v>0</v>
      </c>
    </row>
    <row r="5070" spans="1:2" x14ac:dyDescent="0.25">
      <c r="A5070">
        <v>5070</v>
      </c>
      <c r="B5070" s="24">
        <f>ROUND(SUMIF(Einnahmen!E$7:E$10002,A5070,Einnahmen!G$7:G$10002)+SUMIF(Einnahmen!I$7:I$10002,A5070,Einnahmen!H$7:H$10002)+SUMIF(Ausgaben!E$7:E$10002,A5070,Ausgaben!G$7:G$10002)+SUMIF(Ausgaben!I$7:I$10002,A5070,Ausgaben!H$7:H$10002),2)</f>
        <v>0</v>
      </c>
    </row>
    <row r="5071" spans="1:2" x14ac:dyDescent="0.25">
      <c r="A5071">
        <v>5071</v>
      </c>
      <c r="B5071" s="24">
        <f>ROUND(SUMIF(Einnahmen!E$7:E$10002,A5071,Einnahmen!G$7:G$10002)+SUMIF(Einnahmen!I$7:I$10002,A5071,Einnahmen!H$7:H$10002)+SUMIF(Ausgaben!E$7:E$10002,A5071,Ausgaben!G$7:G$10002)+SUMIF(Ausgaben!I$7:I$10002,A5071,Ausgaben!H$7:H$10002),2)</f>
        <v>0</v>
      </c>
    </row>
    <row r="5072" spans="1:2" x14ac:dyDescent="0.25">
      <c r="A5072">
        <v>5072</v>
      </c>
      <c r="B5072" s="24">
        <f>ROUND(SUMIF(Einnahmen!E$7:E$10002,A5072,Einnahmen!G$7:G$10002)+SUMIF(Einnahmen!I$7:I$10002,A5072,Einnahmen!H$7:H$10002)+SUMIF(Ausgaben!E$7:E$10002,A5072,Ausgaben!G$7:G$10002)+SUMIF(Ausgaben!I$7:I$10002,A5072,Ausgaben!H$7:H$10002),2)</f>
        <v>0</v>
      </c>
    </row>
    <row r="5073" spans="1:2" x14ac:dyDescent="0.25">
      <c r="A5073">
        <v>5073</v>
      </c>
      <c r="B5073" s="24">
        <f>ROUND(SUMIF(Einnahmen!E$7:E$10002,A5073,Einnahmen!G$7:G$10002)+SUMIF(Einnahmen!I$7:I$10002,A5073,Einnahmen!H$7:H$10002)+SUMIF(Ausgaben!E$7:E$10002,A5073,Ausgaben!G$7:G$10002)+SUMIF(Ausgaben!I$7:I$10002,A5073,Ausgaben!H$7:H$10002),2)</f>
        <v>0</v>
      </c>
    </row>
    <row r="5074" spans="1:2" x14ac:dyDescent="0.25">
      <c r="A5074">
        <v>5074</v>
      </c>
      <c r="B5074" s="24">
        <f>ROUND(SUMIF(Einnahmen!E$7:E$10002,A5074,Einnahmen!G$7:G$10002)+SUMIF(Einnahmen!I$7:I$10002,A5074,Einnahmen!H$7:H$10002)+SUMIF(Ausgaben!E$7:E$10002,A5074,Ausgaben!G$7:G$10002)+SUMIF(Ausgaben!I$7:I$10002,A5074,Ausgaben!H$7:H$10002),2)</f>
        <v>0</v>
      </c>
    </row>
    <row r="5075" spans="1:2" x14ac:dyDescent="0.25">
      <c r="A5075">
        <v>5075</v>
      </c>
      <c r="B5075" s="24">
        <f>ROUND(SUMIF(Einnahmen!E$7:E$10002,A5075,Einnahmen!G$7:G$10002)+SUMIF(Einnahmen!I$7:I$10002,A5075,Einnahmen!H$7:H$10002)+SUMIF(Ausgaben!E$7:E$10002,A5075,Ausgaben!G$7:G$10002)+SUMIF(Ausgaben!I$7:I$10002,A5075,Ausgaben!H$7:H$10002),2)</f>
        <v>0</v>
      </c>
    </row>
    <row r="5076" spans="1:2" x14ac:dyDescent="0.25">
      <c r="A5076">
        <v>5076</v>
      </c>
      <c r="B5076" s="24">
        <f>ROUND(SUMIF(Einnahmen!E$7:E$10002,A5076,Einnahmen!G$7:G$10002)+SUMIF(Einnahmen!I$7:I$10002,A5076,Einnahmen!H$7:H$10002)+SUMIF(Ausgaben!E$7:E$10002,A5076,Ausgaben!G$7:G$10002)+SUMIF(Ausgaben!I$7:I$10002,A5076,Ausgaben!H$7:H$10002),2)</f>
        <v>0</v>
      </c>
    </row>
    <row r="5077" spans="1:2" x14ac:dyDescent="0.25">
      <c r="A5077">
        <v>5077</v>
      </c>
      <c r="B5077" s="24">
        <f>ROUND(SUMIF(Einnahmen!E$7:E$10002,A5077,Einnahmen!G$7:G$10002)+SUMIF(Einnahmen!I$7:I$10002,A5077,Einnahmen!H$7:H$10002)+SUMIF(Ausgaben!E$7:E$10002,A5077,Ausgaben!G$7:G$10002)+SUMIF(Ausgaben!I$7:I$10002,A5077,Ausgaben!H$7:H$10002),2)</f>
        <v>0</v>
      </c>
    </row>
    <row r="5078" spans="1:2" x14ac:dyDescent="0.25">
      <c r="A5078">
        <v>5078</v>
      </c>
      <c r="B5078" s="24">
        <f>ROUND(SUMIF(Einnahmen!E$7:E$10002,A5078,Einnahmen!G$7:G$10002)+SUMIF(Einnahmen!I$7:I$10002,A5078,Einnahmen!H$7:H$10002)+SUMIF(Ausgaben!E$7:E$10002,A5078,Ausgaben!G$7:G$10002)+SUMIF(Ausgaben!I$7:I$10002,A5078,Ausgaben!H$7:H$10002),2)</f>
        <v>0</v>
      </c>
    </row>
    <row r="5079" spans="1:2" x14ac:dyDescent="0.25">
      <c r="A5079">
        <v>5079</v>
      </c>
      <c r="B5079" s="24">
        <f>ROUND(SUMIF(Einnahmen!E$7:E$10002,A5079,Einnahmen!G$7:G$10002)+SUMIF(Einnahmen!I$7:I$10002,A5079,Einnahmen!H$7:H$10002)+SUMIF(Ausgaben!E$7:E$10002,A5079,Ausgaben!G$7:G$10002)+SUMIF(Ausgaben!I$7:I$10002,A5079,Ausgaben!H$7:H$10002),2)</f>
        <v>0</v>
      </c>
    </row>
    <row r="5080" spans="1:2" x14ac:dyDescent="0.25">
      <c r="A5080">
        <v>5080</v>
      </c>
      <c r="B5080" s="24">
        <f>ROUND(SUMIF(Einnahmen!E$7:E$10002,A5080,Einnahmen!G$7:G$10002)+SUMIF(Einnahmen!I$7:I$10002,A5080,Einnahmen!H$7:H$10002)+SUMIF(Ausgaben!E$7:E$10002,A5080,Ausgaben!G$7:G$10002)+SUMIF(Ausgaben!I$7:I$10002,A5080,Ausgaben!H$7:H$10002),2)</f>
        <v>0</v>
      </c>
    </row>
    <row r="5081" spans="1:2" x14ac:dyDescent="0.25">
      <c r="A5081">
        <v>5081</v>
      </c>
      <c r="B5081" s="24">
        <f>ROUND(SUMIF(Einnahmen!E$7:E$10002,A5081,Einnahmen!G$7:G$10002)+SUMIF(Einnahmen!I$7:I$10002,A5081,Einnahmen!H$7:H$10002)+SUMIF(Ausgaben!E$7:E$10002,A5081,Ausgaben!G$7:G$10002)+SUMIF(Ausgaben!I$7:I$10002,A5081,Ausgaben!H$7:H$10002),2)</f>
        <v>0</v>
      </c>
    </row>
    <row r="5082" spans="1:2" x14ac:dyDescent="0.25">
      <c r="A5082">
        <v>5082</v>
      </c>
      <c r="B5082" s="24">
        <f>ROUND(SUMIF(Einnahmen!E$7:E$10002,A5082,Einnahmen!G$7:G$10002)+SUMIF(Einnahmen!I$7:I$10002,A5082,Einnahmen!H$7:H$10002)+SUMIF(Ausgaben!E$7:E$10002,A5082,Ausgaben!G$7:G$10002)+SUMIF(Ausgaben!I$7:I$10002,A5082,Ausgaben!H$7:H$10002),2)</f>
        <v>0</v>
      </c>
    </row>
    <row r="5083" spans="1:2" x14ac:dyDescent="0.25">
      <c r="A5083">
        <v>5083</v>
      </c>
      <c r="B5083" s="24">
        <f>ROUND(SUMIF(Einnahmen!E$7:E$10002,A5083,Einnahmen!G$7:G$10002)+SUMIF(Einnahmen!I$7:I$10002,A5083,Einnahmen!H$7:H$10002)+SUMIF(Ausgaben!E$7:E$10002,A5083,Ausgaben!G$7:G$10002)+SUMIF(Ausgaben!I$7:I$10002,A5083,Ausgaben!H$7:H$10002),2)</f>
        <v>0</v>
      </c>
    </row>
    <row r="5084" spans="1:2" x14ac:dyDescent="0.25">
      <c r="A5084">
        <v>5084</v>
      </c>
      <c r="B5084" s="24">
        <f>ROUND(SUMIF(Einnahmen!E$7:E$10002,A5084,Einnahmen!G$7:G$10002)+SUMIF(Einnahmen!I$7:I$10002,A5084,Einnahmen!H$7:H$10002)+SUMIF(Ausgaben!E$7:E$10002,A5084,Ausgaben!G$7:G$10002)+SUMIF(Ausgaben!I$7:I$10002,A5084,Ausgaben!H$7:H$10002),2)</f>
        <v>0</v>
      </c>
    </row>
    <row r="5085" spans="1:2" x14ac:dyDescent="0.25">
      <c r="A5085">
        <v>5085</v>
      </c>
      <c r="B5085" s="24">
        <f>ROUND(SUMIF(Einnahmen!E$7:E$10002,A5085,Einnahmen!G$7:G$10002)+SUMIF(Einnahmen!I$7:I$10002,A5085,Einnahmen!H$7:H$10002)+SUMIF(Ausgaben!E$7:E$10002,A5085,Ausgaben!G$7:G$10002)+SUMIF(Ausgaben!I$7:I$10002,A5085,Ausgaben!H$7:H$10002),2)</f>
        <v>0</v>
      </c>
    </row>
    <row r="5086" spans="1:2" x14ac:dyDescent="0.25">
      <c r="A5086">
        <v>5086</v>
      </c>
      <c r="B5086" s="24">
        <f>ROUND(SUMIF(Einnahmen!E$7:E$10002,A5086,Einnahmen!G$7:G$10002)+SUMIF(Einnahmen!I$7:I$10002,A5086,Einnahmen!H$7:H$10002)+SUMIF(Ausgaben!E$7:E$10002,A5086,Ausgaben!G$7:G$10002)+SUMIF(Ausgaben!I$7:I$10002,A5086,Ausgaben!H$7:H$10002),2)</f>
        <v>0</v>
      </c>
    </row>
    <row r="5087" spans="1:2" x14ac:dyDescent="0.25">
      <c r="A5087">
        <v>5087</v>
      </c>
      <c r="B5087" s="24">
        <f>ROUND(SUMIF(Einnahmen!E$7:E$10002,A5087,Einnahmen!G$7:G$10002)+SUMIF(Einnahmen!I$7:I$10002,A5087,Einnahmen!H$7:H$10002)+SUMIF(Ausgaben!E$7:E$10002,A5087,Ausgaben!G$7:G$10002)+SUMIF(Ausgaben!I$7:I$10002,A5087,Ausgaben!H$7:H$10002),2)</f>
        <v>0</v>
      </c>
    </row>
    <row r="5088" spans="1:2" x14ac:dyDescent="0.25">
      <c r="A5088">
        <v>5088</v>
      </c>
      <c r="B5088" s="24">
        <f>ROUND(SUMIF(Einnahmen!E$7:E$10002,A5088,Einnahmen!G$7:G$10002)+SUMIF(Einnahmen!I$7:I$10002,A5088,Einnahmen!H$7:H$10002)+SUMIF(Ausgaben!E$7:E$10002,A5088,Ausgaben!G$7:G$10002)+SUMIF(Ausgaben!I$7:I$10002,A5088,Ausgaben!H$7:H$10002),2)</f>
        <v>0</v>
      </c>
    </row>
    <row r="5089" spans="1:2" x14ac:dyDescent="0.25">
      <c r="A5089">
        <v>5089</v>
      </c>
      <c r="B5089" s="24">
        <f>ROUND(SUMIF(Einnahmen!E$7:E$10002,A5089,Einnahmen!G$7:G$10002)+SUMIF(Einnahmen!I$7:I$10002,A5089,Einnahmen!H$7:H$10002)+SUMIF(Ausgaben!E$7:E$10002,A5089,Ausgaben!G$7:G$10002)+SUMIF(Ausgaben!I$7:I$10002,A5089,Ausgaben!H$7:H$10002),2)</f>
        <v>0</v>
      </c>
    </row>
    <row r="5090" spans="1:2" x14ac:dyDescent="0.25">
      <c r="A5090">
        <v>5090</v>
      </c>
      <c r="B5090" s="24">
        <f>ROUND(SUMIF(Einnahmen!E$7:E$10002,A5090,Einnahmen!G$7:G$10002)+SUMIF(Einnahmen!I$7:I$10002,A5090,Einnahmen!H$7:H$10002)+SUMIF(Ausgaben!E$7:E$10002,A5090,Ausgaben!G$7:G$10002)+SUMIF(Ausgaben!I$7:I$10002,A5090,Ausgaben!H$7:H$10002),2)</f>
        <v>0</v>
      </c>
    </row>
    <row r="5091" spans="1:2" x14ac:dyDescent="0.25">
      <c r="A5091">
        <v>5091</v>
      </c>
      <c r="B5091" s="24">
        <f>ROUND(SUMIF(Einnahmen!E$7:E$10002,A5091,Einnahmen!G$7:G$10002)+SUMIF(Einnahmen!I$7:I$10002,A5091,Einnahmen!H$7:H$10002)+SUMIF(Ausgaben!E$7:E$10002,A5091,Ausgaben!G$7:G$10002)+SUMIF(Ausgaben!I$7:I$10002,A5091,Ausgaben!H$7:H$10002),2)</f>
        <v>0</v>
      </c>
    </row>
    <row r="5092" spans="1:2" x14ac:dyDescent="0.25">
      <c r="A5092">
        <v>5092</v>
      </c>
      <c r="B5092" s="24">
        <f>ROUND(SUMIF(Einnahmen!E$7:E$10002,A5092,Einnahmen!G$7:G$10002)+SUMIF(Einnahmen!I$7:I$10002,A5092,Einnahmen!H$7:H$10002)+SUMIF(Ausgaben!E$7:E$10002,A5092,Ausgaben!G$7:G$10002)+SUMIF(Ausgaben!I$7:I$10002,A5092,Ausgaben!H$7:H$10002),2)</f>
        <v>0</v>
      </c>
    </row>
    <row r="5093" spans="1:2" x14ac:dyDescent="0.25">
      <c r="A5093">
        <v>5093</v>
      </c>
      <c r="B5093" s="24">
        <f>ROUND(SUMIF(Einnahmen!E$7:E$10002,A5093,Einnahmen!G$7:G$10002)+SUMIF(Einnahmen!I$7:I$10002,A5093,Einnahmen!H$7:H$10002)+SUMIF(Ausgaben!E$7:E$10002,A5093,Ausgaben!G$7:G$10002)+SUMIF(Ausgaben!I$7:I$10002,A5093,Ausgaben!H$7:H$10002),2)</f>
        <v>0</v>
      </c>
    </row>
    <row r="5094" spans="1:2" x14ac:dyDescent="0.25">
      <c r="A5094">
        <v>5094</v>
      </c>
      <c r="B5094" s="24">
        <f>ROUND(SUMIF(Einnahmen!E$7:E$10002,A5094,Einnahmen!G$7:G$10002)+SUMIF(Einnahmen!I$7:I$10002,A5094,Einnahmen!H$7:H$10002)+SUMIF(Ausgaben!E$7:E$10002,A5094,Ausgaben!G$7:G$10002)+SUMIF(Ausgaben!I$7:I$10002,A5094,Ausgaben!H$7:H$10002),2)</f>
        <v>0</v>
      </c>
    </row>
    <row r="5095" spans="1:2" x14ac:dyDescent="0.25">
      <c r="A5095">
        <v>5095</v>
      </c>
      <c r="B5095" s="24">
        <f>ROUND(SUMIF(Einnahmen!E$7:E$10002,A5095,Einnahmen!G$7:G$10002)+SUMIF(Einnahmen!I$7:I$10002,A5095,Einnahmen!H$7:H$10002)+SUMIF(Ausgaben!E$7:E$10002,A5095,Ausgaben!G$7:G$10002)+SUMIF(Ausgaben!I$7:I$10002,A5095,Ausgaben!H$7:H$10002),2)</f>
        <v>0</v>
      </c>
    </row>
    <row r="5096" spans="1:2" x14ac:dyDescent="0.25">
      <c r="A5096">
        <v>5096</v>
      </c>
      <c r="B5096" s="24">
        <f>ROUND(SUMIF(Einnahmen!E$7:E$10002,A5096,Einnahmen!G$7:G$10002)+SUMIF(Einnahmen!I$7:I$10002,A5096,Einnahmen!H$7:H$10002)+SUMIF(Ausgaben!E$7:E$10002,A5096,Ausgaben!G$7:G$10002)+SUMIF(Ausgaben!I$7:I$10002,A5096,Ausgaben!H$7:H$10002),2)</f>
        <v>0</v>
      </c>
    </row>
    <row r="5097" spans="1:2" x14ac:dyDescent="0.25">
      <c r="A5097">
        <v>5097</v>
      </c>
      <c r="B5097" s="24">
        <f>ROUND(SUMIF(Einnahmen!E$7:E$10002,A5097,Einnahmen!G$7:G$10002)+SUMIF(Einnahmen!I$7:I$10002,A5097,Einnahmen!H$7:H$10002)+SUMIF(Ausgaben!E$7:E$10002,A5097,Ausgaben!G$7:G$10002)+SUMIF(Ausgaben!I$7:I$10002,A5097,Ausgaben!H$7:H$10002),2)</f>
        <v>0</v>
      </c>
    </row>
    <row r="5098" spans="1:2" x14ac:dyDescent="0.25">
      <c r="A5098">
        <v>5098</v>
      </c>
      <c r="B5098" s="24">
        <f>ROUND(SUMIF(Einnahmen!E$7:E$10002,A5098,Einnahmen!G$7:G$10002)+SUMIF(Einnahmen!I$7:I$10002,A5098,Einnahmen!H$7:H$10002)+SUMIF(Ausgaben!E$7:E$10002,A5098,Ausgaben!G$7:G$10002)+SUMIF(Ausgaben!I$7:I$10002,A5098,Ausgaben!H$7:H$10002),2)</f>
        <v>0</v>
      </c>
    </row>
    <row r="5099" spans="1:2" x14ac:dyDescent="0.25">
      <c r="A5099">
        <v>5099</v>
      </c>
      <c r="B5099" s="24">
        <f>ROUND(SUMIF(Einnahmen!E$7:E$10002,A5099,Einnahmen!G$7:G$10002)+SUMIF(Einnahmen!I$7:I$10002,A5099,Einnahmen!H$7:H$10002)+SUMIF(Ausgaben!E$7:E$10002,A5099,Ausgaben!G$7:G$10002)+SUMIF(Ausgaben!I$7:I$10002,A5099,Ausgaben!H$7:H$10002),2)</f>
        <v>0</v>
      </c>
    </row>
    <row r="5100" spans="1:2" x14ac:dyDescent="0.25">
      <c r="A5100">
        <v>5100</v>
      </c>
      <c r="B5100" s="24">
        <f>ROUND(SUMIF(Einnahmen!E$7:E$10002,A5100,Einnahmen!G$7:G$10002)+SUMIF(Einnahmen!I$7:I$10002,A5100,Einnahmen!H$7:H$10002)+SUMIF(Ausgaben!E$7:E$10002,A5100,Ausgaben!G$7:G$10002)+SUMIF(Ausgaben!I$7:I$10002,A5100,Ausgaben!H$7:H$10002),2)</f>
        <v>0</v>
      </c>
    </row>
    <row r="5101" spans="1:2" x14ac:dyDescent="0.25">
      <c r="A5101">
        <v>5101</v>
      </c>
      <c r="B5101" s="24">
        <f>ROUND(SUMIF(Einnahmen!E$7:E$10002,A5101,Einnahmen!G$7:G$10002)+SUMIF(Einnahmen!I$7:I$10002,A5101,Einnahmen!H$7:H$10002)+SUMIF(Ausgaben!E$7:E$10002,A5101,Ausgaben!G$7:G$10002)+SUMIF(Ausgaben!I$7:I$10002,A5101,Ausgaben!H$7:H$10002),2)</f>
        <v>0</v>
      </c>
    </row>
    <row r="5102" spans="1:2" x14ac:dyDescent="0.25">
      <c r="A5102">
        <v>5102</v>
      </c>
      <c r="B5102" s="24">
        <f>ROUND(SUMIF(Einnahmen!E$7:E$10002,A5102,Einnahmen!G$7:G$10002)+SUMIF(Einnahmen!I$7:I$10002,A5102,Einnahmen!H$7:H$10002)+SUMIF(Ausgaben!E$7:E$10002,A5102,Ausgaben!G$7:G$10002)+SUMIF(Ausgaben!I$7:I$10002,A5102,Ausgaben!H$7:H$10002),2)</f>
        <v>0</v>
      </c>
    </row>
    <row r="5103" spans="1:2" x14ac:dyDescent="0.25">
      <c r="A5103">
        <v>5103</v>
      </c>
      <c r="B5103" s="24">
        <f>ROUND(SUMIF(Einnahmen!E$7:E$10002,A5103,Einnahmen!G$7:G$10002)+SUMIF(Einnahmen!I$7:I$10002,A5103,Einnahmen!H$7:H$10002)+SUMIF(Ausgaben!E$7:E$10002,A5103,Ausgaben!G$7:G$10002)+SUMIF(Ausgaben!I$7:I$10002,A5103,Ausgaben!H$7:H$10002),2)</f>
        <v>0</v>
      </c>
    </row>
    <row r="5104" spans="1:2" x14ac:dyDescent="0.25">
      <c r="A5104">
        <v>5104</v>
      </c>
      <c r="B5104" s="24">
        <f>ROUND(SUMIF(Einnahmen!E$7:E$10002,A5104,Einnahmen!G$7:G$10002)+SUMIF(Einnahmen!I$7:I$10002,A5104,Einnahmen!H$7:H$10002)+SUMIF(Ausgaben!E$7:E$10002,A5104,Ausgaben!G$7:G$10002)+SUMIF(Ausgaben!I$7:I$10002,A5104,Ausgaben!H$7:H$10002),2)</f>
        <v>0</v>
      </c>
    </row>
    <row r="5105" spans="1:2" x14ac:dyDescent="0.25">
      <c r="A5105">
        <v>5105</v>
      </c>
      <c r="B5105" s="24">
        <f>ROUND(SUMIF(Einnahmen!E$7:E$10002,A5105,Einnahmen!G$7:G$10002)+SUMIF(Einnahmen!I$7:I$10002,A5105,Einnahmen!H$7:H$10002)+SUMIF(Ausgaben!E$7:E$10002,A5105,Ausgaben!G$7:G$10002)+SUMIF(Ausgaben!I$7:I$10002,A5105,Ausgaben!H$7:H$10002),2)</f>
        <v>0</v>
      </c>
    </row>
    <row r="5106" spans="1:2" x14ac:dyDescent="0.25">
      <c r="A5106">
        <v>5106</v>
      </c>
      <c r="B5106" s="24">
        <f>ROUND(SUMIF(Einnahmen!E$7:E$10002,A5106,Einnahmen!G$7:G$10002)+SUMIF(Einnahmen!I$7:I$10002,A5106,Einnahmen!H$7:H$10002)+SUMIF(Ausgaben!E$7:E$10002,A5106,Ausgaben!G$7:G$10002)+SUMIF(Ausgaben!I$7:I$10002,A5106,Ausgaben!H$7:H$10002),2)</f>
        <v>0</v>
      </c>
    </row>
    <row r="5107" spans="1:2" x14ac:dyDescent="0.25">
      <c r="A5107">
        <v>5107</v>
      </c>
      <c r="B5107" s="24">
        <f>ROUND(SUMIF(Einnahmen!E$7:E$10002,A5107,Einnahmen!G$7:G$10002)+SUMIF(Einnahmen!I$7:I$10002,A5107,Einnahmen!H$7:H$10002)+SUMIF(Ausgaben!E$7:E$10002,A5107,Ausgaben!G$7:G$10002)+SUMIF(Ausgaben!I$7:I$10002,A5107,Ausgaben!H$7:H$10002),2)</f>
        <v>0</v>
      </c>
    </row>
    <row r="5108" spans="1:2" x14ac:dyDescent="0.25">
      <c r="A5108">
        <v>5108</v>
      </c>
      <c r="B5108" s="24">
        <f>ROUND(SUMIF(Einnahmen!E$7:E$10002,A5108,Einnahmen!G$7:G$10002)+SUMIF(Einnahmen!I$7:I$10002,A5108,Einnahmen!H$7:H$10002)+SUMIF(Ausgaben!E$7:E$10002,A5108,Ausgaben!G$7:G$10002)+SUMIF(Ausgaben!I$7:I$10002,A5108,Ausgaben!H$7:H$10002),2)</f>
        <v>0</v>
      </c>
    </row>
    <row r="5109" spans="1:2" x14ac:dyDescent="0.25">
      <c r="A5109">
        <v>5109</v>
      </c>
      <c r="B5109" s="24">
        <f>ROUND(SUMIF(Einnahmen!E$7:E$10002,A5109,Einnahmen!G$7:G$10002)+SUMIF(Einnahmen!I$7:I$10002,A5109,Einnahmen!H$7:H$10002)+SUMIF(Ausgaben!E$7:E$10002,A5109,Ausgaben!G$7:G$10002)+SUMIF(Ausgaben!I$7:I$10002,A5109,Ausgaben!H$7:H$10002),2)</f>
        <v>0</v>
      </c>
    </row>
    <row r="5110" spans="1:2" x14ac:dyDescent="0.25">
      <c r="A5110">
        <v>5110</v>
      </c>
      <c r="B5110" s="24">
        <f>ROUND(SUMIF(Einnahmen!E$7:E$10002,A5110,Einnahmen!G$7:G$10002)+SUMIF(Einnahmen!I$7:I$10002,A5110,Einnahmen!H$7:H$10002)+SUMIF(Ausgaben!E$7:E$10002,A5110,Ausgaben!G$7:G$10002)+SUMIF(Ausgaben!I$7:I$10002,A5110,Ausgaben!H$7:H$10002),2)</f>
        <v>0</v>
      </c>
    </row>
    <row r="5111" spans="1:2" x14ac:dyDescent="0.25">
      <c r="A5111">
        <v>5111</v>
      </c>
      <c r="B5111" s="24">
        <f>ROUND(SUMIF(Einnahmen!E$7:E$10002,A5111,Einnahmen!G$7:G$10002)+SUMIF(Einnahmen!I$7:I$10002,A5111,Einnahmen!H$7:H$10002)+SUMIF(Ausgaben!E$7:E$10002,A5111,Ausgaben!G$7:G$10002)+SUMIF(Ausgaben!I$7:I$10002,A5111,Ausgaben!H$7:H$10002),2)</f>
        <v>0</v>
      </c>
    </row>
    <row r="5112" spans="1:2" x14ac:dyDescent="0.25">
      <c r="A5112">
        <v>5112</v>
      </c>
      <c r="B5112" s="24">
        <f>ROUND(SUMIF(Einnahmen!E$7:E$10002,A5112,Einnahmen!G$7:G$10002)+SUMIF(Einnahmen!I$7:I$10002,A5112,Einnahmen!H$7:H$10002)+SUMIF(Ausgaben!E$7:E$10002,A5112,Ausgaben!G$7:G$10002)+SUMIF(Ausgaben!I$7:I$10002,A5112,Ausgaben!H$7:H$10002),2)</f>
        <v>0</v>
      </c>
    </row>
    <row r="5113" spans="1:2" x14ac:dyDescent="0.25">
      <c r="A5113">
        <v>5113</v>
      </c>
      <c r="B5113" s="24">
        <f>ROUND(SUMIF(Einnahmen!E$7:E$10002,A5113,Einnahmen!G$7:G$10002)+SUMIF(Einnahmen!I$7:I$10002,A5113,Einnahmen!H$7:H$10002)+SUMIF(Ausgaben!E$7:E$10002,A5113,Ausgaben!G$7:G$10002)+SUMIF(Ausgaben!I$7:I$10002,A5113,Ausgaben!H$7:H$10002),2)</f>
        <v>0</v>
      </c>
    </row>
    <row r="5114" spans="1:2" x14ac:dyDescent="0.25">
      <c r="A5114">
        <v>5114</v>
      </c>
      <c r="B5114" s="24">
        <f>ROUND(SUMIF(Einnahmen!E$7:E$10002,A5114,Einnahmen!G$7:G$10002)+SUMIF(Einnahmen!I$7:I$10002,A5114,Einnahmen!H$7:H$10002)+SUMIF(Ausgaben!E$7:E$10002,A5114,Ausgaben!G$7:G$10002)+SUMIF(Ausgaben!I$7:I$10002,A5114,Ausgaben!H$7:H$10002),2)</f>
        <v>0</v>
      </c>
    </row>
    <row r="5115" spans="1:2" x14ac:dyDescent="0.25">
      <c r="A5115">
        <v>5115</v>
      </c>
      <c r="B5115" s="24">
        <f>ROUND(SUMIF(Einnahmen!E$7:E$10002,A5115,Einnahmen!G$7:G$10002)+SUMIF(Einnahmen!I$7:I$10002,A5115,Einnahmen!H$7:H$10002)+SUMIF(Ausgaben!E$7:E$10002,A5115,Ausgaben!G$7:G$10002)+SUMIF(Ausgaben!I$7:I$10002,A5115,Ausgaben!H$7:H$10002),2)</f>
        <v>0</v>
      </c>
    </row>
    <row r="5116" spans="1:2" x14ac:dyDescent="0.25">
      <c r="A5116">
        <v>5116</v>
      </c>
      <c r="B5116" s="24">
        <f>ROUND(SUMIF(Einnahmen!E$7:E$10002,A5116,Einnahmen!G$7:G$10002)+SUMIF(Einnahmen!I$7:I$10002,A5116,Einnahmen!H$7:H$10002)+SUMIF(Ausgaben!E$7:E$10002,A5116,Ausgaben!G$7:G$10002)+SUMIF(Ausgaben!I$7:I$10002,A5116,Ausgaben!H$7:H$10002),2)</f>
        <v>0</v>
      </c>
    </row>
    <row r="5117" spans="1:2" x14ac:dyDescent="0.25">
      <c r="A5117">
        <v>5117</v>
      </c>
      <c r="B5117" s="24">
        <f>ROUND(SUMIF(Einnahmen!E$7:E$10002,A5117,Einnahmen!G$7:G$10002)+SUMIF(Einnahmen!I$7:I$10002,A5117,Einnahmen!H$7:H$10002)+SUMIF(Ausgaben!E$7:E$10002,A5117,Ausgaben!G$7:G$10002)+SUMIF(Ausgaben!I$7:I$10002,A5117,Ausgaben!H$7:H$10002),2)</f>
        <v>0</v>
      </c>
    </row>
    <row r="5118" spans="1:2" x14ac:dyDescent="0.25">
      <c r="A5118">
        <v>5118</v>
      </c>
      <c r="B5118" s="24">
        <f>ROUND(SUMIF(Einnahmen!E$7:E$10002,A5118,Einnahmen!G$7:G$10002)+SUMIF(Einnahmen!I$7:I$10002,A5118,Einnahmen!H$7:H$10002)+SUMIF(Ausgaben!E$7:E$10002,A5118,Ausgaben!G$7:G$10002)+SUMIF(Ausgaben!I$7:I$10002,A5118,Ausgaben!H$7:H$10002),2)</f>
        <v>0</v>
      </c>
    </row>
    <row r="5119" spans="1:2" x14ac:dyDescent="0.25">
      <c r="A5119">
        <v>5119</v>
      </c>
      <c r="B5119" s="24">
        <f>ROUND(SUMIF(Einnahmen!E$7:E$10002,A5119,Einnahmen!G$7:G$10002)+SUMIF(Einnahmen!I$7:I$10002,A5119,Einnahmen!H$7:H$10002)+SUMIF(Ausgaben!E$7:E$10002,A5119,Ausgaben!G$7:G$10002)+SUMIF(Ausgaben!I$7:I$10002,A5119,Ausgaben!H$7:H$10002),2)</f>
        <v>0</v>
      </c>
    </row>
    <row r="5120" spans="1:2" x14ac:dyDescent="0.25">
      <c r="A5120">
        <v>5120</v>
      </c>
      <c r="B5120" s="24">
        <f>ROUND(SUMIF(Einnahmen!E$7:E$10002,A5120,Einnahmen!G$7:G$10002)+SUMIF(Einnahmen!I$7:I$10002,A5120,Einnahmen!H$7:H$10002)+SUMIF(Ausgaben!E$7:E$10002,A5120,Ausgaben!G$7:G$10002)+SUMIF(Ausgaben!I$7:I$10002,A5120,Ausgaben!H$7:H$10002),2)</f>
        <v>0</v>
      </c>
    </row>
    <row r="5121" spans="1:2" x14ac:dyDescent="0.25">
      <c r="A5121">
        <v>5121</v>
      </c>
      <c r="B5121" s="24">
        <f>ROUND(SUMIF(Einnahmen!E$7:E$10002,A5121,Einnahmen!G$7:G$10002)+SUMIF(Einnahmen!I$7:I$10002,A5121,Einnahmen!H$7:H$10002)+SUMIF(Ausgaben!E$7:E$10002,A5121,Ausgaben!G$7:G$10002)+SUMIF(Ausgaben!I$7:I$10002,A5121,Ausgaben!H$7:H$10002),2)</f>
        <v>0</v>
      </c>
    </row>
    <row r="5122" spans="1:2" x14ac:dyDescent="0.25">
      <c r="A5122">
        <v>5122</v>
      </c>
      <c r="B5122" s="24">
        <f>ROUND(SUMIF(Einnahmen!E$7:E$10002,A5122,Einnahmen!G$7:G$10002)+SUMIF(Einnahmen!I$7:I$10002,A5122,Einnahmen!H$7:H$10002)+SUMIF(Ausgaben!E$7:E$10002,A5122,Ausgaben!G$7:G$10002)+SUMIF(Ausgaben!I$7:I$10002,A5122,Ausgaben!H$7:H$10002),2)</f>
        <v>0</v>
      </c>
    </row>
    <row r="5123" spans="1:2" x14ac:dyDescent="0.25">
      <c r="A5123">
        <v>5123</v>
      </c>
      <c r="B5123" s="24">
        <f>ROUND(SUMIF(Einnahmen!E$7:E$10002,A5123,Einnahmen!G$7:G$10002)+SUMIF(Einnahmen!I$7:I$10002,A5123,Einnahmen!H$7:H$10002)+SUMIF(Ausgaben!E$7:E$10002,A5123,Ausgaben!G$7:G$10002)+SUMIF(Ausgaben!I$7:I$10002,A5123,Ausgaben!H$7:H$10002),2)</f>
        <v>0</v>
      </c>
    </row>
    <row r="5124" spans="1:2" x14ac:dyDescent="0.25">
      <c r="A5124">
        <v>5124</v>
      </c>
      <c r="B5124" s="24">
        <f>ROUND(SUMIF(Einnahmen!E$7:E$10002,A5124,Einnahmen!G$7:G$10002)+SUMIF(Einnahmen!I$7:I$10002,A5124,Einnahmen!H$7:H$10002)+SUMIF(Ausgaben!E$7:E$10002,A5124,Ausgaben!G$7:G$10002)+SUMIF(Ausgaben!I$7:I$10002,A5124,Ausgaben!H$7:H$10002),2)</f>
        <v>0</v>
      </c>
    </row>
    <row r="5125" spans="1:2" x14ac:dyDescent="0.25">
      <c r="A5125">
        <v>5125</v>
      </c>
      <c r="B5125" s="24">
        <f>ROUND(SUMIF(Einnahmen!E$7:E$10002,A5125,Einnahmen!G$7:G$10002)+SUMIF(Einnahmen!I$7:I$10002,A5125,Einnahmen!H$7:H$10002)+SUMIF(Ausgaben!E$7:E$10002,A5125,Ausgaben!G$7:G$10002)+SUMIF(Ausgaben!I$7:I$10002,A5125,Ausgaben!H$7:H$10002),2)</f>
        <v>0</v>
      </c>
    </row>
    <row r="5126" spans="1:2" x14ac:dyDescent="0.25">
      <c r="A5126">
        <v>5126</v>
      </c>
      <c r="B5126" s="24">
        <f>ROUND(SUMIF(Einnahmen!E$7:E$10002,A5126,Einnahmen!G$7:G$10002)+SUMIF(Einnahmen!I$7:I$10002,A5126,Einnahmen!H$7:H$10002)+SUMIF(Ausgaben!E$7:E$10002,A5126,Ausgaben!G$7:G$10002)+SUMIF(Ausgaben!I$7:I$10002,A5126,Ausgaben!H$7:H$10002),2)</f>
        <v>0</v>
      </c>
    </row>
    <row r="5127" spans="1:2" x14ac:dyDescent="0.25">
      <c r="A5127">
        <v>5127</v>
      </c>
      <c r="B5127" s="24">
        <f>ROUND(SUMIF(Einnahmen!E$7:E$10002,A5127,Einnahmen!G$7:G$10002)+SUMIF(Einnahmen!I$7:I$10002,A5127,Einnahmen!H$7:H$10002)+SUMIF(Ausgaben!E$7:E$10002,A5127,Ausgaben!G$7:G$10002)+SUMIF(Ausgaben!I$7:I$10002,A5127,Ausgaben!H$7:H$10002),2)</f>
        <v>0</v>
      </c>
    </row>
    <row r="5128" spans="1:2" x14ac:dyDescent="0.25">
      <c r="A5128">
        <v>5128</v>
      </c>
      <c r="B5128" s="24">
        <f>ROUND(SUMIF(Einnahmen!E$7:E$10002,A5128,Einnahmen!G$7:G$10002)+SUMIF(Einnahmen!I$7:I$10002,A5128,Einnahmen!H$7:H$10002)+SUMIF(Ausgaben!E$7:E$10002,A5128,Ausgaben!G$7:G$10002)+SUMIF(Ausgaben!I$7:I$10002,A5128,Ausgaben!H$7:H$10002),2)</f>
        <v>0</v>
      </c>
    </row>
    <row r="5129" spans="1:2" x14ac:dyDescent="0.25">
      <c r="A5129">
        <v>5129</v>
      </c>
      <c r="B5129" s="24">
        <f>ROUND(SUMIF(Einnahmen!E$7:E$10002,A5129,Einnahmen!G$7:G$10002)+SUMIF(Einnahmen!I$7:I$10002,A5129,Einnahmen!H$7:H$10002)+SUMIF(Ausgaben!E$7:E$10002,A5129,Ausgaben!G$7:G$10002)+SUMIF(Ausgaben!I$7:I$10002,A5129,Ausgaben!H$7:H$10002),2)</f>
        <v>0</v>
      </c>
    </row>
    <row r="5130" spans="1:2" x14ac:dyDescent="0.25">
      <c r="A5130">
        <v>5130</v>
      </c>
      <c r="B5130" s="24">
        <f>ROUND(SUMIF(Einnahmen!E$7:E$10002,A5130,Einnahmen!G$7:G$10002)+SUMIF(Einnahmen!I$7:I$10002,A5130,Einnahmen!H$7:H$10002)+SUMIF(Ausgaben!E$7:E$10002,A5130,Ausgaben!G$7:G$10002)+SUMIF(Ausgaben!I$7:I$10002,A5130,Ausgaben!H$7:H$10002),2)</f>
        <v>0</v>
      </c>
    </row>
    <row r="5131" spans="1:2" x14ac:dyDescent="0.25">
      <c r="A5131">
        <v>5131</v>
      </c>
      <c r="B5131" s="24">
        <f>ROUND(SUMIF(Einnahmen!E$7:E$10002,A5131,Einnahmen!G$7:G$10002)+SUMIF(Einnahmen!I$7:I$10002,A5131,Einnahmen!H$7:H$10002)+SUMIF(Ausgaben!E$7:E$10002,A5131,Ausgaben!G$7:G$10002)+SUMIF(Ausgaben!I$7:I$10002,A5131,Ausgaben!H$7:H$10002),2)</f>
        <v>0</v>
      </c>
    </row>
    <row r="5132" spans="1:2" x14ac:dyDescent="0.25">
      <c r="A5132">
        <v>5132</v>
      </c>
      <c r="B5132" s="24">
        <f>ROUND(SUMIF(Einnahmen!E$7:E$10002,A5132,Einnahmen!G$7:G$10002)+SUMIF(Einnahmen!I$7:I$10002,A5132,Einnahmen!H$7:H$10002)+SUMIF(Ausgaben!E$7:E$10002,A5132,Ausgaben!G$7:G$10002)+SUMIF(Ausgaben!I$7:I$10002,A5132,Ausgaben!H$7:H$10002),2)</f>
        <v>0</v>
      </c>
    </row>
    <row r="5133" spans="1:2" x14ac:dyDescent="0.25">
      <c r="A5133">
        <v>5133</v>
      </c>
      <c r="B5133" s="24">
        <f>ROUND(SUMIF(Einnahmen!E$7:E$10002,A5133,Einnahmen!G$7:G$10002)+SUMIF(Einnahmen!I$7:I$10002,A5133,Einnahmen!H$7:H$10002)+SUMIF(Ausgaben!E$7:E$10002,A5133,Ausgaben!G$7:G$10002)+SUMIF(Ausgaben!I$7:I$10002,A5133,Ausgaben!H$7:H$10002),2)</f>
        <v>0</v>
      </c>
    </row>
    <row r="5134" spans="1:2" x14ac:dyDescent="0.25">
      <c r="A5134">
        <v>5134</v>
      </c>
      <c r="B5134" s="24">
        <f>ROUND(SUMIF(Einnahmen!E$7:E$10002,A5134,Einnahmen!G$7:G$10002)+SUMIF(Einnahmen!I$7:I$10002,A5134,Einnahmen!H$7:H$10002)+SUMIF(Ausgaben!E$7:E$10002,A5134,Ausgaben!G$7:G$10002)+SUMIF(Ausgaben!I$7:I$10002,A5134,Ausgaben!H$7:H$10002),2)</f>
        <v>0</v>
      </c>
    </row>
    <row r="5135" spans="1:2" x14ac:dyDescent="0.25">
      <c r="A5135">
        <v>5135</v>
      </c>
      <c r="B5135" s="24">
        <f>ROUND(SUMIF(Einnahmen!E$7:E$10002,A5135,Einnahmen!G$7:G$10002)+SUMIF(Einnahmen!I$7:I$10002,A5135,Einnahmen!H$7:H$10002)+SUMIF(Ausgaben!E$7:E$10002,A5135,Ausgaben!G$7:G$10002)+SUMIF(Ausgaben!I$7:I$10002,A5135,Ausgaben!H$7:H$10002),2)</f>
        <v>0</v>
      </c>
    </row>
    <row r="5136" spans="1:2" x14ac:dyDescent="0.25">
      <c r="A5136">
        <v>5136</v>
      </c>
      <c r="B5136" s="24">
        <f>ROUND(SUMIF(Einnahmen!E$7:E$10002,A5136,Einnahmen!G$7:G$10002)+SUMIF(Einnahmen!I$7:I$10002,A5136,Einnahmen!H$7:H$10002)+SUMIF(Ausgaben!E$7:E$10002,A5136,Ausgaben!G$7:G$10002)+SUMIF(Ausgaben!I$7:I$10002,A5136,Ausgaben!H$7:H$10002),2)</f>
        <v>0</v>
      </c>
    </row>
    <row r="5137" spans="1:2" x14ac:dyDescent="0.25">
      <c r="A5137">
        <v>5137</v>
      </c>
      <c r="B5137" s="24">
        <f>ROUND(SUMIF(Einnahmen!E$7:E$10002,A5137,Einnahmen!G$7:G$10002)+SUMIF(Einnahmen!I$7:I$10002,A5137,Einnahmen!H$7:H$10002)+SUMIF(Ausgaben!E$7:E$10002,A5137,Ausgaben!G$7:G$10002)+SUMIF(Ausgaben!I$7:I$10002,A5137,Ausgaben!H$7:H$10002),2)</f>
        <v>0</v>
      </c>
    </row>
    <row r="5138" spans="1:2" x14ac:dyDescent="0.25">
      <c r="A5138">
        <v>5138</v>
      </c>
      <c r="B5138" s="24">
        <f>ROUND(SUMIF(Einnahmen!E$7:E$10002,A5138,Einnahmen!G$7:G$10002)+SUMIF(Einnahmen!I$7:I$10002,A5138,Einnahmen!H$7:H$10002)+SUMIF(Ausgaben!E$7:E$10002,A5138,Ausgaben!G$7:G$10002)+SUMIF(Ausgaben!I$7:I$10002,A5138,Ausgaben!H$7:H$10002),2)</f>
        <v>0</v>
      </c>
    </row>
    <row r="5139" spans="1:2" x14ac:dyDescent="0.25">
      <c r="A5139">
        <v>5139</v>
      </c>
      <c r="B5139" s="24">
        <f>ROUND(SUMIF(Einnahmen!E$7:E$10002,A5139,Einnahmen!G$7:G$10002)+SUMIF(Einnahmen!I$7:I$10002,A5139,Einnahmen!H$7:H$10002)+SUMIF(Ausgaben!E$7:E$10002,A5139,Ausgaben!G$7:G$10002)+SUMIF(Ausgaben!I$7:I$10002,A5139,Ausgaben!H$7:H$10002),2)</f>
        <v>0</v>
      </c>
    </row>
    <row r="5140" spans="1:2" x14ac:dyDescent="0.25">
      <c r="A5140">
        <v>5140</v>
      </c>
      <c r="B5140" s="24">
        <f>ROUND(SUMIF(Einnahmen!E$7:E$10002,A5140,Einnahmen!G$7:G$10002)+SUMIF(Einnahmen!I$7:I$10002,A5140,Einnahmen!H$7:H$10002)+SUMIF(Ausgaben!E$7:E$10002,A5140,Ausgaben!G$7:G$10002)+SUMIF(Ausgaben!I$7:I$10002,A5140,Ausgaben!H$7:H$10002),2)</f>
        <v>0</v>
      </c>
    </row>
    <row r="5141" spans="1:2" x14ac:dyDescent="0.25">
      <c r="A5141">
        <v>5141</v>
      </c>
      <c r="B5141" s="24">
        <f>ROUND(SUMIF(Einnahmen!E$7:E$10002,A5141,Einnahmen!G$7:G$10002)+SUMIF(Einnahmen!I$7:I$10002,A5141,Einnahmen!H$7:H$10002)+SUMIF(Ausgaben!E$7:E$10002,A5141,Ausgaben!G$7:G$10002)+SUMIF(Ausgaben!I$7:I$10002,A5141,Ausgaben!H$7:H$10002),2)</f>
        <v>0</v>
      </c>
    </row>
    <row r="5142" spans="1:2" x14ac:dyDescent="0.25">
      <c r="A5142">
        <v>5142</v>
      </c>
      <c r="B5142" s="24">
        <f>ROUND(SUMIF(Einnahmen!E$7:E$10002,A5142,Einnahmen!G$7:G$10002)+SUMIF(Einnahmen!I$7:I$10002,A5142,Einnahmen!H$7:H$10002)+SUMIF(Ausgaben!E$7:E$10002,A5142,Ausgaben!G$7:G$10002)+SUMIF(Ausgaben!I$7:I$10002,A5142,Ausgaben!H$7:H$10002),2)</f>
        <v>0</v>
      </c>
    </row>
    <row r="5143" spans="1:2" x14ac:dyDescent="0.25">
      <c r="A5143">
        <v>5143</v>
      </c>
      <c r="B5143" s="24">
        <f>ROUND(SUMIF(Einnahmen!E$7:E$10002,A5143,Einnahmen!G$7:G$10002)+SUMIF(Einnahmen!I$7:I$10002,A5143,Einnahmen!H$7:H$10002)+SUMIF(Ausgaben!E$7:E$10002,A5143,Ausgaben!G$7:G$10002)+SUMIF(Ausgaben!I$7:I$10002,A5143,Ausgaben!H$7:H$10002),2)</f>
        <v>0</v>
      </c>
    </row>
    <row r="5144" spans="1:2" x14ac:dyDescent="0.25">
      <c r="A5144">
        <v>5144</v>
      </c>
      <c r="B5144" s="24">
        <f>ROUND(SUMIF(Einnahmen!E$7:E$10002,A5144,Einnahmen!G$7:G$10002)+SUMIF(Einnahmen!I$7:I$10002,A5144,Einnahmen!H$7:H$10002)+SUMIF(Ausgaben!E$7:E$10002,A5144,Ausgaben!G$7:G$10002)+SUMIF(Ausgaben!I$7:I$10002,A5144,Ausgaben!H$7:H$10002),2)</f>
        <v>0</v>
      </c>
    </row>
    <row r="5145" spans="1:2" x14ac:dyDescent="0.25">
      <c r="A5145">
        <v>5145</v>
      </c>
      <c r="B5145" s="24">
        <f>ROUND(SUMIF(Einnahmen!E$7:E$10002,A5145,Einnahmen!G$7:G$10002)+SUMIF(Einnahmen!I$7:I$10002,A5145,Einnahmen!H$7:H$10002)+SUMIF(Ausgaben!E$7:E$10002,A5145,Ausgaben!G$7:G$10002)+SUMIF(Ausgaben!I$7:I$10002,A5145,Ausgaben!H$7:H$10002),2)</f>
        <v>0</v>
      </c>
    </row>
    <row r="5146" spans="1:2" x14ac:dyDescent="0.25">
      <c r="A5146">
        <v>5146</v>
      </c>
      <c r="B5146" s="24">
        <f>ROUND(SUMIF(Einnahmen!E$7:E$10002,A5146,Einnahmen!G$7:G$10002)+SUMIF(Einnahmen!I$7:I$10002,A5146,Einnahmen!H$7:H$10002)+SUMIF(Ausgaben!E$7:E$10002,A5146,Ausgaben!G$7:G$10002)+SUMIF(Ausgaben!I$7:I$10002,A5146,Ausgaben!H$7:H$10002),2)</f>
        <v>0</v>
      </c>
    </row>
    <row r="5147" spans="1:2" x14ac:dyDescent="0.25">
      <c r="A5147">
        <v>5147</v>
      </c>
      <c r="B5147" s="24">
        <f>ROUND(SUMIF(Einnahmen!E$7:E$10002,A5147,Einnahmen!G$7:G$10002)+SUMIF(Einnahmen!I$7:I$10002,A5147,Einnahmen!H$7:H$10002)+SUMIF(Ausgaben!E$7:E$10002,A5147,Ausgaben!G$7:G$10002)+SUMIF(Ausgaben!I$7:I$10002,A5147,Ausgaben!H$7:H$10002),2)</f>
        <v>0</v>
      </c>
    </row>
    <row r="5148" spans="1:2" x14ac:dyDescent="0.25">
      <c r="A5148">
        <v>5148</v>
      </c>
      <c r="B5148" s="24">
        <f>ROUND(SUMIF(Einnahmen!E$7:E$10002,A5148,Einnahmen!G$7:G$10002)+SUMIF(Einnahmen!I$7:I$10002,A5148,Einnahmen!H$7:H$10002)+SUMIF(Ausgaben!E$7:E$10002,A5148,Ausgaben!G$7:G$10002)+SUMIF(Ausgaben!I$7:I$10002,A5148,Ausgaben!H$7:H$10002),2)</f>
        <v>0</v>
      </c>
    </row>
    <row r="5149" spans="1:2" x14ac:dyDescent="0.25">
      <c r="A5149">
        <v>5149</v>
      </c>
      <c r="B5149" s="24">
        <f>ROUND(SUMIF(Einnahmen!E$7:E$10002,A5149,Einnahmen!G$7:G$10002)+SUMIF(Einnahmen!I$7:I$10002,A5149,Einnahmen!H$7:H$10002)+SUMIF(Ausgaben!E$7:E$10002,A5149,Ausgaben!G$7:G$10002)+SUMIF(Ausgaben!I$7:I$10002,A5149,Ausgaben!H$7:H$10002),2)</f>
        <v>0</v>
      </c>
    </row>
    <row r="5150" spans="1:2" x14ac:dyDescent="0.25">
      <c r="A5150">
        <v>5150</v>
      </c>
      <c r="B5150" s="24">
        <f>ROUND(SUMIF(Einnahmen!E$7:E$10002,A5150,Einnahmen!G$7:G$10002)+SUMIF(Einnahmen!I$7:I$10002,A5150,Einnahmen!H$7:H$10002)+SUMIF(Ausgaben!E$7:E$10002,A5150,Ausgaben!G$7:G$10002)+SUMIF(Ausgaben!I$7:I$10002,A5150,Ausgaben!H$7:H$10002),2)</f>
        <v>0</v>
      </c>
    </row>
    <row r="5151" spans="1:2" x14ac:dyDescent="0.25">
      <c r="A5151">
        <v>5151</v>
      </c>
      <c r="B5151" s="24">
        <f>ROUND(SUMIF(Einnahmen!E$7:E$10002,A5151,Einnahmen!G$7:G$10002)+SUMIF(Einnahmen!I$7:I$10002,A5151,Einnahmen!H$7:H$10002)+SUMIF(Ausgaben!E$7:E$10002,A5151,Ausgaben!G$7:G$10002)+SUMIF(Ausgaben!I$7:I$10002,A5151,Ausgaben!H$7:H$10002),2)</f>
        <v>0</v>
      </c>
    </row>
    <row r="5152" spans="1:2" x14ac:dyDescent="0.25">
      <c r="A5152">
        <v>5152</v>
      </c>
      <c r="B5152" s="24">
        <f>ROUND(SUMIF(Einnahmen!E$7:E$10002,A5152,Einnahmen!G$7:G$10002)+SUMIF(Einnahmen!I$7:I$10002,A5152,Einnahmen!H$7:H$10002)+SUMIF(Ausgaben!E$7:E$10002,A5152,Ausgaben!G$7:G$10002)+SUMIF(Ausgaben!I$7:I$10002,A5152,Ausgaben!H$7:H$10002),2)</f>
        <v>0</v>
      </c>
    </row>
    <row r="5153" spans="1:2" x14ac:dyDescent="0.25">
      <c r="A5153">
        <v>5153</v>
      </c>
      <c r="B5153" s="24">
        <f>ROUND(SUMIF(Einnahmen!E$7:E$10002,A5153,Einnahmen!G$7:G$10002)+SUMIF(Einnahmen!I$7:I$10002,A5153,Einnahmen!H$7:H$10002)+SUMIF(Ausgaben!E$7:E$10002,A5153,Ausgaben!G$7:G$10002)+SUMIF(Ausgaben!I$7:I$10002,A5153,Ausgaben!H$7:H$10002),2)</f>
        <v>0</v>
      </c>
    </row>
    <row r="5154" spans="1:2" x14ac:dyDescent="0.25">
      <c r="A5154">
        <v>5154</v>
      </c>
      <c r="B5154" s="24">
        <f>ROUND(SUMIF(Einnahmen!E$7:E$10002,A5154,Einnahmen!G$7:G$10002)+SUMIF(Einnahmen!I$7:I$10002,A5154,Einnahmen!H$7:H$10002)+SUMIF(Ausgaben!E$7:E$10002,A5154,Ausgaben!G$7:G$10002)+SUMIF(Ausgaben!I$7:I$10002,A5154,Ausgaben!H$7:H$10002),2)</f>
        <v>0</v>
      </c>
    </row>
    <row r="5155" spans="1:2" x14ac:dyDescent="0.25">
      <c r="A5155">
        <v>5155</v>
      </c>
      <c r="B5155" s="24">
        <f>ROUND(SUMIF(Einnahmen!E$7:E$10002,A5155,Einnahmen!G$7:G$10002)+SUMIF(Einnahmen!I$7:I$10002,A5155,Einnahmen!H$7:H$10002)+SUMIF(Ausgaben!E$7:E$10002,A5155,Ausgaben!G$7:G$10002)+SUMIF(Ausgaben!I$7:I$10002,A5155,Ausgaben!H$7:H$10002),2)</f>
        <v>0</v>
      </c>
    </row>
    <row r="5156" spans="1:2" x14ac:dyDescent="0.25">
      <c r="A5156">
        <v>5156</v>
      </c>
      <c r="B5156" s="24">
        <f>ROUND(SUMIF(Einnahmen!E$7:E$10002,A5156,Einnahmen!G$7:G$10002)+SUMIF(Einnahmen!I$7:I$10002,A5156,Einnahmen!H$7:H$10002)+SUMIF(Ausgaben!E$7:E$10002,A5156,Ausgaben!G$7:G$10002)+SUMIF(Ausgaben!I$7:I$10002,A5156,Ausgaben!H$7:H$10002),2)</f>
        <v>0</v>
      </c>
    </row>
    <row r="5157" spans="1:2" x14ac:dyDescent="0.25">
      <c r="A5157">
        <v>5157</v>
      </c>
      <c r="B5157" s="24">
        <f>ROUND(SUMIF(Einnahmen!E$7:E$10002,A5157,Einnahmen!G$7:G$10002)+SUMIF(Einnahmen!I$7:I$10002,A5157,Einnahmen!H$7:H$10002)+SUMIF(Ausgaben!E$7:E$10002,A5157,Ausgaben!G$7:G$10002)+SUMIF(Ausgaben!I$7:I$10002,A5157,Ausgaben!H$7:H$10002),2)</f>
        <v>0</v>
      </c>
    </row>
    <row r="5158" spans="1:2" x14ac:dyDescent="0.25">
      <c r="A5158">
        <v>5158</v>
      </c>
      <c r="B5158" s="24">
        <f>ROUND(SUMIF(Einnahmen!E$7:E$10002,A5158,Einnahmen!G$7:G$10002)+SUMIF(Einnahmen!I$7:I$10002,A5158,Einnahmen!H$7:H$10002)+SUMIF(Ausgaben!E$7:E$10002,A5158,Ausgaben!G$7:G$10002)+SUMIF(Ausgaben!I$7:I$10002,A5158,Ausgaben!H$7:H$10002),2)</f>
        <v>0</v>
      </c>
    </row>
    <row r="5159" spans="1:2" x14ac:dyDescent="0.25">
      <c r="A5159">
        <v>5159</v>
      </c>
      <c r="B5159" s="24">
        <f>ROUND(SUMIF(Einnahmen!E$7:E$10002,A5159,Einnahmen!G$7:G$10002)+SUMIF(Einnahmen!I$7:I$10002,A5159,Einnahmen!H$7:H$10002)+SUMIF(Ausgaben!E$7:E$10002,A5159,Ausgaben!G$7:G$10002)+SUMIF(Ausgaben!I$7:I$10002,A5159,Ausgaben!H$7:H$10002),2)</f>
        <v>0</v>
      </c>
    </row>
    <row r="5160" spans="1:2" x14ac:dyDescent="0.25">
      <c r="A5160">
        <v>5160</v>
      </c>
      <c r="B5160" s="24">
        <f>ROUND(SUMIF(Einnahmen!E$7:E$10002,A5160,Einnahmen!G$7:G$10002)+SUMIF(Einnahmen!I$7:I$10002,A5160,Einnahmen!H$7:H$10002)+SUMIF(Ausgaben!E$7:E$10002,A5160,Ausgaben!G$7:G$10002)+SUMIF(Ausgaben!I$7:I$10002,A5160,Ausgaben!H$7:H$10002),2)</f>
        <v>0</v>
      </c>
    </row>
    <row r="5161" spans="1:2" x14ac:dyDescent="0.25">
      <c r="A5161">
        <v>5161</v>
      </c>
      <c r="B5161" s="24">
        <f>ROUND(SUMIF(Einnahmen!E$7:E$10002,A5161,Einnahmen!G$7:G$10002)+SUMIF(Einnahmen!I$7:I$10002,A5161,Einnahmen!H$7:H$10002)+SUMIF(Ausgaben!E$7:E$10002,A5161,Ausgaben!G$7:G$10002)+SUMIF(Ausgaben!I$7:I$10002,A5161,Ausgaben!H$7:H$10002),2)</f>
        <v>0</v>
      </c>
    </row>
    <row r="5162" spans="1:2" x14ac:dyDescent="0.25">
      <c r="A5162">
        <v>5162</v>
      </c>
      <c r="B5162" s="24">
        <f>ROUND(SUMIF(Einnahmen!E$7:E$10002,A5162,Einnahmen!G$7:G$10002)+SUMIF(Einnahmen!I$7:I$10002,A5162,Einnahmen!H$7:H$10002)+SUMIF(Ausgaben!E$7:E$10002,A5162,Ausgaben!G$7:G$10002)+SUMIF(Ausgaben!I$7:I$10002,A5162,Ausgaben!H$7:H$10002),2)</f>
        <v>0</v>
      </c>
    </row>
    <row r="5163" spans="1:2" x14ac:dyDescent="0.25">
      <c r="A5163">
        <v>5163</v>
      </c>
      <c r="B5163" s="24">
        <f>ROUND(SUMIF(Einnahmen!E$7:E$10002,A5163,Einnahmen!G$7:G$10002)+SUMIF(Einnahmen!I$7:I$10002,A5163,Einnahmen!H$7:H$10002)+SUMIF(Ausgaben!E$7:E$10002,A5163,Ausgaben!G$7:G$10002)+SUMIF(Ausgaben!I$7:I$10002,A5163,Ausgaben!H$7:H$10002),2)</f>
        <v>0</v>
      </c>
    </row>
    <row r="5164" spans="1:2" x14ac:dyDescent="0.25">
      <c r="A5164">
        <v>5164</v>
      </c>
      <c r="B5164" s="24">
        <f>ROUND(SUMIF(Einnahmen!E$7:E$10002,A5164,Einnahmen!G$7:G$10002)+SUMIF(Einnahmen!I$7:I$10002,A5164,Einnahmen!H$7:H$10002)+SUMIF(Ausgaben!E$7:E$10002,A5164,Ausgaben!G$7:G$10002)+SUMIF(Ausgaben!I$7:I$10002,A5164,Ausgaben!H$7:H$10002),2)</f>
        <v>0</v>
      </c>
    </row>
    <row r="5165" spans="1:2" x14ac:dyDescent="0.25">
      <c r="A5165">
        <v>5165</v>
      </c>
      <c r="B5165" s="24">
        <f>ROUND(SUMIF(Einnahmen!E$7:E$10002,A5165,Einnahmen!G$7:G$10002)+SUMIF(Einnahmen!I$7:I$10002,A5165,Einnahmen!H$7:H$10002)+SUMIF(Ausgaben!E$7:E$10002,A5165,Ausgaben!G$7:G$10002)+SUMIF(Ausgaben!I$7:I$10002,A5165,Ausgaben!H$7:H$10002),2)</f>
        <v>0</v>
      </c>
    </row>
    <row r="5166" spans="1:2" x14ac:dyDescent="0.25">
      <c r="A5166">
        <v>5166</v>
      </c>
      <c r="B5166" s="24">
        <f>ROUND(SUMIF(Einnahmen!E$7:E$10002,A5166,Einnahmen!G$7:G$10002)+SUMIF(Einnahmen!I$7:I$10002,A5166,Einnahmen!H$7:H$10002)+SUMIF(Ausgaben!E$7:E$10002,A5166,Ausgaben!G$7:G$10002)+SUMIF(Ausgaben!I$7:I$10002,A5166,Ausgaben!H$7:H$10002),2)</f>
        <v>0</v>
      </c>
    </row>
    <row r="5167" spans="1:2" x14ac:dyDescent="0.25">
      <c r="A5167">
        <v>5167</v>
      </c>
      <c r="B5167" s="24">
        <f>ROUND(SUMIF(Einnahmen!E$7:E$10002,A5167,Einnahmen!G$7:G$10002)+SUMIF(Einnahmen!I$7:I$10002,A5167,Einnahmen!H$7:H$10002)+SUMIF(Ausgaben!E$7:E$10002,A5167,Ausgaben!G$7:G$10002)+SUMIF(Ausgaben!I$7:I$10002,A5167,Ausgaben!H$7:H$10002),2)</f>
        <v>0</v>
      </c>
    </row>
    <row r="5168" spans="1:2" x14ac:dyDescent="0.25">
      <c r="A5168">
        <v>5168</v>
      </c>
      <c r="B5168" s="24">
        <f>ROUND(SUMIF(Einnahmen!E$7:E$10002,A5168,Einnahmen!G$7:G$10002)+SUMIF(Einnahmen!I$7:I$10002,A5168,Einnahmen!H$7:H$10002)+SUMIF(Ausgaben!E$7:E$10002,A5168,Ausgaben!G$7:G$10002)+SUMIF(Ausgaben!I$7:I$10002,A5168,Ausgaben!H$7:H$10002),2)</f>
        <v>0</v>
      </c>
    </row>
    <row r="5169" spans="1:2" x14ac:dyDescent="0.25">
      <c r="A5169">
        <v>5169</v>
      </c>
      <c r="B5169" s="24">
        <f>ROUND(SUMIF(Einnahmen!E$7:E$10002,A5169,Einnahmen!G$7:G$10002)+SUMIF(Einnahmen!I$7:I$10002,A5169,Einnahmen!H$7:H$10002)+SUMIF(Ausgaben!E$7:E$10002,A5169,Ausgaben!G$7:G$10002)+SUMIF(Ausgaben!I$7:I$10002,A5169,Ausgaben!H$7:H$10002),2)</f>
        <v>0</v>
      </c>
    </row>
    <row r="5170" spans="1:2" x14ac:dyDescent="0.25">
      <c r="A5170">
        <v>5170</v>
      </c>
      <c r="B5170" s="24">
        <f>ROUND(SUMIF(Einnahmen!E$7:E$10002,A5170,Einnahmen!G$7:G$10002)+SUMIF(Einnahmen!I$7:I$10002,A5170,Einnahmen!H$7:H$10002)+SUMIF(Ausgaben!E$7:E$10002,A5170,Ausgaben!G$7:G$10002)+SUMIF(Ausgaben!I$7:I$10002,A5170,Ausgaben!H$7:H$10002),2)</f>
        <v>0</v>
      </c>
    </row>
    <row r="5171" spans="1:2" x14ac:dyDescent="0.25">
      <c r="A5171">
        <v>5171</v>
      </c>
      <c r="B5171" s="24">
        <f>ROUND(SUMIF(Einnahmen!E$7:E$10002,A5171,Einnahmen!G$7:G$10002)+SUMIF(Einnahmen!I$7:I$10002,A5171,Einnahmen!H$7:H$10002)+SUMIF(Ausgaben!E$7:E$10002,A5171,Ausgaben!G$7:G$10002)+SUMIF(Ausgaben!I$7:I$10002,A5171,Ausgaben!H$7:H$10002),2)</f>
        <v>0</v>
      </c>
    </row>
    <row r="5172" spans="1:2" x14ac:dyDescent="0.25">
      <c r="A5172">
        <v>5172</v>
      </c>
      <c r="B5172" s="24">
        <f>ROUND(SUMIF(Einnahmen!E$7:E$10002,A5172,Einnahmen!G$7:G$10002)+SUMIF(Einnahmen!I$7:I$10002,A5172,Einnahmen!H$7:H$10002)+SUMIF(Ausgaben!E$7:E$10002,A5172,Ausgaben!G$7:G$10002)+SUMIF(Ausgaben!I$7:I$10002,A5172,Ausgaben!H$7:H$10002),2)</f>
        <v>0</v>
      </c>
    </row>
    <row r="5173" spans="1:2" x14ac:dyDescent="0.25">
      <c r="A5173">
        <v>5173</v>
      </c>
      <c r="B5173" s="24">
        <f>ROUND(SUMIF(Einnahmen!E$7:E$10002,A5173,Einnahmen!G$7:G$10002)+SUMIF(Einnahmen!I$7:I$10002,A5173,Einnahmen!H$7:H$10002)+SUMIF(Ausgaben!E$7:E$10002,A5173,Ausgaben!G$7:G$10002)+SUMIF(Ausgaben!I$7:I$10002,A5173,Ausgaben!H$7:H$10002),2)</f>
        <v>0</v>
      </c>
    </row>
    <row r="5174" spans="1:2" x14ac:dyDescent="0.25">
      <c r="A5174">
        <v>5174</v>
      </c>
      <c r="B5174" s="24">
        <f>ROUND(SUMIF(Einnahmen!E$7:E$10002,A5174,Einnahmen!G$7:G$10002)+SUMIF(Einnahmen!I$7:I$10002,A5174,Einnahmen!H$7:H$10002)+SUMIF(Ausgaben!E$7:E$10002,A5174,Ausgaben!G$7:G$10002)+SUMIF(Ausgaben!I$7:I$10002,A5174,Ausgaben!H$7:H$10002),2)</f>
        <v>0</v>
      </c>
    </row>
    <row r="5175" spans="1:2" x14ac:dyDescent="0.25">
      <c r="A5175">
        <v>5175</v>
      </c>
      <c r="B5175" s="24">
        <f>ROUND(SUMIF(Einnahmen!E$7:E$10002,A5175,Einnahmen!G$7:G$10002)+SUMIF(Einnahmen!I$7:I$10002,A5175,Einnahmen!H$7:H$10002)+SUMIF(Ausgaben!E$7:E$10002,A5175,Ausgaben!G$7:G$10002)+SUMIF(Ausgaben!I$7:I$10002,A5175,Ausgaben!H$7:H$10002),2)</f>
        <v>0</v>
      </c>
    </row>
    <row r="5176" spans="1:2" x14ac:dyDescent="0.25">
      <c r="A5176">
        <v>5176</v>
      </c>
      <c r="B5176" s="24">
        <f>ROUND(SUMIF(Einnahmen!E$7:E$10002,A5176,Einnahmen!G$7:G$10002)+SUMIF(Einnahmen!I$7:I$10002,A5176,Einnahmen!H$7:H$10002)+SUMIF(Ausgaben!E$7:E$10002,A5176,Ausgaben!G$7:G$10002)+SUMIF(Ausgaben!I$7:I$10002,A5176,Ausgaben!H$7:H$10002),2)</f>
        <v>0</v>
      </c>
    </row>
    <row r="5177" spans="1:2" x14ac:dyDescent="0.25">
      <c r="A5177">
        <v>5177</v>
      </c>
      <c r="B5177" s="24">
        <f>ROUND(SUMIF(Einnahmen!E$7:E$10002,A5177,Einnahmen!G$7:G$10002)+SUMIF(Einnahmen!I$7:I$10002,A5177,Einnahmen!H$7:H$10002)+SUMIF(Ausgaben!E$7:E$10002,A5177,Ausgaben!G$7:G$10002)+SUMIF(Ausgaben!I$7:I$10002,A5177,Ausgaben!H$7:H$10002),2)</f>
        <v>0</v>
      </c>
    </row>
    <row r="5178" spans="1:2" x14ac:dyDescent="0.25">
      <c r="A5178">
        <v>5178</v>
      </c>
      <c r="B5178" s="24">
        <f>ROUND(SUMIF(Einnahmen!E$7:E$10002,A5178,Einnahmen!G$7:G$10002)+SUMIF(Einnahmen!I$7:I$10002,A5178,Einnahmen!H$7:H$10002)+SUMIF(Ausgaben!E$7:E$10002,A5178,Ausgaben!G$7:G$10002)+SUMIF(Ausgaben!I$7:I$10002,A5178,Ausgaben!H$7:H$10002),2)</f>
        <v>0</v>
      </c>
    </row>
    <row r="5179" spans="1:2" x14ac:dyDescent="0.25">
      <c r="A5179">
        <v>5179</v>
      </c>
      <c r="B5179" s="24">
        <f>ROUND(SUMIF(Einnahmen!E$7:E$10002,A5179,Einnahmen!G$7:G$10002)+SUMIF(Einnahmen!I$7:I$10002,A5179,Einnahmen!H$7:H$10002)+SUMIF(Ausgaben!E$7:E$10002,A5179,Ausgaben!G$7:G$10002)+SUMIF(Ausgaben!I$7:I$10002,A5179,Ausgaben!H$7:H$10002),2)</f>
        <v>0</v>
      </c>
    </row>
    <row r="5180" spans="1:2" x14ac:dyDescent="0.25">
      <c r="A5180">
        <v>5180</v>
      </c>
      <c r="B5180" s="24">
        <f>ROUND(SUMIF(Einnahmen!E$7:E$10002,A5180,Einnahmen!G$7:G$10002)+SUMIF(Einnahmen!I$7:I$10002,A5180,Einnahmen!H$7:H$10002)+SUMIF(Ausgaben!E$7:E$10002,A5180,Ausgaben!G$7:G$10002)+SUMIF(Ausgaben!I$7:I$10002,A5180,Ausgaben!H$7:H$10002),2)</f>
        <v>0</v>
      </c>
    </row>
    <row r="5181" spans="1:2" x14ac:dyDescent="0.25">
      <c r="A5181">
        <v>5181</v>
      </c>
      <c r="B5181" s="24">
        <f>ROUND(SUMIF(Einnahmen!E$7:E$10002,A5181,Einnahmen!G$7:G$10002)+SUMIF(Einnahmen!I$7:I$10002,A5181,Einnahmen!H$7:H$10002)+SUMIF(Ausgaben!E$7:E$10002,A5181,Ausgaben!G$7:G$10002)+SUMIF(Ausgaben!I$7:I$10002,A5181,Ausgaben!H$7:H$10002),2)</f>
        <v>0</v>
      </c>
    </row>
    <row r="5182" spans="1:2" x14ac:dyDescent="0.25">
      <c r="A5182">
        <v>5182</v>
      </c>
      <c r="B5182" s="24">
        <f>ROUND(SUMIF(Einnahmen!E$7:E$10002,A5182,Einnahmen!G$7:G$10002)+SUMIF(Einnahmen!I$7:I$10002,A5182,Einnahmen!H$7:H$10002)+SUMIF(Ausgaben!E$7:E$10002,A5182,Ausgaben!G$7:G$10002)+SUMIF(Ausgaben!I$7:I$10002,A5182,Ausgaben!H$7:H$10002),2)</f>
        <v>0</v>
      </c>
    </row>
    <row r="5183" spans="1:2" x14ac:dyDescent="0.25">
      <c r="A5183">
        <v>5183</v>
      </c>
      <c r="B5183" s="24">
        <f>ROUND(SUMIF(Einnahmen!E$7:E$10002,A5183,Einnahmen!G$7:G$10002)+SUMIF(Einnahmen!I$7:I$10002,A5183,Einnahmen!H$7:H$10002)+SUMIF(Ausgaben!E$7:E$10002,A5183,Ausgaben!G$7:G$10002)+SUMIF(Ausgaben!I$7:I$10002,A5183,Ausgaben!H$7:H$10002),2)</f>
        <v>0</v>
      </c>
    </row>
    <row r="5184" spans="1:2" x14ac:dyDescent="0.25">
      <c r="A5184">
        <v>5184</v>
      </c>
      <c r="B5184" s="24">
        <f>ROUND(SUMIF(Einnahmen!E$7:E$10002,A5184,Einnahmen!G$7:G$10002)+SUMIF(Einnahmen!I$7:I$10002,A5184,Einnahmen!H$7:H$10002)+SUMIF(Ausgaben!E$7:E$10002,A5184,Ausgaben!G$7:G$10002)+SUMIF(Ausgaben!I$7:I$10002,A5184,Ausgaben!H$7:H$10002),2)</f>
        <v>0</v>
      </c>
    </row>
    <row r="5185" spans="1:2" x14ac:dyDescent="0.25">
      <c r="A5185">
        <v>5185</v>
      </c>
      <c r="B5185" s="24">
        <f>ROUND(SUMIF(Einnahmen!E$7:E$10002,A5185,Einnahmen!G$7:G$10002)+SUMIF(Einnahmen!I$7:I$10002,A5185,Einnahmen!H$7:H$10002)+SUMIF(Ausgaben!E$7:E$10002,A5185,Ausgaben!G$7:G$10002)+SUMIF(Ausgaben!I$7:I$10002,A5185,Ausgaben!H$7:H$10002),2)</f>
        <v>0</v>
      </c>
    </row>
    <row r="5186" spans="1:2" x14ac:dyDescent="0.25">
      <c r="A5186">
        <v>5186</v>
      </c>
      <c r="B5186" s="24">
        <f>ROUND(SUMIF(Einnahmen!E$7:E$10002,A5186,Einnahmen!G$7:G$10002)+SUMIF(Einnahmen!I$7:I$10002,A5186,Einnahmen!H$7:H$10002)+SUMIF(Ausgaben!E$7:E$10002,A5186,Ausgaben!G$7:G$10002)+SUMIF(Ausgaben!I$7:I$10002,A5186,Ausgaben!H$7:H$10002),2)</f>
        <v>0</v>
      </c>
    </row>
    <row r="5187" spans="1:2" x14ac:dyDescent="0.25">
      <c r="A5187">
        <v>5187</v>
      </c>
      <c r="B5187" s="24">
        <f>ROUND(SUMIF(Einnahmen!E$7:E$10002,A5187,Einnahmen!G$7:G$10002)+SUMIF(Einnahmen!I$7:I$10002,A5187,Einnahmen!H$7:H$10002)+SUMIF(Ausgaben!E$7:E$10002,A5187,Ausgaben!G$7:G$10002)+SUMIF(Ausgaben!I$7:I$10002,A5187,Ausgaben!H$7:H$10002),2)</f>
        <v>0</v>
      </c>
    </row>
    <row r="5188" spans="1:2" x14ac:dyDescent="0.25">
      <c r="A5188">
        <v>5188</v>
      </c>
      <c r="B5188" s="24">
        <f>ROUND(SUMIF(Einnahmen!E$7:E$10002,A5188,Einnahmen!G$7:G$10002)+SUMIF(Einnahmen!I$7:I$10002,A5188,Einnahmen!H$7:H$10002)+SUMIF(Ausgaben!E$7:E$10002,A5188,Ausgaben!G$7:G$10002)+SUMIF(Ausgaben!I$7:I$10002,A5188,Ausgaben!H$7:H$10002),2)</f>
        <v>0</v>
      </c>
    </row>
    <row r="5189" spans="1:2" x14ac:dyDescent="0.25">
      <c r="A5189">
        <v>5189</v>
      </c>
      <c r="B5189" s="24">
        <f>ROUND(SUMIF(Einnahmen!E$7:E$10002,A5189,Einnahmen!G$7:G$10002)+SUMIF(Einnahmen!I$7:I$10002,A5189,Einnahmen!H$7:H$10002)+SUMIF(Ausgaben!E$7:E$10002,A5189,Ausgaben!G$7:G$10002)+SUMIF(Ausgaben!I$7:I$10002,A5189,Ausgaben!H$7:H$10002),2)</f>
        <v>0</v>
      </c>
    </row>
    <row r="5190" spans="1:2" x14ac:dyDescent="0.25">
      <c r="A5190">
        <v>5190</v>
      </c>
      <c r="B5190" s="24">
        <f>ROUND(SUMIF(Einnahmen!E$7:E$10002,A5190,Einnahmen!G$7:G$10002)+SUMIF(Einnahmen!I$7:I$10002,A5190,Einnahmen!H$7:H$10002)+SUMIF(Ausgaben!E$7:E$10002,A5190,Ausgaben!G$7:G$10002)+SUMIF(Ausgaben!I$7:I$10002,A5190,Ausgaben!H$7:H$10002),2)</f>
        <v>0</v>
      </c>
    </row>
    <row r="5191" spans="1:2" x14ac:dyDescent="0.25">
      <c r="A5191">
        <v>5191</v>
      </c>
      <c r="B5191" s="24">
        <f>ROUND(SUMIF(Einnahmen!E$7:E$10002,A5191,Einnahmen!G$7:G$10002)+SUMIF(Einnahmen!I$7:I$10002,A5191,Einnahmen!H$7:H$10002)+SUMIF(Ausgaben!E$7:E$10002,A5191,Ausgaben!G$7:G$10002)+SUMIF(Ausgaben!I$7:I$10002,A5191,Ausgaben!H$7:H$10002),2)</f>
        <v>0</v>
      </c>
    </row>
    <row r="5192" spans="1:2" x14ac:dyDescent="0.25">
      <c r="A5192">
        <v>5192</v>
      </c>
      <c r="B5192" s="24">
        <f>ROUND(SUMIF(Einnahmen!E$7:E$10002,A5192,Einnahmen!G$7:G$10002)+SUMIF(Einnahmen!I$7:I$10002,A5192,Einnahmen!H$7:H$10002)+SUMIF(Ausgaben!E$7:E$10002,A5192,Ausgaben!G$7:G$10002)+SUMIF(Ausgaben!I$7:I$10002,A5192,Ausgaben!H$7:H$10002),2)</f>
        <v>0</v>
      </c>
    </row>
    <row r="5193" spans="1:2" x14ac:dyDescent="0.25">
      <c r="A5193">
        <v>5193</v>
      </c>
      <c r="B5193" s="24">
        <f>ROUND(SUMIF(Einnahmen!E$7:E$10002,A5193,Einnahmen!G$7:G$10002)+SUMIF(Einnahmen!I$7:I$10002,A5193,Einnahmen!H$7:H$10002)+SUMIF(Ausgaben!E$7:E$10002,A5193,Ausgaben!G$7:G$10002)+SUMIF(Ausgaben!I$7:I$10002,A5193,Ausgaben!H$7:H$10002),2)</f>
        <v>0</v>
      </c>
    </row>
    <row r="5194" spans="1:2" x14ac:dyDescent="0.25">
      <c r="A5194">
        <v>5194</v>
      </c>
      <c r="B5194" s="24">
        <f>ROUND(SUMIF(Einnahmen!E$7:E$10002,A5194,Einnahmen!G$7:G$10002)+SUMIF(Einnahmen!I$7:I$10002,A5194,Einnahmen!H$7:H$10002)+SUMIF(Ausgaben!E$7:E$10002,A5194,Ausgaben!G$7:G$10002)+SUMIF(Ausgaben!I$7:I$10002,A5194,Ausgaben!H$7:H$10002),2)</f>
        <v>0</v>
      </c>
    </row>
    <row r="5195" spans="1:2" x14ac:dyDescent="0.25">
      <c r="A5195">
        <v>5195</v>
      </c>
      <c r="B5195" s="24">
        <f>ROUND(SUMIF(Einnahmen!E$7:E$10002,A5195,Einnahmen!G$7:G$10002)+SUMIF(Einnahmen!I$7:I$10002,A5195,Einnahmen!H$7:H$10002)+SUMIF(Ausgaben!E$7:E$10002,A5195,Ausgaben!G$7:G$10002)+SUMIF(Ausgaben!I$7:I$10002,A5195,Ausgaben!H$7:H$10002),2)</f>
        <v>0</v>
      </c>
    </row>
    <row r="5196" spans="1:2" x14ac:dyDescent="0.25">
      <c r="A5196">
        <v>5196</v>
      </c>
      <c r="B5196" s="24">
        <f>ROUND(SUMIF(Einnahmen!E$7:E$10002,A5196,Einnahmen!G$7:G$10002)+SUMIF(Einnahmen!I$7:I$10002,A5196,Einnahmen!H$7:H$10002)+SUMIF(Ausgaben!E$7:E$10002,A5196,Ausgaben!G$7:G$10002)+SUMIF(Ausgaben!I$7:I$10002,A5196,Ausgaben!H$7:H$10002),2)</f>
        <v>0</v>
      </c>
    </row>
    <row r="5197" spans="1:2" x14ac:dyDescent="0.25">
      <c r="A5197">
        <v>5197</v>
      </c>
      <c r="B5197" s="24">
        <f>ROUND(SUMIF(Einnahmen!E$7:E$10002,A5197,Einnahmen!G$7:G$10002)+SUMIF(Einnahmen!I$7:I$10002,A5197,Einnahmen!H$7:H$10002)+SUMIF(Ausgaben!E$7:E$10002,A5197,Ausgaben!G$7:G$10002)+SUMIF(Ausgaben!I$7:I$10002,A5197,Ausgaben!H$7:H$10002),2)</f>
        <v>0</v>
      </c>
    </row>
    <row r="5198" spans="1:2" x14ac:dyDescent="0.25">
      <c r="A5198">
        <v>5198</v>
      </c>
      <c r="B5198" s="24">
        <f>ROUND(SUMIF(Einnahmen!E$7:E$10002,A5198,Einnahmen!G$7:G$10002)+SUMIF(Einnahmen!I$7:I$10002,A5198,Einnahmen!H$7:H$10002)+SUMIF(Ausgaben!E$7:E$10002,A5198,Ausgaben!G$7:G$10002)+SUMIF(Ausgaben!I$7:I$10002,A5198,Ausgaben!H$7:H$10002),2)</f>
        <v>0</v>
      </c>
    </row>
    <row r="5199" spans="1:2" x14ac:dyDescent="0.25">
      <c r="A5199">
        <v>5199</v>
      </c>
      <c r="B5199" s="24">
        <f>ROUND(SUMIF(Einnahmen!E$7:E$10002,A5199,Einnahmen!G$7:G$10002)+SUMIF(Einnahmen!I$7:I$10002,A5199,Einnahmen!H$7:H$10002)+SUMIF(Ausgaben!E$7:E$10002,A5199,Ausgaben!G$7:G$10002)+SUMIF(Ausgaben!I$7:I$10002,A5199,Ausgaben!H$7:H$10002),2)</f>
        <v>0</v>
      </c>
    </row>
    <row r="5200" spans="1:2" x14ac:dyDescent="0.25">
      <c r="A5200">
        <v>5200</v>
      </c>
      <c r="B5200" s="24">
        <f>ROUND(SUMIF(Einnahmen!E$7:E$10002,A5200,Einnahmen!G$7:G$10002)+SUMIF(Einnahmen!I$7:I$10002,A5200,Einnahmen!H$7:H$10002)+SUMIF(Ausgaben!E$7:E$10002,A5200,Ausgaben!G$7:G$10002)+SUMIF(Ausgaben!I$7:I$10002,A5200,Ausgaben!H$7:H$10002),2)</f>
        <v>0</v>
      </c>
    </row>
    <row r="5201" spans="1:2" x14ac:dyDescent="0.25">
      <c r="A5201">
        <v>5201</v>
      </c>
      <c r="B5201" s="24">
        <f>ROUND(SUMIF(Einnahmen!E$7:E$10002,A5201,Einnahmen!G$7:G$10002)+SUMIF(Einnahmen!I$7:I$10002,A5201,Einnahmen!H$7:H$10002)+SUMIF(Ausgaben!E$7:E$10002,A5201,Ausgaben!G$7:G$10002)+SUMIF(Ausgaben!I$7:I$10002,A5201,Ausgaben!H$7:H$10002),2)</f>
        <v>0</v>
      </c>
    </row>
    <row r="5202" spans="1:2" x14ac:dyDescent="0.25">
      <c r="A5202">
        <v>5202</v>
      </c>
      <c r="B5202" s="24">
        <f>ROUND(SUMIF(Einnahmen!E$7:E$10002,A5202,Einnahmen!G$7:G$10002)+SUMIF(Einnahmen!I$7:I$10002,A5202,Einnahmen!H$7:H$10002)+SUMIF(Ausgaben!E$7:E$10002,A5202,Ausgaben!G$7:G$10002)+SUMIF(Ausgaben!I$7:I$10002,A5202,Ausgaben!H$7:H$10002),2)</f>
        <v>0</v>
      </c>
    </row>
    <row r="5203" spans="1:2" x14ac:dyDescent="0.25">
      <c r="A5203">
        <v>5203</v>
      </c>
      <c r="B5203" s="24">
        <f>ROUND(SUMIF(Einnahmen!E$7:E$10002,A5203,Einnahmen!G$7:G$10002)+SUMIF(Einnahmen!I$7:I$10002,A5203,Einnahmen!H$7:H$10002)+SUMIF(Ausgaben!E$7:E$10002,A5203,Ausgaben!G$7:G$10002)+SUMIF(Ausgaben!I$7:I$10002,A5203,Ausgaben!H$7:H$10002),2)</f>
        <v>0</v>
      </c>
    </row>
    <row r="5204" spans="1:2" x14ac:dyDescent="0.25">
      <c r="A5204">
        <v>5204</v>
      </c>
      <c r="B5204" s="24">
        <f>ROUND(SUMIF(Einnahmen!E$7:E$10002,A5204,Einnahmen!G$7:G$10002)+SUMIF(Einnahmen!I$7:I$10002,A5204,Einnahmen!H$7:H$10002)+SUMIF(Ausgaben!E$7:E$10002,A5204,Ausgaben!G$7:G$10002)+SUMIF(Ausgaben!I$7:I$10002,A5204,Ausgaben!H$7:H$10002),2)</f>
        <v>0</v>
      </c>
    </row>
    <row r="5205" spans="1:2" x14ac:dyDescent="0.25">
      <c r="A5205">
        <v>5205</v>
      </c>
      <c r="B5205" s="24">
        <f>ROUND(SUMIF(Einnahmen!E$7:E$10002,A5205,Einnahmen!G$7:G$10002)+SUMIF(Einnahmen!I$7:I$10002,A5205,Einnahmen!H$7:H$10002)+SUMIF(Ausgaben!E$7:E$10002,A5205,Ausgaben!G$7:G$10002)+SUMIF(Ausgaben!I$7:I$10002,A5205,Ausgaben!H$7:H$10002),2)</f>
        <v>0</v>
      </c>
    </row>
    <row r="5206" spans="1:2" x14ac:dyDescent="0.25">
      <c r="A5206">
        <v>5206</v>
      </c>
      <c r="B5206" s="24">
        <f>ROUND(SUMIF(Einnahmen!E$7:E$10002,A5206,Einnahmen!G$7:G$10002)+SUMIF(Einnahmen!I$7:I$10002,A5206,Einnahmen!H$7:H$10002)+SUMIF(Ausgaben!E$7:E$10002,A5206,Ausgaben!G$7:G$10002)+SUMIF(Ausgaben!I$7:I$10002,A5206,Ausgaben!H$7:H$10002),2)</f>
        <v>0</v>
      </c>
    </row>
    <row r="5207" spans="1:2" x14ac:dyDescent="0.25">
      <c r="A5207">
        <v>5207</v>
      </c>
      <c r="B5207" s="24">
        <f>ROUND(SUMIF(Einnahmen!E$7:E$10002,A5207,Einnahmen!G$7:G$10002)+SUMIF(Einnahmen!I$7:I$10002,A5207,Einnahmen!H$7:H$10002)+SUMIF(Ausgaben!E$7:E$10002,A5207,Ausgaben!G$7:G$10002)+SUMIF(Ausgaben!I$7:I$10002,A5207,Ausgaben!H$7:H$10002),2)</f>
        <v>0</v>
      </c>
    </row>
    <row r="5208" spans="1:2" x14ac:dyDescent="0.25">
      <c r="A5208">
        <v>5208</v>
      </c>
      <c r="B5208" s="24">
        <f>ROUND(SUMIF(Einnahmen!E$7:E$10002,A5208,Einnahmen!G$7:G$10002)+SUMIF(Einnahmen!I$7:I$10002,A5208,Einnahmen!H$7:H$10002)+SUMIF(Ausgaben!E$7:E$10002,A5208,Ausgaben!G$7:G$10002)+SUMIF(Ausgaben!I$7:I$10002,A5208,Ausgaben!H$7:H$10002),2)</f>
        <v>0</v>
      </c>
    </row>
    <row r="5209" spans="1:2" x14ac:dyDescent="0.25">
      <c r="A5209">
        <v>5209</v>
      </c>
      <c r="B5209" s="24">
        <f>ROUND(SUMIF(Einnahmen!E$7:E$10002,A5209,Einnahmen!G$7:G$10002)+SUMIF(Einnahmen!I$7:I$10002,A5209,Einnahmen!H$7:H$10002)+SUMIF(Ausgaben!E$7:E$10002,A5209,Ausgaben!G$7:G$10002)+SUMIF(Ausgaben!I$7:I$10002,A5209,Ausgaben!H$7:H$10002),2)</f>
        <v>0</v>
      </c>
    </row>
    <row r="5210" spans="1:2" x14ac:dyDescent="0.25">
      <c r="A5210">
        <v>5210</v>
      </c>
      <c r="B5210" s="24">
        <f>ROUND(SUMIF(Einnahmen!E$7:E$10002,A5210,Einnahmen!G$7:G$10002)+SUMIF(Einnahmen!I$7:I$10002,A5210,Einnahmen!H$7:H$10002)+SUMIF(Ausgaben!E$7:E$10002,A5210,Ausgaben!G$7:G$10002)+SUMIF(Ausgaben!I$7:I$10002,A5210,Ausgaben!H$7:H$10002),2)</f>
        <v>0</v>
      </c>
    </row>
    <row r="5211" spans="1:2" x14ac:dyDescent="0.25">
      <c r="A5211">
        <v>5211</v>
      </c>
      <c r="B5211" s="24">
        <f>ROUND(SUMIF(Einnahmen!E$7:E$10002,A5211,Einnahmen!G$7:G$10002)+SUMIF(Einnahmen!I$7:I$10002,A5211,Einnahmen!H$7:H$10002)+SUMIF(Ausgaben!E$7:E$10002,A5211,Ausgaben!G$7:G$10002)+SUMIF(Ausgaben!I$7:I$10002,A5211,Ausgaben!H$7:H$10002),2)</f>
        <v>0</v>
      </c>
    </row>
    <row r="5212" spans="1:2" x14ac:dyDescent="0.25">
      <c r="A5212">
        <v>5212</v>
      </c>
      <c r="B5212" s="24">
        <f>ROUND(SUMIF(Einnahmen!E$7:E$10002,A5212,Einnahmen!G$7:G$10002)+SUMIF(Einnahmen!I$7:I$10002,A5212,Einnahmen!H$7:H$10002)+SUMIF(Ausgaben!E$7:E$10002,A5212,Ausgaben!G$7:G$10002)+SUMIF(Ausgaben!I$7:I$10002,A5212,Ausgaben!H$7:H$10002),2)</f>
        <v>0</v>
      </c>
    </row>
    <row r="5213" spans="1:2" x14ac:dyDescent="0.25">
      <c r="A5213">
        <v>5213</v>
      </c>
      <c r="B5213" s="24">
        <f>ROUND(SUMIF(Einnahmen!E$7:E$10002,A5213,Einnahmen!G$7:G$10002)+SUMIF(Einnahmen!I$7:I$10002,A5213,Einnahmen!H$7:H$10002)+SUMIF(Ausgaben!E$7:E$10002,A5213,Ausgaben!G$7:G$10002)+SUMIF(Ausgaben!I$7:I$10002,A5213,Ausgaben!H$7:H$10002),2)</f>
        <v>0</v>
      </c>
    </row>
    <row r="5214" spans="1:2" x14ac:dyDescent="0.25">
      <c r="A5214">
        <v>5214</v>
      </c>
      <c r="B5214" s="24">
        <f>ROUND(SUMIF(Einnahmen!E$7:E$10002,A5214,Einnahmen!G$7:G$10002)+SUMIF(Einnahmen!I$7:I$10002,A5214,Einnahmen!H$7:H$10002)+SUMIF(Ausgaben!E$7:E$10002,A5214,Ausgaben!G$7:G$10002)+SUMIF(Ausgaben!I$7:I$10002,A5214,Ausgaben!H$7:H$10002),2)</f>
        <v>0</v>
      </c>
    </row>
    <row r="5215" spans="1:2" x14ac:dyDescent="0.25">
      <c r="A5215">
        <v>5215</v>
      </c>
      <c r="B5215" s="24">
        <f>ROUND(SUMIF(Einnahmen!E$7:E$10002,A5215,Einnahmen!G$7:G$10002)+SUMIF(Einnahmen!I$7:I$10002,A5215,Einnahmen!H$7:H$10002)+SUMIF(Ausgaben!E$7:E$10002,A5215,Ausgaben!G$7:G$10002)+SUMIF(Ausgaben!I$7:I$10002,A5215,Ausgaben!H$7:H$10002),2)</f>
        <v>0</v>
      </c>
    </row>
    <row r="5216" spans="1:2" x14ac:dyDescent="0.25">
      <c r="A5216">
        <v>5216</v>
      </c>
      <c r="B5216" s="24">
        <f>ROUND(SUMIF(Einnahmen!E$7:E$10002,A5216,Einnahmen!G$7:G$10002)+SUMIF(Einnahmen!I$7:I$10002,A5216,Einnahmen!H$7:H$10002)+SUMIF(Ausgaben!E$7:E$10002,A5216,Ausgaben!G$7:G$10002)+SUMIF(Ausgaben!I$7:I$10002,A5216,Ausgaben!H$7:H$10002),2)</f>
        <v>0</v>
      </c>
    </row>
    <row r="5217" spans="1:2" x14ac:dyDescent="0.25">
      <c r="A5217">
        <v>5217</v>
      </c>
      <c r="B5217" s="24">
        <f>ROUND(SUMIF(Einnahmen!E$7:E$10002,A5217,Einnahmen!G$7:G$10002)+SUMIF(Einnahmen!I$7:I$10002,A5217,Einnahmen!H$7:H$10002)+SUMIF(Ausgaben!E$7:E$10002,A5217,Ausgaben!G$7:G$10002)+SUMIF(Ausgaben!I$7:I$10002,A5217,Ausgaben!H$7:H$10002),2)</f>
        <v>0</v>
      </c>
    </row>
    <row r="5218" spans="1:2" x14ac:dyDescent="0.25">
      <c r="A5218">
        <v>5218</v>
      </c>
      <c r="B5218" s="24">
        <f>ROUND(SUMIF(Einnahmen!E$7:E$10002,A5218,Einnahmen!G$7:G$10002)+SUMIF(Einnahmen!I$7:I$10002,A5218,Einnahmen!H$7:H$10002)+SUMIF(Ausgaben!E$7:E$10002,A5218,Ausgaben!G$7:G$10002)+SUMIF(Ausgaben!I$7:I$10002,A5218,Ausgaben!H$7:H$10002),2)</f>
        <v>0</v>
      </c>
    </row>
    <row r="5219" spans="1:2" x14ac:dyDescent="0.25">
      <c r="A5219">
        <v>5219</v>
      </c>
      <c r="B5219" s="24">
        <f>ROUND(SUMIF(Einnahmen!E$7:E$10002,A5219,Einnahmen!G$7:G$10002)+SUMIF(Einnahmen!I$7:I$10002,A5219,Einnahmen!H$7:H$10002)+SUMIF(Ausgaben!E$7:E$10002,A5219,Ausgaben!G$7:G$10002)+SUMIF(Ausgaben!I$7:I$10002,A5219,Ausgaben!H$7:H$10002),2)</f>
        <v>0</v>
      </c>
    </row>
    <row r="5220" spans="1:2" x14ac:dyDescent="0.25">
      <c r="A5220">
        <v>5220</v>
      </c>
      <c r="B5220" s="24">
        <f>ROUND(SUMIF(Einnahmen!E$7:E$10002,A5220,Einnahmen!G$7:G$10002)+SUMIF(Einnahmen!I$7:I$10002,A5220,Einnahmen!H$7:H$10002)+SUMIF(Ausgaben!E$7:E$10002,A5220,Ausgaben!G$7:G$10002)+SUMIF(Ausgaben!I$7:I$10002,A5220,Ausgaben!H$7:H$10002),2)</f>
        <v>0</v>
      </c>
    </row>
    <row r="5221" spans="1:2" x14ac:dyDescent="0.25">
      <c r="A5221">
        <v>5221</v>
      </c>
      <c r="B5221" s="24">
        <f>ROUND(SUMIF(Einnahmen!E$7:E$10002,A5221,Einnahmen!G$7:G$10002)+SUMIF(Einnahmen!I$7:I$10002,A5221,Einnahmen!H$7:H$10002)+SUMIF(Ausgaben!E$7:E$10002,A5221,Ausgaben!G$7:G$10002)+SUMIF(Ausgaben!I$7:I$10002,A5221,Ausgaben!H$7:H$10002),2)</f>
        <v>0</v>
      </c>
    </row>
    <row r="5222" spans="1:2" x14ac:dyDescent="0.25">
      <c r="A5222">
        <v>5222</v>
      </c>
      <c r="B5222" s="24">
        <f>ROUND(SUMIF(Einnahmen!E$7:E$10002,A5222,Einnahmen!G$7:G$10002)+SUMIF(Einnahmen!I$7:I$10002,A5222,Einnahmen!H$7:H$10002)+SUMIF(Ausgaben!E$7:E$10002,A5222,Ausgaben!G$7:G$10002)+SUMIF(Ausgaben!I$7:I$10002,A5222,Ausgaben!H$7:H$10002),2)</f>
        <v>0</v>
      </c>
    </row>
    <row r="5223" spans="1:2" x14ac:dyDescent="0.25">
      <c r="A5223">
        <v>5223</v>
      </c>
      <c r="B5223" s="24">
        <f>ROUND(SUMIF(Einnahmen!E$7:E$10002,A5223,Einnahmen!G$7:G$10002)+SUMIF(Einnahmen!I$7:I$10002,A5223,Einnahmen!H$7:H$10002)+SUMIF(Ausgaben!E$7:E$10002,A5223,Ausgaben!G$7:G$10002)+SUMIF(Ausgaben!I$7:I$10002,A5223,Ausgaben!H$7:H$10002),2)</f>
        <v>0</v>
      </c>
    </row>
    <row r="5224" spans="1:2" x14ac:dyDescent="0.25">
      <c r="A5224">
        <v>5224</v>
      </c>
      <c r="B5224" s="24">
        <f>ROUND(SUMIF(Einnahmen!E$7:E$10002,A5224,Einnahmen!G$7:G$10002)+SUMIF(Einnahmen!I$7:I$10002,A5224,Einnahmen!H$7:H$10002)+SUMIF(Ausgaben!E$7:E$10002,A5224,Ausgaben!G$7:G$10002)+SUMIF(Ausgaben!I$7:I$10002,A5224,Ausgaben!H$7:H$10002),2)</f>
        <v>0</v>
      </c>
    </row>
    <row r="5225" spans="1:2" x14ac:dyDescent="0.25">
      <c r="A5225">
        <v>5225</v>
      </c>
      <c r="B5225" s="24">
        <f>ROUND(SUMIF(Einnahmen!E$7:E$10002,A5225,Einnahmen!G$7:G$10002)+SUMIF(Einnahmen!I$7:I$10002,A5225,Einnahmen!H$7:H$10002)+SUMIF(Ausgaben!E$7:E$10002,A5225,Ausgaben!G$7:G$10002)+SUMIF(Ausgaben!I$7:I$10002,A5225,Ausgaben!H$7:H$10002),2)</f>
        <v>0</v>
      </c>
    </row>
    <row r="5226" spans="1:2" x14ac:dyDescent="0.25">
      <c r="A5226">
        <v>5226</v>
      </c>
      <c r="B5226" s="24">
        <f>ROUND(SUMIF(Einnahmen!E$7:E$10002,A5226,Einnahmen!G$7:G$10002)+SUMIF(Einnahmen!I$7:I$10002,A5226,Einnahmen!H$7:H$10002)+SUMIF(Ausgaben!E$7:E$10002,A5226,Ausgaben!G$7:G$10002)+SUMIF(Ausgaben!I$7:I$10002,A5226,Ausgaben!H$7:H$10002),2)</f>
        <v>0</v>
      </c>
    </row>
    <row r="5227" spans="1:2" x14ac:dyDescent="0.25">
      <c r="A5227">
        <v>5227</v>
      </c>
      <c r="B5227" s="24">
        <f>ROUND(SUMIF(Einnahmen!E$7:E$10002,A5227,Einnahmen!G$7:G$10002)+SUMIF(Einnahmen!I$7:I$10002,A5227,Einnahmen!H$7:H$10002)+SUMIF(Ausgaben!E$7:E$10002,A5227,Ausgaben!G$7:G$10002)+SUMIF(Ausgaben!I$7:I$10002,A5227,Ausgaben!H$7:H$10002),2)</f>
        <v>0</v>
      </c>
    </row>
    <row r="5228" spans="1:2" x14ac:dyDescent="0.25">
      <c r="A5228">
        <v>5228</v>
      </c>
      <c r="B5228" s="24">
        <f>ROUND(SUMIF(Einnahmen!E$7:E$10002,A5228,Einnahmen!G$7:G$10002)+SUMIF(Einnahmen!I$7:I$10002,A5228,Einnahmen!H$7:H$10002)+SUMIF(Ausgaben!E$7:E$10002,A5228,Ausgaben!G$7:G$10002)+SUMIF(Ausgaben!I$7:I$10002,A5228,Ausgaben!H$7:H$10002),2)</f>
        <v>0</v>
      </c>
    </row>
    <row r="5229" spans="1:2" x14ac:dyDescent="0.25">
      <c r="A5229">
        <v>5229</v>
      </c>
      <c r="B5229" s="24">
        <f>ROUND(SUMIF(Einnahmen!E$7:E$10002,A5229,Einnahmen!G$7:G$10002)+SUMIF(Einnahmen!I$7:I$10002,A5229,Einnahmen!H$7:H$10002)+SUMIF(Ausgaben!E$7:E$10002,A5229,Ausgaben!G$7:G$10002)+SUMIF(Ausgaben!I$7:I$10002,A5229,Ausgaben!H$7:H$10002),2)</f>
        <v>0</v>
      </c>
    </row>
    <row r="5230" spans="1:2" x14ac:dyDescent="0.25">
      <c r="A5230">
        <v>5230</v>
      </c>
      <c r="B5230" s="24">
        <f>ROUND(SUMIF(Einnahmen!E$7:E$10002,A5230,Einnahmen!G$7:G$10002)+SUMIF(Einnahmen!I$7:I$10002,A5230,Einnahmen!H$7:H$10002)+SUMIF(Ausgaben!E$7:E$10002,A5230,Ausgaben!G$7:G$10002)+SUMIF(Ausgaben!I$7:I$10002,A5230,Ausgaben!H$7:H$10002),2)</f>
        <v>0</v>
      </c>
    </row>
    <row r="5231" spans="1:2" x14ac:dyDescent="0.25">
      <c r="A5231">
        <v>5231</v>
      </c>
      <c r="B5231" s="24">
        <f>ROUND(SUMIF(Einnahmen!E$7:E$10002,A5231,Einnahmen!G$7:G$10002)+SUMIF(Einnahmen!I$7:I$10002,A5231,Einnahmen!H$7:H$10002)+SUMIF(Ausgaben!E$7:E$10002,A5231,Ausgaben!G$7:G$10002)+SUMIF(Ausgaben!I$7:I$10002,A5231,Ausgaben!H$7:H$10002),2)</f>
        <v>0</v>
      </c>
    </row>
    <row r="5232" spans="1:2" x14ac:dyDescent="0.25">
      <c r="A5232">
        <v>5232</v>
      </c>
      <c r="B5232" s="24">
        <f>ROUND(SUMIF(Einnahmen!E$7:E$10002,A5232,Einnahmen!G$7:G$10002)+SUMIF(Einnahmen!I$7:I$10002,A5232,Einnahmen!H$7:H$10002)+SUMIF(Ausgaben!E$7:E$10002,A5232,Ausgaben!G$7:G$10002)+SUMIF(Ausgaben!I$7:I$10002,A5232,Ausgaben!H$7:H$10002),2)</f>
        <v>0</v>
      </c>
    </row>
    <row r="5233" spans="1:2" x14ac:dyDescent="0.25">
      <c r="A5233">
        <v>5233</v>
      </c>
      <c r="B5233" s="24">
        <f>ROUND(SUMIF(Einnahmen!E$7:E$10002,A5233,Einnahmen!G$7:G$10002)+SUMIF(Einnahmen!I$7:I$10002,A5233,Einnahmen!H$7:H$10002)+SUMIF(Ausgaben!E$7:E$10002,A5233,Ausgaben!G$7:G$10002)+SUMIF(Ausgaben!I$7:I$10002,A5233,Ausgaben!H$7:H$10002),2)</f>
        <v>0</v>
      </c>
    </row>
    <row r="5234" spans="1:2" x14ac:dyDescent="0.25">
      <c r="A5234">
        <v>5234</v>
      </c>
      <c r="B5234" s="24">
        <f>ROUND(SUMIF(Einnahmen!E$7:E$10002,A5234,Einnahmen!G$7:G$10002)+SUMIF(Einnahmen!I$7:I$10002,A5234,Einnahmen!H$7:H$10002)+SUMIF(Ausgaben!E$7:E$10002,A5234,Ausgaben!G$7:G$10002)+SUMIF(Ausgaben!I$7:I$10002,A5234,Ausgaben!H$7:H$10002),2)</f>
        <v>0</v>
      </c>
    </row>
    <row r="5235" spans="1:2" x14ac:dyDescent="0.25">
      <c r="A5235">
        <v>5235</v>
      </c>
      <c r="B5235" s="24">
        <f>ROUND(SUMIF(Einnahmen!E$7:E$10002,A5235,Einnahmen!G$7:G$10002)+SUMIF(Einnahmen!I$7:I$10002,A5235,Einnahmen!H$7:H$10002)+SUMIF(Ausgaben!E$7:E$10002,A5235,Ausgaben!G$7:G$10002)+SUMIF(Ausgaben!I$7:I$10002,A5235,Ausgaben!H$7:H$10002),2)</f>
        <v>0</v>
      </c>
    </row>
    <row r="5236" spans="1:2" x14ac:dyDescent="0.25">
      <c r="A5236">
        <v>5236</v>
      </c>
      <c r="B5236" s="24">
        <f>ROUND(SUMIF(Einnahmen!E$7:E$10002,A5236,Einnahmen!G$7:G$10002)+SUMIF(Einnahmen!I$7:I$10002,A5236,Einnahmen!H$7:H$10002)+SUMIF(Ausgaben!E$7:E$10002,A5236,Ausgaben!G$7:G$10002)+SUMIF(Ausgaben!I$7:I$10002,A5236,Ausgaben!H$7:H$10002),2)</f>
        <v>0</v>
      </c>
    </row>
    <row r="5237" spans="1:2" x14ac:dyDescent="0.25">
      <c r="A5237">
        <v>5237</v>
      </c>
      <c r="B5237" s="24">
        <f>ROUND(SUMIF(Einnahmen!E$7:E$10002,A5237,Einnahmen!G$7:G$10002)+SUMIF(Einnahmen!I$7:I$10002,A5237,Einnahmen!H$7:H$10002)+SUMIF(Ausgaben!E$7:E$10002,A5237,Ausgaben!G$7:G$10002)+SUMIF(Ausgaben!I$7:I$10002,A5237,Ausgaben!H$7:H$10002),2)</f>
        <v>0</v>
      </c>
    </row>
    <row r="5238" spans="1:2" x14ac:dyDescent="0.25">
      <c r="A5238">
        <v>5238</v>
      </c>
      <c r="B5238" s="24">
        <f>ROUND(SUMIF(Einnahmen!E$7:E$10002,A5238,Einnahmen!G$7:G$10002)+SUMIF(Einnahmen!I$7:I$10002,A5238,Einnahmen!H$7:H$10002)+SUMIF(Ausgaben!E$7:E$10002,A5238,Ausgaben!G$7:G$10002)+SUMIF(Ausgaben!I$7:I$10002,A5238,Ausgaben!H$7:H$10002),2)</f>
        <v>0</v>
      </c>
    </row>
    <row r="5239" spans="1:2" x14ac:dyDescent="0.25">
      <c r="A5239">
        <v>5239</v>
      </c>
      <c r="B5239" s="24">
        <f>ROUND(SUMIF(Einnahmen!E$7:E$10002,A5239,Einnahmen!G$7:G$10002)+SUMIF(Einnahmen!I$7:I$10002,A5239,Einnahmen!H$7:H$10002)+SUMIF(Ausgaben!E$7:E$10002,A5239,Ausgaben!G$7:G$10002)+SUMIF(Ausgaben!I$7:I$10002,A5239,Ausgaben!H$7:H$10002),2)</f>
        <v>0</v>
      </c>
    </row>
    <row r="5240" spans="1:2" x14ac:dyDescent="0.25">
      <c r="A5240">
        <v>5240</v>
      </c>
      <c r="B5240" s="24">
        <f>ROUND(SUMIF(Einnahmen!E$7:E$10002,A5240,Einnahmen!G$7:G$10002)+SUMIF(Einnahmen!I$7:I$10002,A5240,Einnahmen!H$7:H$10002)+SUMIF(Ausgaben!E$7:E$10002,A5240,Ausgaben!G$7:G$10002)+SUMIF(Ausgaben!I$7:I$10002,A5240,Ausgaben!H$7:H$10002),2)</f>
        <v>0</v>
      </c>
    </row>
    <row r="5241" spans="1:2" x14ac:dyDescent="0.25">
      <c r="A5241">
        <v>5241</v>
      </c>
      <c r="B5241" s="24">
        <f>ROUND(SUMIF(Einnahmen!E$7:E$10002,A5241,Einnahmen!G$7:G$10002)+SUMIF(Einnahmen!I$7:I$10002,A5241,Einnahmen!H$7:H$10002)+SUMIF(Ausgaben!E$7:E$10002,A5241,Ausgaben!G$7:G$10002)+SUMIF(Ausgaben!I$7:I$10002,A5241,Ausgaben!H$7:H$10002),2)</f>
        <v>0</v>
      </c>
    </row>
    <row r="5242" spans="1:2" x14ac:dyDescent="0.25">
      <c r="A5242">
        <v>5242</v>
      </c>
      <c r="B5242" s="24">
        <f>ROUND(SUMIF(Einnahmen!E$7:E$10002,A5242,Einnahmen!G$7:G$10002)+SUMIF(Einnahmen!I$7:I$10002,A5242,Einnahmen!H$7:H$10002)+SUMIF(Ausgaben!E$7:E$10002,A5242,Ausgaben!G$7:G$10002)+SUMIF(Ausgaben!I$7:I$10002,A5242,Ausgaben!H$7:H$10002),2)</f>
        <v>0</v>
      </c>
    </row>
    <row r="5243" spans="1:2" x14ac:dyDescent="0.25">
      <c r="A5243">
        <v>5243</v>
      </c>
      <c r="B5243" s="24">
        <f>ROUND(SUMIF(Einnahmen!E$7:E$10002,A5243,Einnahmen!G$7:G$10002)+SUMIF(Einnahmen!I$7:I$10002,A5243,Einnahmen!H$7:H$10002)+SUMIF(Ausgaben!E$7:E$10002,A5243,Ausgaben!G$7:G$10002)+SUMIF(Ausgaben!I$7:I$10002,A5243,Ausgaben!H$7:H$10002),2)</f>
        <v>0</v>
      </c>
    </row>
    <row r="5244" spans="1:2" x14ac:dyDescent="0.25">
      <c r="A5244">
        <v>5244</v>
      </c>
      <c r="B5244" s="24">
        <f>ROUND(SUMIF(Einnahmen!E$7:E$10002,A5244,Einnahmen!G$7:G$10002)+SUMIF(Einnahmen!I$7:I$10002,A5244,Einnahmen!H$7:H$10002)+SUMIF(Ausgaben!E$7:E$10002,A5244,Ausgaben!G$7:G$10002)+SUMIF(Ausgaben!I$7:I$10002,A5244,Ausgaben!H$7:H$10002),2)</f>
        <v>0</v>
      </c>
    </row>
    <row r="5245" spans="1:2" x14ac:dyDescent="0.25">
      <c r="A5245">
        <v>5245</v>
      </c>
      <c r="B5245" s="24">
        <f>ROUND(SUMIF(Einnahmen!E$7:E$10002,A5245,Einnahmen!G$7:G$10002)+SUMIF(Einnahmen!I$7:I$10002,A5245,Einnahmen!H$7:H$10002)+SUMIF(Ausgaben!E$7:E$10002,A5245,Ausgaben!G$7:G$10002)+SUMIF(Ausgaben!I$7:I$10002,A5245,Ausgaben!H$7:H$10002),2)</f>
        <v>0</v>
      </c>
    </row>
    <row r="5246" spans="1:2" x14ac:dyDescent="0.25">
      <c r="A5246">
        <v>5246</v>
      </c>
      <c r="B5246" s="24">
        <f>ROUND(SUMIF(Einnahmen!E$7:E$10002,A5246,Einnahmen!G$7:G$10002)+SUMIF(Einnahmen!I$7:I$10002,A5246,Einnahmen!H$7:H$10002)+SUMIF(Ausgaben!E$7:E$10002,A5246,Ausgaben!G$7:G$10002)+SUMIF(Ausgaben!I$7:I$10002,A5246,Ausgaben!H$7:H$10002),2)</f>
        <v>0</v>
      </c>
    </row>
    <row r="5247" spans="1:2" x14ac:dyDescent="0.25">
      <c r="A5247">
        <v>5247</v>
      </c>
      <c r="B5247" s="24">
        <f>ROUND(SUMIF(Einnahmen!E$7:E$10002,A5247,Einnahmen!G$7:G$10002)+SUMIF(Einnahmen!I$7:I$10002,A5247,Einnahmen!H$7:H$10002)+SUMIF(Ausgaben!E$7:E$10002,A5247,Ausgaben!G$7:G$10002)+SUMIF(Ausgaben!I$7:I$10002,A5247,Ausgaben!H$7:H$10002),2)</f>
        <v>0</v>
      </c>
    </row>
    <row r="5248" spans="1:2" x14ac:dyDescent="0.25">
      <c r="A5248">
        <v>5248</v>
      </c>
      <c r="B5248" s="24">
        <f>ROUND(SUMIF(Einnahmen!E$7:E$10002,A5248,Einnahmen!G$7:G$10002)+SUMIF(Einnahmen!I$7:I$10002,A5248,Einnahmen!H$7:H$10002)+SUMIF(Ausgaben!E$7:E$10002,A5248,Ausgaben!G$7:G$10002)+SUMIF(Ausgaben!I$7:I$10002,A5248,Ausgaben!H$7:H$10002),2)</f>
        <v>0</v>
      </c>
    </row>
    <row r="5249" spans="1:2" x14ac:dyDescent="0.25">
      <c r="A5249">
        <v>5249</v>
      </c>
      <c r="B5249" s="24">
        <f>ROUND(SUMIF(Einnahmen!E$7:E$10002,A5249,Einnahmen!G$7:G$10002)+SUMIF(Einnahmen!I$7:I$10002,A5249,Einnahmen!H$7:H$10002)+SUMIF(Ausgaben!E$7:E$10002,A5249,Ausgaben!G$7:G$10002)+SUMIF(Ausgaben!I$7:I$10002,A5249,Ausgaben!H$7:H$10002),2)</f>
        <v>0</v>
      </c>
    </row>
    <row r="5250" spans="1:2" x14ac:dyDescent="0.25">
      <c r="A5250">
        <v>5250</v>
      </c>
      <c r="B5250" s="24">
        <f>ROUND(SUMIF(Einnahmen!E$7:E$10002,A5250,Einnahmen!G$7:G$10002)+SUMIF(Einnahmen!I$7:I$10002,A5250,Einnahmen!H$7:H$10002)+SUMIF(Ausgaben!E$7:E$10002,A5250,Ausgaben!G$7:G$10002)+SUMIF(Ausgaben!I$7:I$10002,A5250,Ausgaben!H$7:H$10002),2)</f>
        <v>0</v>
      </c>
    </row>
    <row r="5251" spans="1:2" x14ac:dyDescent="0.25">
      <c r="A5251">
        <v>5251</v>
      </c>
      <c r="B5251" s="24">
        <f>ROUND(SUMIF(Einnahmen!E$7:E$10002,A5251,Einnahmen!G$7:G$10002)+SUMIF(Einnahmen!I$7:I$10002,A5251,Einnahmen!H$7:H$10002)+SUMIF(Ausgaben!E$7:E$10002,A5251,Ausgaben!G$7:G$10002)+SUMIF(Ausgaben!I$7:I$10002,A5251,Ausgaben!H$7:H$10002),2)</f>
        <v>0</v>
      </c>
    </row>
    <row r="5252" spans="1:2" x14ac:dyDescent="0.25">
      <c r="A5252">
        <v>5252</v>
      </c>
      <c r="B5252" s="24">
        <f>ROUND(SUMIF(Einnahmen!E$7:E$10002,A5252,Einnahmen!G$7:G$10002)+SUMIF(Einnahmen!I$7:I$10002,A5252,Einnahmen!H$7:H$10002)+SUMIF(Ausgaben!E$7:E$10002,A5252,Ausgaben!G$7:G$10002)+SUMIF(Ausgaben!I$7:I$10002,A5252,Ausgaben!H$7:H$10002),2)</f>
        <v>0</v>
      </c>
    </row>
    <row r="5253" spans="1:2" x14ac:dyDescent="0.25">
      <c r="A5253">
        <v>5253</v>
      </c>
      <c r="B5253" s="24">
        <f>ROUND(SUMIF(Einnahmen!E$7:E$10002,A5253,Einnahmen!G$7:G$10002)+SUMIF(Einnahmen!I$7:I$10002,A5253,Einnahmen!H$7:H$10002)+SUMIF(Ausgaben!E$7:E$10002,A5253,Ausgaben!G$7:G$10002)+SUMIF(Ausgaben!I$7:I$10002,A5253,Ausgaben!H$7:H$10002),2)</f>
        <v>0</v>
      </c>
    </row>
    <row r="5254" spans="1:2" x14ac:dyDescent="0.25">
      <c r="A5254">
        <v>5254</v>
      </c>
      <c r="B5254" s="24">
        <f>ROUND(SUMIF(Einnahmen!E$7:E$10002,A5254,Einnahmen!G$7:G$10002)+SUMIF(Einnahmen!I$7:I$10002,A5254,Einnahmen!H$7:H$10002)+SUMIF(Ausgaben!E$7:E$10002,A5254,Ausgaben!G$7:G$10002)+SUMIF(Ausgaben!I$7:I$10002,A5254,Ausgaben!H$7:H$10002),2)</f>
        <v>0</v>
      </c>
    </row>
    <row r="5255" spans="1:2" x14ac:dyDescent="0.25">
      <c r="A5255">
        <v>5255</v>
      </c>
      <c r="B5255" s="24">
        <f>ROUND(SUMIF(Einnahmen!E$7:E$10002,A5255,Einnahmen!G$7:G$10002)+SUMIF(Einnahmen!I$7:I$10002,A5255,Einnahmen!H$7:H$10002)+SUMIF(Ausgaben!E$7:E$10002,A5255,Ausgaben!G$7:G$10002)+SUMIF(Ausgaben!I$7:I$10002,A5255,Ausgaben!H$7:H$10002),2)</f>
        <v>0</v>
      </c>
    </row>
    <row r="5256" spans="1:2" x14ac:dyDescent="0.25">
      <c r="A5256">
        <v>5256</v>
      </c>
      <c r="B5256" s="24">
        <f>ROUND(SUMIF(Einnahmen!E$7:E$10002,A5256,Einnahmen!G$7:G$10002)+SUMIF(Einnahmen!I$7:I$10002,A5256,Einnahmen!H$7:H$10002)+SUMIF(Ausgaben!E$7:E$10002,A5256,Ausgaben!G$7:G$10002)+SUMIF(Ausgaben!I$7:I$10002,A5256,Ausgaben!H$7:H$10002),2)</f>
        <v>0</v>
      </c>
    </row>
    <row r="5257" spans="1:2" x14ac:dyDescent="0.25">
      <c r="A5257">
        <v>5257</v>
      </c>
      <c r="B5257" s="24">
        <f>ROUND(SUMIF(Einnahmen!E$7:E$10002,A5257,Einnahmen!G$7:G$10002)+SUMIF(Einnahmen!I$7:I$10002,A5257,Einnahmen!H$7:H$10002)+SUMIF(Ausgaben!E$7:E$10002,A5257,Ausgaben!G$7:G$10002)+SUMIF(Ausgaben!I$7:I$10002,A5257,Ausgaben!H$7:H$10002),2)</f>
        <v>0</v>
      </c>
    </row>
    <row r="5258" spans="1:2" x14ac:dyDescent="0.25">
      <c r="A5258">
        <v>5258</v>
      </c>
      <c r="B5258" s="24">
        <f>ROUND(SUMIF(Einnahmen!E$7:E$10002,A5258,Einnahmen!G$7:G$10002)+SUMIF(Einnahmen!I$7:I$10002,A5258,Einnahmen!H$7:H$10002)+SUMIF(Ausgaben!E$7:E$10002,A5258,Ausgaben!G$7:G$10002)+SUMIF(Ausgaben!I$7:I$10002,A5258,Ausgaben!H$7:H$10002),2)</f>
        <v>0</v>
      </c>
    </row>
    <row r="5259" spans="1:2" x14ac:dyDescent="0.25">
      <c r="A5259">
        <v>5259</v>
      </c>
      <c r="B5259" s="24">
        <f>ROUND(SUMIF(Einnahmen!E$7:E$10002,A5259,Einnahmen!G$7:G$10002)+SUMIF(Einnahmen!I$7:I$10002,A5259,Einnahmen!H$7:H$10002)+SUMIF(Ausgaben!E$7:E$10002,A5259,Ausgaben!G$7:G$10002)+SUMIF(Ausgaben!I$7:I$10002,A5259,Ausgaben!H$7:H$10002),2)</f>
        <v>0</v>
      </c>
    </row>
    <row r="5260" spans="1:2" x14ac:dyDescent="0.25">
      <c r="A5260">
        <v>5260</v>
      </c>
      <c r="B5260" s="24">
        <f>ROUND(SUMIF(Einnahmen!E$7:E$10002,A5260,Einnahmen!G$7:G$10002)+SUMIF(Einnahmen!I$7:I$10002,A5260,Einnahmen!H$7:H$10002)+SUMIF(Ausgaben!E$7:E$10002,A5260,Ausgaben!G$7:G$10002)+SUMIF(Ausgaben!I$7:I$10002,A5260,Ausgaben!H$7:H$10002),2)</f>
        <v>0</v>
      </c>
    </row>
    <row r="5261" spans="1:2" x14ac:dyDescent="0.25">
      <c r="A5261">
        <v>5261</v>
      </c>
      <c r="B5261" s="24">
        <f>ROUND(SUMIF(Einnahmen!E$7:E$10002,A5261,Einnahmen!G$7:G$10002)+SUMIF(Einnahmen!I$7:I$10002,A5261,Einnahmen!H$7:H$10002)+SUMIF(Ausgaben!E$7:E$10002,A5261,Ausgaben!G$7:G$10002)+SUMIF(Ausgaben!I$7:I$10002,A5261,Ausgaben!H$7:H$10002),2)</f>
        <v>0</v>
      </c>
    </row>
    <row r="5262" spans="1:2" x14ac:dyDescent="0.25">
      <c r="A5262">
        <v>5262</v>
      </c>
      <c r="B5262" s="24">
        <f>ROUND(SUMIF(Einnahmen!E$7:E$10002,A5262,Einnahmen!G$7:G$10002)+SUMIF(Einnahmen!I$7:I$10002,A5262,Einnahmen!H$7:H$10002)+SUMIF(Ausgaben!E$7:E$10002,A5262,Ausgaben!G$7:G$10002)+SUMIF(Ausgaben!I$7:I$10002,A5262,Ausgaben!H$7:H$10002),2)</f>
        <v>0</v>
      </c>
    </row>
    <row r="5263" spans="1:2" x14ac:dyDescent="0.25">
      <c r="A5263">
        <v>5263</v>
      </c>
      <c r="B5263" s="24">
        <f>ROUND(SUMIF(Einnahmen!E$7:E$10002,A5263,Einnahmen!G$7:G$10002)+SUMIF(Einnahmen!I$7:I$10002,A5263,Einnahmen!H$7:H$10002)+SUMIF(Ausgaben!E$7:E$10002,A5263,Ausgaben!G$7:G$10002)+SUMIF(Ausgaben!I$7:I$10002,A5263,Ausgaben!H$7:H$10002),2)</f>
        <v>0</v>
      </c>
    </row>
    <row r="5264" spans="1:2" x14ac:dyDescent="0.25">
      <c r="A5264">
        <v>5264</v>
      </c>
      <c r="B5264" s="24">
        <f>ROUND(SUMIF(Einnahmen!E$7:E$10002,A5264,Einnahmen!G$7:G$10002)+SUMIF(Einnahmen!I$7:I$10002,A5264,Einnahmen!H$7:H$10002)+SUMIF(Ausgaben!E$7:E$10002,A5264,Ausgaben!G$7:G$10002)+SUMIF(Ausgaben!I$7:I$10002,A5264,Ausgaben!H$7:H$10002),2)</f>
        <v>0</v>
      </c>
    </row>
    <row r="5265" spans="1:2" x14ac:dyDescent="0.25">
      <c r="A5265">
        <v>5265</v>
      </c>
      <c r="B5265" s="24">
        <f>ROUND(SUMIF(Einnahmen!E$7:E$10002,A5265,Einnahmen!G$7:G$10002)+SUMIF(Einnahmen!I$7:I$10002,A5265,Einnahmen!H$7:H$10002)+SUMIF(Ausgaben!E$7:E$10002,A5265,Ausgaben!G$7:G$10002)+SUMIF(Ausgaben!I$7:I$10002,A5265,Ausgaben!H$7:H$10002),2)</f>
        <v>0</v>
      </c>
    </row>
    <row r="5266" spans="1:2" x14ac:dyDescent="0.25">
      <c r="A5266">
        <v>5266</v>
      </c>
      <c r="B5266" s="24">
        <f>ROUND(SUMIF(Einnahmen!E$7:E$10002,A5266,Einnahmen!G$7:G$10002)+SUMIF(Einnahmen!I$7:I$10002,A5266,Einnahmen!H$7:H$10002)+SUMIF(Ausgaben!E$7:E$10002,A5266,Ausgaben!G$7:G$10002)+SUMIF(Ausgaben!I$7:I$10002,A5266,Ausgaben!H$7:H$10002),2)</f>
        <v>0</v>
      </c>
    </row>
    <row r="5267" spans="1:2" x14ac:dyDescent="0.25">
      <c r="A5267">
        <v>5267</v>
      </c>
      <c r="B5267" s="24">
        <f>ROUND(SUMIF(Einnahmen!E$7:E$10002,A5267,Einnahmen!G$7:G$10002)+SUMIF(Einnahmen!I$7:I$10002,A5267,Einnahmen!H$7:H$10002)+SUMIF(Ausgaben!E$7:E$10002,A5267,Ausgaben!G$7:G$10002)+SUMIF(Ausgaben!I$7:I$10002,A5267,Ausgaben!H$7:H$10002),2)</f>
        <v>0</v>
      </c>
    </row>
    <row r="5268" spans="1:2" x14ac:dyDescent="0.25">
      <c r="A5268">
        <v>5268</v>
      </c>
      <c r="B5268" s="24">
        <f>ROUND(SUMIF(Einnahmen!E$7:E$10002,A5268,Einnahmen!G$7:G$10002)+SUMIF(Einnahmen!I$7:I$10002,A5268,Einnahmen!H$7:H$10002)+SUMIF(Ausgaben!E$7:E$10002,A5268,Ausgaben!G$7:G$10002)+SUMIF(Ausgaben!I$7:I$10002,A5268,Ausgaben!H$7:H$10002),2)</f>
        <v>0</v>
      </c>
    </row>
    <row r="5269" spans="1:2" x14ac:dyDescent="0.25">
      <c r="A5269">
        <v>5269</v>
      </c>
      <c r="B5269" s="24">
        <f>ROUND(SUMIF(Einnahmen!E$7:E$10002,A5269,Einnahmen!G$7:G$10002)+SUMIF(Einnahmen!I$7:I$10002,A5269,Einnahmen!H$7:H$10002)+SUMIF(Ausgaben!E$7:E$10002,A5269,Ausgaben!G$7:G$10002)+SUMIF(Ausgaben!I$7:I$10002,A5269,Ausgaben!H$7:H$10002),2)</f>
        <v>0</v>
      </c>
    </row>
    <row r="5270" spans="1:2" x14ac:dyDescent="0.25">
      <c r="A5270">
        <v>5270</v>
      </c>
      <c r="B5270" s="24">
        <f>ROUND(SUMIF(Einnahmen!E$7:E$10002,A5270,Einnahmen!G$7:G$10002)+SUMIF(Einnahmen!I$7:I$10002,A5270,Einnahmen!H$7:H$10002)+SUMIF(Ausgaben!E$7:E$10002,A5270,Ausgaben!G$7:G$10002)+SUMIF(Ausgaben!I$7:I$10002,A5270,Ausgaben!H$7:H$10002),2)</f>
        <v>0</v>
      </c>
    </row>
    <row r="5271" spans="1:2" x14ac:dyDescent="0.25">
      <c r="A5271">
        <v>5271</v>
      </c>
      <c r="B5271" s="24">
        <f>ROUND(SUMIF(Einnahmen!E$7:E$10002,A5271,Einnahmen!G$7:G$10002)+SUMIF(Einnahmen!I$7:I$10002,A5271,Einnahmen!H$7:H$10002)+SUMIF(Ausgaben!E$7:E$10002,A5271,Ausgaben!G$7:G$10002)+SUMIF(Ausgaben!I$7:I$10002,A5271,Ausgaben!H$7:H$10002),2)</f>
        <v>0</v>
      </c>
    </row>
    <row r="5272" spans="1:2" x14ac:dyDescent="0.25">
      <c r="A5272">
        <v>5272</v>
      </c>
      <c r="B5272" s="24">
        <f>ROUND(SUMIF(Einnahmen!E$7:E$10002,A5272,Einnahmen!G$7:G$10002)+SUMIF(Einnahmen!I$7:I$10002,A5272,Einnahmen!H$7:H$10002)+SUMIF(Ausgaben!E$7:E$10002,A5272,Ausgaben!G$7:G$10002)+SUMIF(Ausgaben!I$7:I$10002,A5272,Ausgaben!H$7:H$10002),2)</f>
        <v>0</v>
      </c>
    </row>
    <row r="5273" spans="1:2" x14ac:dyDescent="0.25">
      <c r="A5273">
        <v>5273</v>
      </c>
      <c r="B5273" s="24">
        <f>ROUND(SUMIF(Einnahmen!E$7:E$10002,A5273,Einnahmen!G$7:G$10002)+SUMIF(Einnahmen!I$7:I$10002,A5273,Einnahmen!H$7:H$10002)+SUMIF(Ausgaben!E$7:E$10002,A5273,Ausgaben!G$7:G$10002)+SUMIF(Ausgaben!I$7:I$10002,A5273,Ausgaben!H$7:H$10002),2)</f>
        <v>0</v>
      </c>
    </row>
    <row r="5274" spans="1:2" x14ac:dyDescent="0.25">
      <c r="A5274">
        <v>5274</v>
      </c>
      <c r="B5274" s="24">
        <f>ROUND(SUMIF(Einnahmen!E$7:E$10002,A5274,Einnahmen!G$7:G$10002)+SUMIF(Einnahmen!I$7:I$10002,A5274,Einnahmen!H$7:H$10002)+SUMIF(Ausgaben!E$7:E$10002,A5274,Ausgaben!G$7:G$10002)+SUMIF(Ausgaben!I$7:I$10002,A5274,Ausgaben!H$7:H$10002),2)</f>
        <v>0</v>
      </c>
    </row>
    <row r="5275" spans="1:2" x14ac:dyDescent="0.25">
      <c r="A5275">
        <v>5275</v>
      </c>
      <c r="B5275" s="24">
        <f>ROUND(SUMIF(Einnahmen!E$7:E$10002,A5275,Einnahmen!G$7:G$10002)+SUMIF(Einnahmen!I$7:I$10002,A5275,Einnahmen!H$7:H$10002)+SUMIF(Ausgaben!E$7:E$10002,A5275,Ausgaben!G$7:G$10002)+SUMIF(Ausgaben!I$7:I$10002,A5275,Ausgaben!H$7:H$10002),2)</f>
        <v>0</v>
      </c>
    </row>
    <row r="5276" spans="1:2" x14ac:dyDescent="0.25">
      <c r="A5276">
        <v>5276</v>
      </c>
      <c r="B5276" s="24">
        <f>ROUND(SUMIF(Einnahmen!E$7:E$10002,A5276,Einnahmen!G$7:G$10002)+SUMIF(Einnahmen!I$7:I$10002,A5276,Einnahmen!H$7:H$10002)+SUMIF(Ausgaben!E$7:E$10002,A5276,Ausgaben!G$7:G$10002)+SUMIF(Ausgaben!I$7:I$10002,A5276,Ausgaben!H$7:H$10002),2)</f>
        <v>0</v>
      </c>
    </row>
    <row r="5277" spans="1:2" x14ac:dyDescent="0.25">
      <c r="A5277">
        <v>5277</v>
      </c>
      <c r="B5277" s="24">
        <f>ROUND(SUMIF(Einnahmen!E$7:E$10002,A5277,Einnahmen!G$7:G$10002)+SUMIF(Einnahmen!I$7:I$10002,A5277,Einnahmen!H$7:H$10002)+SUMIF(Ausgaben!E$7:E$10002,A5277,Ausgaben!G$7:G$10002)+SUMIF(Ausgaben!I$7:I$10002,A5277,Ausgaben!H$7:H$10002),2)</f>
        <v>0</v>
      </c>
    </row>
    <row r="5278" spans="1:2" x14ac:dyDescent="0.25">
      <c r="A5278">
        <v>5278</v>
      </c>
      <c r="B5278" s="24">
        <f>ROUND(SUMIF(Einnahmen!E$7:E$10002,A5278,Einnahmen!G$7:G$10002)+SUMIF(Einnahmen!I$7:I$10002,A5278,Einnahmen!H$7:H$10002)+SUMIF(Ausgaben!E$7:E$10002,A5278,Ausgaben!G$7:G$10002)+SUMIF(Ausgaben!I$7:I$10002,A5278,Ausgaben!H$7:H$10002),2)</f>
        <v>0</v>
      </c>
    </row>
    <row r="5279" spans="1:2" x14ac:dyDescent="0.25">
      <c r="A5279">
        <v>5279</v>
      </c>
      <c r="B5279" s="24">
        <f>ROUND(SUMIF(Einnahmen!E$7:E$10002,A5279,Einnahmen!G$7:G$10002)+SUMIF(Einnahmen!I$7:I$10002,A5279,Einnahmen!H$7:H$10002)+SUMIF(Ausgaben!E$7:E$10002,A5279,Ausgaben!G$7:G$10002)+SUMIF(Ausgaben!I$7:I$10002,A5279,Ausgaben!H$7:H$10002),2)</f>
        <v>0</v>
      </c>
    </row>
    <row r="5280" spans="1:2" x14ac:dyDescent="0.25">
      <c r="A5280">
        <v>5280</v>
      </c>
      <c r="B5280" s="24">
        <f>ROUND(SUMIF(Einnahmen!E$7:E$10002,A5280,Einnahmen!G$7:G$10002)+SUMIF(Einnahmen!I$7:I$10002,A5280,Einnahmen!H$7:H$10002)+SUMIF(Ausgaben!E$7:E$10002,A5280,Ausgaben!G$7:G$10002)+SUMIF(Ausgaben!I$7:I$10002,A5280,Ausgaben!H$7:H$10002),2)</f>
        <v>0</v>
      </c>
    </row>
    <row r="5281" spans="1:2" x14ac:dyDescent="0.25">
      <c r="A5281">
        <v>5281</v>
      </c>
      <c r="B5281" s="24">
        <f>ROUND(SUMIF(Einnahmen!E$7:E$10002,A5281,Einnahmen!G$7:G$10002)+SUMIF(Einnahmen!I$7:I$10002,A5281,Einnahmen!H$7:H$10002)+SUMIF(Ausgaben!E$7:E$10002,A5281,Ausgaben!G$7:G$10002)+SUMIF(Ausgaben!I$7:I$10002,A5281,Ausgaben!H$7:H$10002),2)</f>
        <v>0</v>
      </c>
    </row>
    <row r="5282" spans="1:2" x14ac:dyDescent="0.25">
      <c r="A5282">
        <v>5282</v>
      </c>
      <c r="B5282" s="24">
        <f>ROUND(SUMIF(Einnahmen!E$7:E$10002,A5282,Einnahmen!G$7:G$10002)+SUMIF(Einnahmen!I$7:I$10002,A5282,Einnahmen!H$7:H$10002)+SUMIF(Ausgaben!E$7:E$10002,A5282,Ausgaben!G$7:G$10002)+SUMIF(Ausgaben!I$7:I$10002,A5282,Ausgaben!H$7:H$10002),2)</f>
        <v>0</v>
      </c>
    </row>
    <row r="5283" spans="1:2" x14ac:dyDescent="0.25">
      <c r="A5283">
        <v>5283</v>
      </c>
      <c r="B5283" s="24">
        <f>ROUND(SUMIF(Einnahmen!E$7:E$10002,A5283,Einnahmen!G$7:G$10002)+SUMIF(Einnahmen!I$7:I$10002,A5283,Einnahmen!H$7:H$10002)+SUMIF(Ausgaben!E$7:E$10002,A5283,Ausgaben!G$7:G$10002)+SUMIF(Ausgaben!I$7:I$10002,A5283,Ausgaben!H$7:H$10002),2)</f>
        <v>0</v>
      </c>
    </row>
    <row r="5284" spans="1:2" x14ac:dyDescent="0.25">
      <c r="A5284">
        <v>5284</v>
      </c>
      <c r="B5284" s="24">
        <f>ROUND(SUMIF(Einnahmen!E$7:E$10002,A5284,Einnahmen!G$7:G$10002)+SUMIF(Einnahmen!I$7:I$10002,A5284,Einnahmen!H$7:H$10002)+SUMIF(Ausgaben!E$7:E$10002,A5284,Ausgaben!G$7:G$10002)+SUMIF(Ausgaben!I$7:I$10002,A5284,Ausgaben!H$7:H$10002),2)</f>
        <v>0</v>
      </c>
    </row>
    <row r="5285" spans="1:2" x14ac:dyDescent="0.25">
      <c r="A5285">
        <v>5285</v>
      </c>
      <c r="B5285" s="24">
        <f>ROUND(SUMIF(Einnahmen!E$7:E$10002,A5285,Einnahmen!G$7:G$10002)+SUMIF(Einnahmen!I$7:I$10002,A5285,Einnahmen!H$7:H$10002)+SUMIF(Ausgaben!E$7:E$10002,A5285,Ausgaben!G$7:G$10002)+SUMIF(Ausgaben!I$7:I$10002,A5285,Ausgaben!H$7:H$10002),2)</f>
        <v>0</v>
      </c>
    </row>
    <row r="5286" spans="1:2" x14ac:dyDescent="0.25">
      <c r="A5286">
        <v>5286</v>
      </c>
      <c r="B5286" s="24">
        <f>ROUND(SUMIF(Einnahmen!E$7:E$10002,A5286,Einnahmen!G$7:G$10002)+SUMIF(Einnahmen!I$7:I$10002,A5286,Einnahmen!H$7:H$10002)+SUMIF(Ausgaben!E$7:E$10002,A5286,Ausgaben!G$7:G$10002)+SUMIF(Ausgaben!I$7:I$10002,A5286,Ausgaben!H$7:H$10002),2)</f>
        <v>0</v>
      </c>
    </row>
    <row r="5287" spans="1:2" x14ac:dyDescent="0.25">
      <c r="A5287">
        <v>5287</v>
      </c>
      <c r="B5287" s="24">
        <f>ROUND(SUMIF(Einnahmen!E$7:E$10002,A5287,Einnahmen!G$7:G$10002)+SUMIF(Einnahmen!I$7:I$10002,A5287,Einnahmen!H$7:H$10002)+SUMIF(Ausgaben!E$7:E$10002,A5287,Ausgaben!G$7:G$10002)+SUMIF(Ausgaben!I$7:I$10002,A5287,Ausgaben!H$7:H$10002),2)</f>
        <v>0</v>
      </c>
    </row>
    <row r="5288" spans="1:2" x14ac:dyDescent="0.25">
      <c r="A5288">
        <v>5288</v>
      </c>
      <c r="B5288" s="24">
        <f>ROUND(SUMIF(Einnahmen!E$7:E$10002,A5288,Einnahmen!G$7:G$10002)+SUMIF(Einnahmen!I$7:I$10002,A5288,Einnahmen!H$7:H$10002)+SUMIF(Ausgaben!E$7:E$10002,A5288,Ausgaben!G$7:G$10002)+SUMIF(Ausgaben!I$7:I$10002,A5288,Ausgaben!H$7:H$10002),2)</f>
        <v>0</v>
      </c>
    </row>
    <row r="5289" spans="1:2" x14ac:dyDescent="0.25">
      <c r="A5289">
        <v>5289</v>
      </c>
      <c r="B5289" s="24">
        <f>ROUND(SUMIF(Einnahmen!E$7:E$10002,A5289,Einnahmen!G$7:G$10002)+SUMIF(Einnahmen!I$7:I$10002,A5289,Einnahmen!H$7:H$10002)+SUMIF(Ausgaben!E$7:E$10002,A5289,Ausgaben!G$7:G$10002)+SUMIF(Ausgaben!I$7:I$10002,A5289,Ausgaben!H$7:H$10002),2)</f>
        <v>0</v>
      </c>
    </row>
    <row r="5290" spans="1:2" x14ac:dyDescent="0.25">
      <c r="A5290">
        <v>5290</v>
      </c>
      <c r="B5290" s="24">
        <f>ROUND(SUMIF(Einnahmen!E$7:E$10002,A5290,Einnahmen!G$7:G$10002)+SUMIF(Einnahmen!I$7:I$10002,A5290,Einnahmen!H$7:H$10002)+SUMIF(Ausgaben!E$7:E$10002,A5290,Ausgaben!G$7:G$10002)+SUMIF(Ausgaben!I$7:I$10002,A5290,Ausgaben!H$7:H$10002),2)</f>
        <v>0</v>
      </c>
    </row>
    <row r="5291" spans="1:2" x14ac:dyDescent="0.25">
      <c r="A5291">
        <v>5291</v>
      </c>
      <c r="B5291" s="24">
        <f>ROUND(SUMIF(Einnahmen!E$7:E$10002,A5291,Einnahmen!G$7:G$10002)+SUMIF(Einnahmen!I$7:I$10002,A5291,Einnahmen!H$7:H$10002)+SUMIF(Ausgaben!E$7:E$10002,A5291,Ausgaben!G$7:G$10002)+SUMIF(Ausgaben!I$7:I$10002,A5291,Ausgaben!H$7:H$10002),2)</f>
        <v>0</v>
      </c>
    </row>
    <row r="5292" spans="1:2" x14ac:dyDescent="0.25">
      <c r="A5292">
        <v>5292</v>
      </c>
      <c r="B5292" s="24">
        <f>ROUND(SUMIF(Einnahmen!E$7:E$10002,A5292,Einnahmen!G$7:G$10002)+SUMIF(Einnahmen!I$7:I$10002,A5292,Einnahmen!H$7:H$10002)+SUMIF(Ausgaben!E$7:E$10002,A5292,Ausgaben!G$7:G$10002)+SUMIF(Ausgaben!I$7:I$10002,A5292,Ausgaben!H$7:H$10002),2)</f>
        <v>0</v>
      </c>
    </row>
    <row r="5293" spans="1:2" x14ac:dyDescent="0.25">
      <c r="A5293">
        <v>5293</v>
      </c>
      <c r="B5293" s="24">
        <f>ROUND(SUMIF(Einnahmen!E$7:E$10002,A5293,Einnahmen!G$7:G$10002)+SUMIF(Einnahmen!I$7:I$10002,A5293,Einnahmen!H$7:H$10002)+SUMIF(Ausgaben!E$7:E$10002,A5293,Ausgaben!G$7:G$10002)+SUMIF(Ausgaben!I$7:I$10002,A5293,Ausgaben!H$7:H$10002),2)</f>
        <v>0</v>
      </c>
    </row>
    <row r="5294" spans="1:2" x14ac:dyDescent="0.25">
      <c r="A5294">
        <v>5294</v>
      </c>
      <c r="B5294" s="24">
        <f>ROUND(SUMIF(Einnahmen!E$7:E$10002,A5294,Einnahmen!G$7:G$10002)+SUMIF(Einnahmen!I$7:I$10002,A5294,Einnahmen!H$7:H$10002)+SUMIF(Ausgaben!E$7:E$10002,A5294,Ausgaben!G$7:G$10002)+SUMIF(Ausgaben!I$7:I$10002,A5294,Ausgaben!H$7:H$10002),2)</f>
        <v>0</v>
      </c>
    </row>
    <row r="5295" spans="1:2" x14ac:dyDescent="0.25">
      <c r="A5295">
        <v>5295</v>
      </c>
      <c r="B5295" s="24">
        <f>ROUND(SUMIF(Einnahmen!E$7:E$10002,A5295,Einnahmen!G$7:G$10002)+SUMIF(Einnahmen!I$7:I$10002,A5295,Einnahmen!H$7:H$10002)+SUMIF(Ausgaben!E$7:E$10002,A5295,Ausgaben!G$7:G$10002)+SUMIF(Ausgaben!I$7:I$10002,A5295,Ausgaben!H$7:H$10002),2)</f>
        <v>0</v>
      </c>
    </row>
    <row r="5296" spans="1:2" x14ac:dyDescent="0.25">
      <c r="A5296">
        <v>5296</v>
      </c>
      <c r="B5296" s="24">
        <f>ROUND(SUMIF(Einnahmen!E$7:E$10002,A5296,Einnahmen!G$7:G$10002)+SUMIF(Einnahmen!I$7:I$10002,A5296,Einnahmen!H$7:H$10002)+SUMIF(Ausgaben!E$7:E$10002,A5296,Ausgaben!G$7:G$10002)+SUMIF(Ausgaben!I$7:I$10002,A5296,Ausgaben!H$7:H$10002),2)</f>
        <v>0</v>
      </c>
    </row>
    <row r="5297" spans="1:2" x14ac:dyDescent="0.25">
      <c r="A5297">
        <v>5297</v>
      </c>
      <c r="B5297" s="24">
        <f>ROUND(SUMIF(Einnahmen!E$7:E$10002,A5297,Einnahmen!G$7:G$10002)+SUMIF(Einnahmen!I$7:I$10002,A5297,Einnahmen!H$7:H$10002)+SUMIF(Ausgaben!E$7:E$10002,A5297,Ausgaben!G$7:G$10002)+SUMIF(Ausgaben!I$7:I$10002,A5297,Ausgaben!H$7:H$10002),2)</f>
        <v>0</v>
      </c>
    </row>
    <row r="5298" spans="1:2" x14ac:dyDescent="0.25">
      <c r="A5298">
        <v>5298</v>
      </c>
      <c r="B5298" s="24">
        <f>ROUND(SUMIF(Einnahmen!E$7:E$10002,A5298,Einnahmen!G$7:G$10002)+SUMIF(Einnahmen!I$7:I$10002,A5298,Einnahmen!H$7:H$10002)+SUMIF(Ausgaben!E$7:E$10002,A5298,Ausgaben!G$7:G$10002)+SUMIF(Ausgaben!I$7:I$10002,A5298,Ausgaben!H$7:H$10002),2)</f>
        <v>0</v>
      </c>
    </row>
    <row r="5299" spans="1:2" x14ac:dyDescent="0.25">
      <c r="A5299">
        <v>5299</v>
      </c>
      <c r="B5299" s="24">
        <f>ROUND(SUMIF(Einnahmen!E$7:E$10002,A5299,Einnahmen!G$7:G$10002)+SUMIF(Einnahmen!I$7:I$10002,A5299,Einnahmen!H$7:H$10002)+SUMIF(Ausgaben!E$7:E$10002,A5299,Ausgaben!G$7:G$10002)+SUMIF(Ausgaben!I$7:I$10002,A5299,Ausgaben!H$7:H$10002),2)</f>
        <v>0</v>
      </c>
    </row>
    <row r="5300" spans="1:2" x14ac:dyDescent="0.25">
      <c r="A5300">
        <v>5300</v>
      </c>
      <c r="B5300" s="24">
        <f>ROUND(SUMIF(Einnahmen!E$7:E$10002,A5300,Einnahmen!G$7:G$10002)+SUMIF(Einnahmen!I$7:I$10002,A5300,Einnahmen!H$7:H$10002)+SUMIF(Ausgaben!E$7:E$10002,A5300,Ausgaben!G$7:G$10002)+SUMIF(Ausgaben!I$7:I$10002,A5300,Ausgaben!H$7:H$10002),2)</f>
        <v>0</v>
      </c>
    </row>
    <row r="5301" spans="1:2" x14ac:dyDescent="0.25">
      <c r="A5301">
        <v>5301</v>
      </c>
      <c r="B5301" s="24">
        <f>ROUND(SUMIF(Einnahmen!E$7:E$10002,A5301,Einnahmen!G$7:G$10002)+SUMIF(Einnahmen!I$7:I$10002,A5301,Einnahmen!H$7:H$10002)+SUMIF(Ausgaben!E$7:E$10002,A5301,Ausgaben!G$7:G$10002)+SUMIF(Ausgaben!I$7:I$10002,A5301,Ausgaben!H$7:H$10002),2)</f>
        <v>0</v>
      </c>
    </row>
    <row r="5302" spans="1:2" x14ac:dyDescent="0.25">
      <c r="A5302">
        <v>5302</v>
      </c>
      <c r="B5302" s="24">
        <f>ROUND(SUMIF(Einnahmen!E$7:E$10002,A5302,Einnahmen!G$7:G$10002)+SUMIF(Einnahmen!I$7:I$10002,A5302,Einnahmen!H$7:H$10002)+SUMIF(Ausgaben!E$7:E$10002,A5302,Ausgaben!G$7:G$10002)+SUMIF(Ausgaben!I$7:I$10002,A5302,Ausgaben!H$7:H$10002),2)</f>
        <v>0</v>
      </c>
    </row>
    <row r="5303" spans="1:2" x14ac:dyDescent="0.25">
      <c r="A5303">
        <v>5303</v>
      </c>
      <c r="B5303" s="24">
        <f>ROUND(SUMIF(Einnahmen!E$7:E$10002,A5303,Einnahmen!G$7:G$10002)+SUMIF(Einnahmen!I$7:I$10002,A5303,Einnahmen!H$7:H$10002)+SUMIF(Ausgaben!E$7:E$10002,A5303,Ausgaben!G$7:G$10002)+SUMIF(Ausgaben!I$7:I$10002,A5303,Ausgaben!H$7:H$10002),2)</f>
        <v>0</v>
      </c>
    </row>
    <row r="5304" spans="1:2" x14ac:dyDescent="0.25">
      <c r="A5304">
        <v>5304</v>
      </c>
      <c r="B5304" s="24">
        <f>ROUND(SUMIF(Einnahmen!E$7:E$10002,A5304,Einnahmen!G$7:G$10002)+SUMIF(Einnahmen!I$7:I$10002,A5304,Einnahmen!H$7:H$10002)+SUMIF(Ausgaben!E$7:E$10002,A5304,Ausgaben!G$7:G$10002)+SUMIF(Ausgaben!I$7:I$10002,A5304,Ausgaben!H$7:H$10002),2)</f>
        <v>0</v>
      </c>
    </row>
    <row r="5305" spans="1:2" x14ac:dyDescent="0.25">
      <c r="A5305">
        <v>5305</v>
      </c>
      <c r="B5305" s="24">
        <f>ROUND(SUMIF(Einnahmen!E$7:E$10002,A5305,Einnahmen!G$7:G$10002)+SUMIF(Einnahmen!I$7:I$10002,A5305,Einnahmen!H$7:H$10002)+SUMIF(Ausgaben!E$7:E$10002,A5305,Ausgaben!G$7:G$10002)+SUMIF(Ausgaben!I$7:I$10002,A5305,Ausgaben!H$7:H$10002),2)</f>
        <v>0</v>
      </c>
    </row>
    <row r="5306" spans="1:2" x14ac:dyDescent="0.25">
      <c r="A5306">
        <v>5306</v>
      </c>
      <c r="B5306" s="24">
        <f>ROUND(SUMIF(Einnahmen!E$7:E$10002,A5306,Einnahmen!G$7:G$10002)+SUMIF(Einnahmen!I$7:I$10002,A5306,Einnahmen!H$7:H$10002)+SUMIF(Ausgaben!E$7:E$10002,A5306,Ausgaben!G$7:G$10002)+SUMIF(Ausgaben!I$7:I$10002,A5306,Ausgaben!H$7:H$10002),2)</f>
        <v>0</v>
      </c>
    </row>
    <row r="5307" spans="1:2" x14ac:dyDescent="0.25">
      <c r="A5307">
        <v>5307</v>
      </c>
      <c r="B5307" s="24">
        <f>ROUND(SUMIF(Einnahmen!E$7:E$10002,A5307,Einnahmen!G$7:G$10002)+SUMIF(Einnahmen!I$7:I$10002,A5307,Einnahmen!H$7:H$10002)+SUMIF(Ausgaben!E$7:E$10002,A5307,Ausgaben!G$7:G$10002)+SUMIF(Ausgaben!I$7:I$10002,A5307,Ausgaben!H$7:H$10002),2)</f>
        <v>0</v>
      </c>
    </row>
    <row r="5308" spans="1:2" x14ac:dyDescent="0.25">
      <c r="A5308">
        <v>5308</v>
      </c>
      <c r="B5308" s="24">
        <f>ROUND(SUMIF(Einnahmen!E$7:E$10002,A5308,Einnahmen!G$7:G$10002)+SUMIF(Einnahmen!I$7:I$10002,A5308,Einnahmen!H$7:H$10002)+SUMIF(Ausgaben!E$7:E$10002,A5308,Ausgaben!G$7:G$10002)+SUMIF(Ausgaben!I$7:I$10002,A5308,Ausgaben!H$7:H$10002),2)</f>
        <v>0</v>
      </c>
    </row>
    <row r="5309" spans="1:2" x14ac:dyDescent="0.25">
      <c r="A5309">
        <v>5309</v>
      </c>
      <c r="B5309" s="24">
        <f>ROUND(SUMIF(Einnahmen!E$7:E$10002,A5309,Einnahmen!G$7:G$10002)+SUMIF(Einnahmen!I$7:I$10002,A5309,Einnahmen!H$7:H$10002)+SUMIF(Ausgaben!E$7:E$10002,A5309,Ausgaben!G$7:G$10002)+SUMIF(Ausgaben!I$7:I$10002,A5309,Ausgaben!H$7:H$10002),2)</f>
        <v>0</v>
      </c>
    </row>
    <row r="5310" spans="1:2" x14ac:dyDescent="0.25">
      <c r="A5310">
        <v>5310</v>
      </c>
      <c r="B5310" s="24">
        <f>ROUND(SUMIF(Einnahmen!E$7:E$10002,A5310,Einnahmen!G$7:G$10002)+SUMIF(Einnahmen!I$7:I$10002,A5310,Einnahmen!H$7:H$10002)+SUMIF(Ausgaben!E$7:E$10002,A5310,Ausgaben!G$7:G$10002)+SUMIF(Ausgaben!I$7:I$10002,A5310,Ausgaben!H$7:H$10002),2)</f>
        <v>0</v>
      </c>
    </row>
    <row r="5311" spans="1:2" x14ac:dyDescent="0.25">
      <c r="A5311">
        <v>5311</v>
      </c>
      <c r="B5311" s="24">
        <f>ROUND(SUMIF(Einnahmen!E$7:E$10002,A5311,Einnahmen!G$7:G$10002)+SUMIF(Einnahmen!I$7:I$10002,A5311,Einnahmen!H$7:H$10002)+SUMIF(Ausgaben!E$7:E$10002,A5311,Ausgaben!G$7:G$10002)+SUMIF(Ausgaben!I$7:I$10002,A5311,Ausgaben!H$7:H$10002),2)</f>
        <v>0</v>
      </c>
    </row>
    <row r="5312" spans="1:2" x14ac:dyDescent="0.25">
      <c r="A5312">
        <v>5312</v>
      </c>
      <c r="B5312" s="24">
        <f>ROUND(SUMIF(Einnahmen!E$7:E$10002,A5312,Einnahmen!G$7:G$10002)+SUMIF(Einnahmen!I$7:I$10002,A5312,Einnahmen!H$7:H$10002)+SUMIF(Ausgaben!E$7:E$10002,A5312,Ausgaben!G$7:G$10002)+SUMIF(Ausgaben!I$7:I$10002,A5312,Ausgaben!H$7:H$10002),2)</f>
        <v>0</v>
      </c>
    </row>
    <row r="5313" spans="1:2" x14ac:dyDescent="0.25">
      <c r="A5313">
        <v>5313</v>
      </c>
      <c r="B5313" s="24">
        <f>ROUND(SUMIF(Einnahmen!E$7:E$10002,A5313,Einnahmen!G$7:G$10002)+SUMIF(Einnahmen!I$7:I$10002,A5313,Einnahmen!H$7:H$10002)+SUMIF(Ausgaben!E$7:E$10002,A5313,Ausgaben!G$7:G$10002)+SUMIF(Ausgaben!I$7:I$10002,A5313,Ausgaben!H$7:H$10002),2)</f>
        <v>0</v>
      </c>
    </row>
    <row r="5314" spans="1:2" x14ac:dyDescent="0.25">
      <c r="A5314">
        <v>5314</v>
      </c>
      <c r="B5314" s="24">
        <f>ROUND(SUMIF(Einnahmen!E$7:E$10002,A5314,Einnahmen!G$7:G$10002)+SUMIF(Einnahmen!I$7:I$10002,A5314,Einnahmen!H$7:H$10002)+SUMIF(Ausgaben!E$7:E$10002,A5314,Ausgaben!G$7:G$10002)+SUMIF(Ausgaben!I$7:I$10002,A5314,Ausgaben!H$7:H$10002),2)</f>
        <v>0</v>
      </c>
    </row>
    <row r="5315" spans="1:2" x14ac:dyDescent="0.25">
      <c r="A5315">
        <v>5315</v>
      </c>
      <c r="B5315" s="24">
        <f>ROUND(SUMIF(Einnahmen!E$7:E$10002,A5315,Einnahmen!G$7:G$10002)+SUMIF(Einnahmen!I$7:I$10002,A5315,Einnahmen!H$7:H$10002)+SUMIF(Ausgaben!E$7:E$10002,A5315,Ausgaben!G$7:G$10002)+SUMIF(Ausgaben!I$7:I$10002,A5315,Ausgaben!H$7:H$10002),2)</f>
        <v>0</v>
      </c>
    </row>
    <row r="5316" spans="1:2" x14ac:dyDescent="0.25">
      <c r="A5316">
        <v>5316</v>
      </c>
      <c r="B5316" s="24">
        <f>ROUND(SUMIF(Einnahmen!E$7:E$10002,A5316,Einnahmen!G$7:G$10002)+SUMIF(Einnahmen!I$7:I$10002,A5316,Einnahmen!H$7:H$10002)+SUMIF(Ausgaben!E$7:E$10002,A5316,Ausgaben!G$7:G$10002)+SUMIF(Ausgaben!I$7:I$10002,A5316,Ausgaben!H$7:H$10002),2)</f>
        <v>0</v>
      </c>
    </row>
    <row r="5317" spans="1:2" x14ac:dyDescent="0.25">
      <c r="A5317">
        <v>5317</v>
      </c>
      <c r="B5317" s="24">
        <f>ROUND(SUMIF(Einnahmen!E$7:E$10002,A5317,Einnahmen!G$7:G$10002)+SUMIF(Einnahmen!I$7:I$10002,A5317,Einnahmen!H$7:H$10002)+SUMIF(Ausgaben!E$7:E$10002,A5317,Ausgaben!G$7:G$10002)+SUMIF(Ausgaben!I$7:I$10002,A5317,Ausgaben!H$7:H$10002),2)</f>
        <v>0</v>
      </c>
    </row>
    <row r="5318" spans="1:2" x14ac:dyDescent="0.25">
      <c r="A5318">
        <v>5318</v>
      </c>
      <c r="B5318" s="24">
        <f>ROUND(SUMIF(Einnahmen!E$7:E$10002,A5318,Einnahmen!G$7:G$10002)+SUMIF(Einnahmen!I$7:I$10002,A5318,Einnahmen!H$7:H$10002)+SUMIF(Ausgaben!E$7:E$10002,A5318,Ausgaben!G$7:G$10002)+SUMIF(Ausgaben!I$7:I$10002,A5318,Ausgaben!H$7:H$10002),2)</f>
        <v>0</v>
      </c>
    </row>
    <row r="5319" spans="1:2" x14ac:dyDescent="0.25">
      <c r="A5319">
        <v>5319</v>
      </c>
      <c r="B5319" s="24">
        <f>ROUND(SUMIF(Einnahmen!E$7:E$10002,A5319,Einnahmen!G$7:G$10002)+SUMIF(Einnahmen!I$7:I$10002,A5319,Einnahmen!H$7:H$10002)+SUMIF(Ausgaben!E$7:E$10002,A5319,Ausgaben!G$7:G$10002)+SUMIF(Ausgaben!I$7:I$10002,A5319,Ausgaben!H$7:H$10002),2)</f>
        <v>0</v>
      </c>
    </row>
    <row r="5320" spans="1:2" x14ac:dyDescent="0.25">
      <c r="A5320">
        <v>5320</v>
      </c>
      <c r="B5320" s="24">
        <f>ROUND(SUMIF(Einnahmen!E$7:E$10002,A5320,Einnahmen!G$7:G$10002)+SUMIF(Einnahmen!I$7:I$10002,A5320,Einnahmen!H$7:H$10002)+SUMIF(Ausgaben!E$7:E$10002,A5320,Ausgaben!G$7:G$10002)+SUMIF(Ausgaben!I$7:I$10002,A5320,Ausgaben!H$7:H$10002),2)</f>
        <v>0</v>
      </c>
    </row>
    <row r="5321" spans="1:2" x14ac:dyDescent="0.25">
      <c r="A5321">
        <v>5321</v>
      </c>
      <c r="B5321" s="24">
        <f>ROUND(SUMIF(Einnahmen!E$7:E$10002,A5321,Einnahmen!G$7:G$10002)+SUMIF(Einnahmen!I$7:I$10002,A5321,Einnahmen!H$7:H$10002)+SUMIF(Ausgaben!E$7:E$10002,A5321,Ausgaben!G$7:G$10002)+SUMIF(Ausgaben!I$7:I$10002,A5321,Ausgaben!H$7:H$10002),2)</f>
        <v>0</v>
      </c>
    </row>
    <row r="5322" spans="1:2" x14ac:dyDescent="0.25">
      <c r="A5322">
        <v>5322</v>
      </c>
      <c r="B5322" s="24">
        <f>ROUND(SUMIF(Einnahmen!E$7:E$10002,A5322,Einnahmen!G$7:G$10002)+SUMIF(Einnahmen!I$7:I$10002,A5322,Einnahmen!H$7:H$10002)+SUMIF(Ausgaben!E$7:E$10002,A5322,Ausgaben!G$7:G$10002)+SUMIF(Ausgaben!I$7:I$10002,A5322,Ausgaben!H$7:H$10002),2)</f>
        <v>0</v>
      </c>
    </row>
    <row r="5323" spans="1:2" x14ac:dyDescent="0.25">
      <c r="A5323">
        <v>5323</v>
      </c>
      <c r="B5323" s="24">
        <f>ROUND(SUMIF(Einnahmen!E$7:E$10002,A5323,Einnahmen!G$7:G$10002)+SUMIF(Einnahmen!I$7:I$10002,A5323,Einnahmen!H$7:H$10002)+SUMIF(Ausgaben!E$7:E$10002,A5323,Ausgaben!G$7:G$10002)+SUMIF(Ausgaben!I$7:I$10002,A5323,Ausgaben!H$7:H$10002),2)</f>
        <v>0</v>
      </c>
    </row>
    <row r="5324" spans="1:2" x14ac:dyDescent="0.25">
      <c r="A5324">
        <v>5324</v>
      </c>
      <c r="B5324" s="24">
        <f>ROUND(SUMIF(Einnahmen!E$7:E$10002,A5324,Einnahmen!G$7:G$10002)+SUMIF(Einnahmen!I$7:I$10002,A5324,Einnahmen!H$7:H$10002)+SUMIF(Ausgaben!E$7:E$10002,A5324,Ausgaben!G$7:G$10002)+SUMIF(Ausgaben!I$7:I$10002,A5324,Ausgaben!H$7:H$10002),2)</f>
        <v>0</v>
      </c>
    </row>
    <row r="5325" spans="1:2" x14ac:dyDescent="0.25">
      <c r="A5325">
        <v>5325</v>
      </c>
      <c r="B5325" s="24">
        <f>ROUND(SUMIF(Einnahmen!E$7:E$10002,A5325,Einnahmen!G$7:G$10002)+SUMIF(Einnahmen!I$7:I$10002,A5325,Einnahmen!H$7:H$10002)+SUMIF(Ausgaben!E$7:E$10002,A5325,Ausgaben!G$7:G$10002)+SUMIF(Ausgaben!I$7:I$10002,A5325,Ausgaben!H$7:H$10002),2)</f>
        <v>0</v>
      </c>
    </row>
    <row r="5326" spans="1:2" x14ac:dyDescent="0.25">
      <c r="A5326">
        <v>5326</v>
      </c>
      <c r="B5326" s="24">
        <f>ROUND(SUMIF(Einnahmen!E$7:E$10002,A5326,Einnahmen!G$7:G$10002)+SUMIF(Einnahmen!I$7:I$10002,A5326,Einnahmen!H$7:H$10002)+SUMIF(Ausgaben!E$7:E$10002,A5326,Ausgaben!G$7:G$10002)+SUMIF(Ausgaben!I$7:I$10002,A5326,Ausgaben!H$7:H$10002),2)</f>
        <v>0</v>
      </c>
    </row>
    <row r="5327" spans="1:2" x14ac:dyDescent="0.25">
      <c r="A5327">
        <v>5327</v>
      </c>
      <c r="B5327" s="24">
        <f>ROUND(SUMIF(Einnahmen!E$7:E$10002,A5327,Einnahmen!G$7:G$10002)+SUMIF(Einnahmen!I$7:I$10002,A5327,Einnahmen!H$7:H$10002)+SUMIF(Ausgaben!E$7:E$10002,A5327,Ausgaben!G$7:G$10002)+SUMIF(Ausgaben!I$7:I$10002,A5327,Ausgaben!H$7:H$10002),2)</f>
        <v>0</v>
      </c>
    </row>
    <row r="5328" spans="1:2" x14ac:dyDescent="0.25">
      <c r="A5328">
        <v>5328</v>
      </c>
      <c r="B5328" s="24">
        <f>ROUND(SUMIF(Einnahmen!E$7:E$10002,A5328,Einnahmen!G$7:G$10002)+SUMIF(Einnahmen!I$7:I$10002,A5328,Einnahmen!H$7:H$10002)+SUMIF(Ausgaben!E$7:E$10002,A5328,Ausgaben!G$7:G$10002)+SUMIF(Ausgaben!I$7:I$10002,A5328,Ausgaben!H$7:H$10002),2)</f>
        <v>0</v>
      </c>
    </row>
    <row r="5329" spans="1:2" x14ac:dyDescent="0.25">
      <c r="A5329">
        <v>5329</v>
      </c>
      <c r="B5329" s="24">
        <f>ROUND(SUMIF(Einnahmen!E$7:E$10002,A5329,Einnahmen!G$7:G$10002)+SUMIF(Einnahmen!I$7:I$10002,A5329,Einnahmen!H$7:H$10002)+SUMIF(Ausgaben!E$7:E$10002,A5329,Ausgaben!G$7:G$10002)+SUMIF(Ausgaben!I$7:I$10002,A5329,Ausgaben!H$7:H$10002),2)</f>
        <v>0</v>
      </c>
    </row>
    <row r="5330" spans="1:2" x14ac:dyDescent="0.25">
      <c r="A5330">
        <v>5330</v>
      </c>
      <c r="B5330" s="24">
        <f>ROUND(SUMIF(Einnahmen!E$7:E$10002,A5330,Einnahmen!G$7:G$10002)+SUMIF(Einnahmen!I$7:I$10002,A5330,Einnahmen!H$7:H$10002)+SUMIF(Ausgaben!E$7:E$10002,A5330,Ausgaben!G$7:G$10002)+SUMIF(Ausgaben!I$7:I$10002,A5330,Ausgaben!H$7:H$10002),2)</f>
        <v>0</v>
      </c>
    </row>
    <row r="5331" spans="1:2" x14ac:dyDescent="0.25">
      <c r="A5331">
        <v>5331</v>
      </c>
      <c r="B5331" s="24">
        <f>ROUND(SUMIF(Einnahmen!E$7:E$10002,A5331,Einnahmen!G$7:G$10002)+SUMIF(Einnahmen!I$7:I$10002,A5331,Einnahmen!H$7:H$10002)+SUMIF(Ausgaben!E$7:E$10002,A5331,Ausgaben!G$7:G$10002)+SUMIF(Ausgaben!I$7:I$10002,A5331,Ausgaben!H$7:H$10002),2)</f>
        <v>0</v>
      </c>
    </row>
    <row r="5332" spans="1:2" x14ac:dyDescent="0.25">
      <c r="A5332">
        <v>5332</v>
      </c>
      <c r="B5332" s="24">
        <f>ROUND(SUMIF(Einnahmen!E$7:E$10002,A5332,Einnahmen!G$7:G$10002)+SUMIF(Einnahmen!I$7:I$10002,A5332,Einnahmen!H$7:H$10002)+SUMIF(Ausgaben!E$7:E$10002,A5332,Ausgaben!G$7:G$10002)+SUMIF(Ausgaben!I$7:I$10002,A5332,Ausgaben!H$7:H$10002),2)</f>
        <v>0</v>
      </c>
    </row>
    <row r="5333" spans="1:2" x14ac:dyDescent="0.25">
      <c r="A5333">
        <v>5333</v>
      </c>
      <c r="B5333" s="24">
        <f>ROUND(SUMIF(Einnahmen!E$7:E$10002,A5333,Einnahmen!G$7:G$10002)+SUMIF(Einnahmen!I$7:I$10002,A5333,Einnahmen!H$7:H$10002)+SUMIF(Ausgaben!E$7:E$10002,A5333,Ausgaben!G$7:G$10002)+SUMIF(Ausgaben!I$7:I$10002,A5333,Ausgaben!H$7:H$10002),2)</f>
        <v>0</v>
      </c>
    </row>
    <row r="5334" spans="1:2" x14ac:dyDescent="0.25">
      <c r="A5334">
        <v>5334</v>
      </c>
      <c r="B5334" s="24">
        <f>ROUND(SUMIF(Einnahmen!E$7:E$10002,A5334,Einnahmen!G$7:G$10002)+SUMIF(Einnahmen!I$7:I$10002,A5334,Einnahmen!H$7:H$10002)+SUMIF(Ausgaben!E$7:E$10002,A5334,Ausgaben!G$7:G$10002)+SUMIF(Ausgaben!I$7:I$10002,A5334,Ausgaben!H$7:H$10002),2)</f>
        <v>0</v>
      </c>
    </row>
    <row r="5335" spans="1:2" x14ac:dyDescent="0.25">
      <c r="A5335">
        <v>5335</v>
      </c>
      <c r="B5335" s="24">
        <f>ROUND(SUMIF(Einnahmen!E$7:E$10002,A5335,Einnahmen!G$7:G$10002)+SUMIF(Einnahmen!I$7:I$10002,A5335,Einnahmen!H$7:H$10002)+SUMIF(Ausgaben!E$7:E$10002,A5335,Ausgaben!G$7:G$10002)+SUMIF(Ausgaben!I$7:I$10002,A5335,Ausgaben!H$7:H$10002),2)</f>
        <v>0</v>
      </c>
    </row>
    <row r="5336" spans="1:2" x14ac:dyDescent="0.25">
      <c r="A5336">
        <v>5336</v>
      </c>
      <c r="B5336" s="24">
        <f>ROUND(SUMIF(Einnahmen!E$7:E$10002,A5336,Einnahmen!G$7:G$10002)+SUMIF(Einnahmen!I$7:I$10002,A5336,Einnahmen!H$7:H$10002)+SUMIF(Ausgaben!E$7:E$10002,A5336,Ausgaben!G$7:G$10002)+SUMIF(Ausgaben!I$7:I$10002,A5336,Ausgaben!H$7:H$10002),2)</f>
        <v>0</v>
      </c>
    </row>
    <row r="5337" spans="1:2" x14ac:dyDescent="0.25">
      <c r="A5337">
        <v>5337</v>
      </c>
      <c r="B5337" s="24">
        <f>ROUND(SUMIF(Einnahmen!E$7:E$10002,A5337,Einnahmen!G$7:G$10002)+SUMIF(Einnahmen!I$7:I$10002,A5337,Einnahmen!H$7:H$10002)+SUMIF(Ausgaben!E$7:E$10002,A5337,Ausgaben!G$7:G$10002)+SUMIF(Ausgaben!I$7:I$10002,A5337,Ausgaben!H$7:H$10002),2)</f>
        <v>0</v>
      </c>
    </row>
    <row r="5338" spans="1:2" x14ac:dyDescent="0.25">
      <c r="A5338">
        <v>5338</v>
      </c>
      <c r="B5338" s="24">
        <f>ROUND(SUMIF(Einnahmen!E$7:E$10002,A5338,Einnahmen!G$7:G$10002)+SUMIF(Einnahmen!I$7:I$10002,A5338,Einnahmen!H$7:H$10002)+SUMIF(Ausgaben!E$7:E$10002,A5338,Ausgaben!G$7:G$10002)+SUMIF(Ausgaben!I$7:I$10002,A5338,Ausgaben!H$7:H$10002),2)</f>
        <v>0</v>
      </c>
    </row>
    <row r="5339" spans="1:2" x14ac:dyDescent="0.25">
      <c r="A5339">
        <v>5339</v>
      </c>
      <c r="B5339" s="24">
        <f>ROUND(SUMIF(Einnahmen!E$7:E$10002,A5339,Einnahmen!G$7:G$10002)+SUMIF(Einnahmen!I$7:I$10002,A5339,Einnahmen!H$7:H$10002)+SUMIF(Ausgaben!E$7:E$10002,A5339,Ausgaben!G$7:G$10002)+SUMIF(Ausgaben!I$7:I$10002,A5339,Ausgaben!H$7:H$10002),2)</f>
        <v>0</v>
      </c>
    </row>
    <row r="5340" spans="1:2" x14ac:dyDescent="0.25">
      <c r="A5340">
        <v>5340</v>
      </c>
      <c r="B5340" s="24">
        <f>ROUND(SUMIF(Einnahmen!E$7:E$10002,A5340,Einnahmen!G$7:G$10002)+SUMIF(Einnahmen!I$7:I$10002,A5340,Einnahmen!H$7:H$10002)+SUMIF(Ausgaben!E$7:E$10002,A5340,Ausgaben!G$7:G$10002)+SUMIF(Ausgaben!I$7:I$10002,A5340,Ausgaben!H$7:H$10002),2)</f>
        <v>0</v>
      </c>
    </row>
    <row r="5341" spans="1:2" x14ac:dyDescent="0.25">
      <c r="A5341">
        <v>5341</v>
      </c>
      <c r="B5341" s="24">
        <f>ROUND(SUMIF(Einnahmen!E$7:E$10002,A5341,Einnahmen!G$7:G$10002)+SUMIF(Einnahmen!I$7:I$10002,A5341,Einnahmen!H$7:H$10002)+SUMIF(Ausgaben!E$7:E$10002,A5341,Ausgaben!G$7:G$10002)+SUMIF(Ausgaben!I$7:I$10002,A5341,Ausgaben!H$7:H$10002),2)</f>
        <v>0</v>
      </c>
    </row>
    <row r="5342" spans="1:2" x14ac:dyDescent="0.25">
      <c r="A5342">
        <v>5342</v>
      </c>
      <c r="B5342" s="24">
        <f>ROUND(SUMIF(Einnahmen!E$7:E$10002,A5342,Einnahmen!G$7:G$10002)+SUMIF(Einnahmen!I$7:I$10002,A5342,Einnahmen!H$7:H$10002)+SUMIF(Ausgaben!E$7:E$10002,A5342,Ausgaben!G$7:G$10002)+SUMIF(Ausgaben!I$7:I$10002,A5342,Ausgaben!H$7:H$10002),2)</f>
        <v>0</v>
      </c>
    </row>
    <row r="5343" spans="1:2" x14ac:dyDescent="0.25">
      <c r="A5343">
        <v>5343</v>
      </c>
      <c r="B5343" s="24">
        <f>ROUND(SUMIF(Einnahmen!E$7:E$10002,A5343,Einnahmen!G$7:G$10002)+SUMIF(Einnahmen!I$7:I$10002,A5343,Einnahmen!H$7:H$10002)+SUMIF(Ausgaben!E$7:E$10002,A5343,Ausgaben!G$7:G$10002)+SUMIF(Ausgaben!I$7:I$10002,A5343,Ausgaben!H$7:H$10002),2)</f>
        <v>0</v>
      </c>
    </row>
    <row r="5344" spans="1:2" x14ac:dyDescent="0.25">
      <c r="A5344">
        <v>5344</v>
      </c>
      <c r="B5344" s="24">
        <f>ROUND(SUMIF(Einnahmen!E$7:E$10002,A5344,Einnahmen!G$7:G$10002)+SUMIF(Einnahmen!I$7:I$10002,A5344,Einnahmen!H$7:H$10002)+SUMIF(Ausgaben!E$7:E$10002,A5344,Ausgaben!G$7:G$10002)+SUMIF(Ausgaben!I$7:I$10002,A5344,Ausgaben!H$7:H$10002),2)</f>
        <v>0</v>
      </c>
    </row>
    <row r="5345" spans="1:2" x14ac:dyDescent="0.25">
      <c r="A5345">
        <v>5345</v>
      </c>
      <c r="B5345" s="24">
        <f>ROUND(SUMIF(Einnahmen!E$7:E$10002,A5345,Einnahmen!G$7:G$10002)+SUMIF(Einnahmen!I$7:I$10002,A5345,Einnahmen!H$7:H$10002)+SUMIF(Ausgaben!E$7:E$10002,A5345,Ausgaben!G$7:G$10002)+SUMIF(Ausgaben!I$7:I$10002,A5345,Ausgaben!H$7:H$10002),2)</f>
        <v>0</v>
      </c>
    </row>
    <row r="5346" spans="1:2" x14ac:dyDescent="0.25">
      <c r="A5346">
        <v>5346</v>
      </c>
      <c r="B5346" s="24">
        <f>ROUND(SUMIF(Einnahmen!E$7:E$10002,A5346,Einnahmen!G$7:G$10002)+SUMIF(Einnahmen!I$7:I$10002,A5346,Einnahmen!H$7:H$10002)+SUMIF(Ausgaben!E$7:E$10002,A5346,Ausgaben!G$7:G$10002)+SUMIF(Ausgaben!I$7:I$10002,A5346,Ausgaben!H$7:H$10002),2)</f>
        <v>0</v>
      </c>
    </row>
    <row r="5347" spans="1:2" x14ac:dyDescent="0.25">
      <c r="A5347">
        <v>5347</v>
      </c>
      <c r="B5347" s="24">
        <f>ROUND(SUMIF(Einnahmen!E$7:E$10002,A5347,Einnahmen!G$7:G$10002)+SUMIF(Einnahmen!I$7:I$10002,A5347,Einnahmen!H$7:H$10002)+SUMIF(Ausgaben!E$7:E$10002,A5347,Ausgaben!G$7:G$10002)+SUMIF(Ausgaben!I$7:I$10002,A5347,Ausgaben!H$7:H$10002),2)</f>
        <v>0</v>
      </c>
    </row>
    <row r="5348" spans="1:2" x14ac:dyDescent="0.25">
      <c r="A5348">
        <v>5348</v>
      </c>
      <c r="B5348" s="24">
        <f>ROUND(SUMIF(Einnahmen!E$7:E$10002,A5348,Einnahmen!G$7:G$10002)+SUMIF(Einnahmen!I$7:I$10002,A5348,Einnahmen!H$7:H$10002)+SUMIF(Ausgaben!E$7:E$10002,A5348,Ausgaben!G$7:G$10002)+SUMIF(Ausgaben!I$7:I$10002,A5348,Ausgaben!H$7:H$10002),2)</f>
        <v>0</v>
      </c>
    </row>
    <row r="5349" spans="1:2" x14ac:dyDescent="0.25">
      <c r="A5349">
        <v>5349</v>
      </c>
      <c r="B5349" s="24">
        <f>ROUND(SUMIF(Einnahmen!E$7:E$10002,A5349,Einnahmen!G$7:G$10002)+SUMIF(Einnahmen!I$7:I$10002,A5349,Einnahmen!H$7:H$10002)+SUMIF(Ausgaben!E$7:E$10002,A5349,Ausgaben!G$7:G$10002)+SUMIF(Ausgaben!I$7:I$10002,A5349,Ausgaben!H$7:H$10002),2)</f>
        <v>0</v>
      </c>
    </row>
    <row r="5350" spans="1:2" x14ac:dyDescent="0.25">
      <c r="A5350">
        <v>5350</v>
      </c>
      <c r="B5350" s="24">
        <f>ROUND(SUMIF(Einnahmen!E$7:E$10002,A5350,Einnahmen!G$7:G$10002)+SUMIF(Einnahmen!I$7:I$10002,A5350,Einnahmen!H$7:H$10002)+SUMIF(Ausgaben!E$7:E$10002,A5350,Ausgaben!G$7:G$10002)+SUMIF(Ausgaben!I$7:I$10002,A5350,Ausgaben!H$7:H$10002),2)</f>
        <v>0</v>
      </c>
    </row>
    <row r="5351" spans="1:2" x14ac:dyDescent="0.25">
      <c r="A5351">
        <v>5351</v>
      </c>
      <c r="B5351" s="24">
        <f>ROUND(SUMIF(Einnahmen!E$7:E$10002,A5351,Einnahmen!G$7:G$10002)+SUMIF(Einnahmen!I$7:I$10002,A5351,Einnahmen!H$7:H$10002)+SUMIF(Ausgaben!E$7:E$10002,A5351,Ausgaben!G$7:G$10002)+SUMIF(Ausgaben!I$7:I$10002,A5351,Ausgaben!H$7:H$10002),2)</f>
        <v>0</v>
      </c>
    </row>
    <row r="5352" spans="1:2" x14ac:dyDescent="0.25">
      <c r="A5352">
        <v>5352</v>
      </c>
      <c r="B5352" s="24">
        <f>ROUND(SUMIF(Einnahmen!E$7:E$10002,A5352,Einnahmen!G$7:G$10002)+SUMIF(Einnahmen!I$7:I$10002,A5352,Einnahmen!H$7:H$10002)+SUMIF(Ausgaben!E$7:E$10002,A5352,Ausgaben!G$7:G$10002)+SUMIF(Ausgaben!I$7:I$10002,A5352,Ausgaben!H$7:H$10002),2)</f>
        <v>0</v>
      </c>
    </row>
    <row r="5353" spans="1:2" x14ac:dyDescent="0.25">
      <c r="A5353">
        <v>5353</v>
      </c>
      <c r="B5353" s="24">
        <f>ROUND(SUMIF(Einnahmen!E$7:E$10002,A5353,Einnahmen!G$7:G$10002)+SUMIF(Einnahmen!I$7:I$10002,A5353,Einnahmen!H$7:H$10002)+SUMIF(Ausgaben!E$7:E$10002,A5353,Ausgaben!G$7:G$10002)+SUMIF(Ausgaben!I$7:I$10002,A5353,Ausgaben!H$7:H$10002),2)</f>
        <v>0</v>
      </c>
    </row>
    <row r="5354" spans="1:2" x14ac:dyDescent="0.25">
      <c r="A5354">
        <v>5354</v>
      </c>
      <c r="B5354" s="24">
        <f>ROUND(SUMIF(Einnahmen!E$7:E$10002,A5354,Einnahmen!G$7:G$10002)+SUMIF(Einnahmen!I$7:I$10002,A5354,Einnahmen!H$7:H$10002)+SUMIF(Ausgaben!E$7:E$10002,A5354,Ausgaben!G$7:G$10002)+SUMIF(Ausgaben!I$7:I$10002,A5354,Ausgaben!H$7:H$10002),2)</f>
        <v>0</v>
      </c>
    </row>
    <row r="5355" spans="1:2" x14ac:dyDescent="0.25">
      <c r="A5355">
        <v>5355</v>
      </c>
      <c r="B5355" s="24">
        <f>ROUND(SUMIF(Einnahmen!E$7:E$10002,A5355,Einnahmen!G$7:G$10002)+SUMIF(Einnahmen!I$7:I$10002,A5355,Einnahmen!H$7:H$10002)+SUMIF(Ausgaben!E$7:E$10002,A5355,Ausgaben!G$7:G$10002)+SUMIF(Ausgaben!I$7:I$10002,A5355,Ausgaben!H$7:H$10002),2)</f>
        <v>0</v>
      </c>
    </row>
    <row r="5356" spans="1:2" x14ac:dyDescent="0.25">
      <c r="A5356">
        <v>5356</v>
      </c>
      <c r="B5356" s="24">
        <f>ROUND(SUMIF(Einnahmen!E$7:E$10002,A5356,Einnahmen!G$7:G$10002)+SUMIF(Einnahmen!I$7:I$10002,A5356,Einnahmen!H$7:H$10002)+SUMIF(Ausgaben!E$7:E$10002,A5356,Ausgaben!G$7:G$10002)+SUMIF(Ausgaben!I$7:I$10002,A5356,Ausgaben!H$7:H$10002),2)</f>
        <v>0</v>
      </c>
    </row>
    <row r="5357" spans="1:2" x14ac:dyDescent="0.25">
      <c r="A5357">
        <v>5357</v>
      </c>
      <c r="B5357" s="24">
        <f>ROUND(SUMIF(Einnahmen!E$7:E$10002,A5357,Einnahmen!G$7:G$10002)+SUMIF(Einnahmen!I$7:I$10002,A5357,Einnahmen!H$7:H$10002)+SUMIF(Ausgaben!E$7:E$10002,A5357,Ausgaben!G$7:G$10002)+SUMIF(Ausgaben!I$7:I$10002,A5357,Ausgaben!H$7:H$10002),2)</f>
        <v>0</v>
      </c>
    </row>
    <row r="5358" spans="1:2" x14ac:dyDescent="0.25">
      <c r="A5358">
        <v>5358</v>
      </c>
      <c r="B5358" s="24">
        <f>ROUND(SUMIF(Einnahmen!E$7:E$10002,A5358,Einnahmen!G$7:G$10002)+SUMIF(Einnahmen!I$7:I$10002,A5358,Einnahmen!H$7:H$10002)+SUMIF(Ausgaben!E$7:E$10002,A5358,Ausgaben!G$7:G$10002)+SUMIF(Ausgaben!I$7:I$10002,A5358,Ausgaben!H$7:H$10002),2)</f>
        <v>0</v>
      </c>
    </row>
    <row r="5359" spans="1:2" x14ac:dyDescent="0.25">
      <c r="A5359">
        <v>5359</v>
      </c>
      <c r="B5359" s="24">
        <f>ROUND(SUMIF(Einnahmen!E$7:E$10002,A5359,Einnahmen!G$7:G$10002)+SUMIF(Einnahmen!I$7:I$10002,A5359,Einnahmen!H$7:H$10002)+SUMIF(Ausgaben!E$7:E$10002,A5359,Ausgaben!G$7:G$10002)+SUMIF(Ausgaben!I$7:I$10002,A5359,Ausgaben!H$7:H$10002),2)</f>
        <v>0</v>
      </c>
    </row>
    <row r="5360" spans="1:2" x14ac:dyDescent="0.25">
      <c r="A5360">
        <v>5360</v>
      </c>
      <c r="B5360" s="24">
        <f>ROUND(SUMIF(Einnahmen!E$7:E$10002,A5360,Einnahmen!G$7:G$10002)+SUMIF(Einnahmen!I$7:I$10002,A5360,Einnahmen!H$7:H$10002)+SUMIF(Ausgaben!E$7:E$10002,A5360,Ausgaben!G$7:G$10002)+SUMIF(Ausgaben!I$7:I$10002,A5360,Ausgaben!H$7:H$10002),2)</f>
        <v>0</v>
      </c>
    </row>
    <row r="5361" spans="1:2" x14ac:dyDescent="0.25">
      <c r="A5361">
        <v>5361</v>
      </c>
      <c r="B5361" s="24">
        <f>ROUND(SUMIF(Einnahmen!E$7:E$10002,A5361,Einnahmen!G$7:G$10002)+SUMIF(Einnahmen!I$7:I$10002,A5361,Einnahmen!H$7:H$10002)+SUMIF(Ausgaben!E$7:E$10002,A5361,Ausgaben!G$7:G$10002)+SUMIF(Ausgaben!I$7:I$10002,A5361,Ausgaben!H$7:H$10002),2)</f>
        <v>0</v>
      </c>
    </row>
    <row r="5362" spans="1:2" x14ac:dyDescent="0.25">
      <c r="A5362">
        <v>5362</v>
      </c>
      <c r="B5362" s="24">
        <f>ROUND(SUMIF(Einnahmen!E$7:E$10002,A5362,Einnahmen!G$7:G$10002)+SUMIF(Einnahmen!I$7:I$10002,A5362,Einnahmen!H$7:H$10002)+SUMIF(Ausgaben!E$7:E$10002,A5362,Ausgaben!G$7:G$10002)+SUMIF(Ausgaben!I$7:I$10002,A5362,Ausgaben!H$7:H$10002),2)</f>
        <v>0</v>
      </c>
    </row>
    <row r="5363" spans="1:2" x14ac:dyDescent="0.25">
      <c r="A5363">
        <v>5363</v>
      </c>
      <c r="B5363" s="24">
        <f>ROUND(SUMIF(Einnahmen!E$7:E$10002,A5363,Einnahmen!G$7:G$10002)+SUMIF(Einnahmen!I$7:I$10002,A5363,Einnahmen!H$7:H$10002)+SUMIF(Ausgaben!E$7:E$10002,A5363,Ausgaben!G$7:G$10002)+SUMIF(Ausgaben!I$7:I$10002,A5363,Ausgaben!H$7:H$10002),2)</f>
        <v>0</v>
      </c>
    </row>
    <row r="5364" spans="1:2" x14ac:dyDescent="0.25">
      <c r="A5364">
        <v>5364</v>
      </c>
      <c r="B5364" s="24">
        <f>ROUND(SUMIF(Einnahmen!E$7:E$10002,A5364,Einnahmen!G$7:G$10002)+SUMIF(Einnahmen!I$7:I$10002,A5364,Einnahmen!H$7:H$10002)+SUMIF(Ausgaben!E$7:E$10002,A5364,Ausgaben!G$7:G$10002)+SUMIF(Ausgaben!I$7:I$10002,A5364,Ausgaben!H$7:H$10002),2)</f>
        <v>0</v>
      </c>
    </row>
    <row r="5365" spans="1:2" x14ac:dyDescent="0.25">
      <c r="A5365">
        <v>5365</v>
      </c>
      <c r="B5365" s="24">
        <f>ROUND(SUMIF(Einnahmen!E$7:E$10002,A5365,Einnahmen!G$7:G$10002)+SUMIF(Einnahmen!I$7:I$10002,A5365,Einnahmen!H$7:H$10002)+SUMIF(Ausgaben!E$7:E$10002,A5365,Ausgaben!G$7:G$10002)+SUMIF(Ausgaben!I$7:I$10002,A5365,Ausgaben!H$7:H$10002),2)</f>
        <v>0</v>
      </c>
    </row>
    <row r="5366" spans="1:2" x14ac:dyDescent="0.25">
      <c r="A5366">
        <v>5366</v>
      </c>
      <c r="B5366" s="24">
        <f>ROUND(SUMIF(Einnahmen!E$7:E$10002,A5366,Einnahmen!G$7:G$10002)+SUMIF(Einnahmen!I$7:I$10002,A5366,Einnahmen!H$7:H$10002)+SUMIF(Ausgaben!E$7:E$10002,A5366,Ausgaben!G$7:G$10002)+SUMIF(Ausgaben!I$7:I$10002,A5366,Ausgaben!H$7:H$10002),2)</f>
        <v>0</v>
      </c>
    </row>
    <row r="5367" spans="1:2" x14ac:dyDescent="0.25">
      <c r="A5367">
        <v>5367</v>
      </c>
      <c r="B5367" s="24">
        <f>ROUND(SUMIF(Einnahmen!E$7:E$10002,A5367,Einnahmen!G$7:G$10002)+SUMIF(Einnahmen!I$7:I$10002,A5367,Einnahmen!H$7:H$10002)+SUMIF(Ausgaben!E$7:E$10002,A5367,Ausgaben!G$7:G$10002)+SUMIF(Ausgaben!I$7:I$10002,A5367,Ausgaben!H$7:H$10002),2)</f>
        <v>0</v>
      </c>
    </row>
    <row r="5368" spans="1:2" x14ac:dyDescent="0.25">
      <c r="A5368">
        <v>5368</v>
      </c>
      <c r="B5368" s="24">
        <f>ROUND(SUMIF(Einnahmen!E$7:E$10002,A5368,Einnahmen!G$7:G$10002)+SUMIF(Einnahmen!I$7:I$10002,A5368,Einnahmen!H$7:H$10002)+SUMIF(Ausgaben!E$7:E$10002,A5368,Ausgaben!G$7:G$10002)+SUMIF(Ausgaben!I$7:I$10002,A5368,Ausgaben!H$7:H$10002),2)</f>
        <v>0</v>
      </c>
    </row>
    <row r="5369" spans="1:2" x14ac:dyDescent="0.25">
      <c r="A5369">
        <v>5369</v>
      </c>
      <c r="B5369" s="24">
        <f>ROUND(SUMIF(Einnahmen!E$7:E$10002,A5369,Einnahmen!G$7:G$10002)+SUMIF(Einnahmen!I$7:I$10002,A5369,Einnahmen!H$7:H$10002)+SUMIF(Ausgaben!E$7:E$10002,A5369,Ausgaben!G$7:G$10002)+SUMIF(Ausgaben!I$7:I$10002,A5369,Ausgaben!H$7:H$10002),2)</f>
        <v>0</v>
      </c>
    </row>
    <row r="5370" spans="1:2" x14ac:dyDescent="0.25">
      <c r="A5370">
        <v>5370</v>
      </c>
      <c r="B5370" s="24">
        <f>ROUND(SUMIF(Einnahmen!E$7:E$10002,A5370,Einnahmen!G$7:G$10002)+SUMIF(Einnahmen!I$7:I$10002,A5370,Einnahmen!H$7:H$10002)+SUMIF(Ausgaben!E$7:E$10002,A5370,Ausgaben!G$7:G$10002)+SUMIF(Ausgaben!I$7:I$10002,A5370,Ausgaben!H$7:H$10002),2)</f>
        <v>0</v>
      </c>
    </row>
    <row r="5371" spans="1:2" x14ac:dyDescent="0.25">
      <c r="A5371">
        <v>5371</v>
      </c>
      <c r="B5371" s="24">
        <f>ROUND(SUMIF(Einnahmen!E$7:E$10002,A5371,Einnahmen!G$7:G$10002)+SUMIF(Einnahmen!I$7:I$10002,A5371,Einnahmen!H$7:H$10002)+SUMIF(Ausgaben!E$7:E$10002,A5371,Ausgaben!G$7:G$10002)+SUMIF(Ausgaben!I$7:I$10002,A5371,Ausgaben!H$7:H$10002),2)</f>
        <v>0</v>
      </c>
    </row>
    <row r="5372" spans="1:2" x14ac:dyDescent="0.25">
      <c r="A5372">
        <v>5372</v>
      </c>
      <c r="B5372" s="24">
        <f>ROUND(SUMIF(Einnahmen!E$7:E$10002,A5372,Einnahmen!G$7:G$10002)+SUMIF(Einnahmen!I$7:I$10002,A5372,Einnahmen!H$7:H$10002)+SUMIF(Ausgaben!E$7:E$10002,A5372,Ausgaben!G$7:G$10002)+SUMIF(Ausgaben!I$7:I$10002,A5372,Ausgaben!H$7:H$10002),2)</f>
        <v>0</v>
      </c>
    </row>
    <row r="5373" spans="1:2" x14ac:dyDescent="0.25">
      <c r="A5373">
        <v>5373</v>
      </c>
      <c r="B5373" s="24">
        <f>ROUND(SUMIF(Einnahmen!E$7:E$10002,A5373,Einnahmen!G$7:G$10002)+SUMIF(Einnahmen!I$7:I$10002,A5373,Einnahmen!H$7:H$10002)+SUMIF(Ausgaben!E$7:E$10002,A5373,Ausgaben!G$7:G$10002)+SUMIF(Ausgaben!I$7:I$10002,A5373,Ausgaben!H$7:H$10002),2)</f>
        <v>0</v>
      </c>
    </row>
    <row r="5374" spans="1:2" x14ac:dyDescent="0.25">
      <c r="A5374">
        <v>5374</v>
      </c>
      <c r="B5374" s="24">
        <f>ROUND(SUMIF(Einnahmen!E$7:E$10002,A5374,Einnahmen!G$7:G$10002)+SUMIF(Einnahmen!I$7:I$10002,A5374,Einnahmen!H$7:H$10002)+SUMIF(Ausgaben!E$7:E$10002,A5374,Ausgaben!G$7:G$10002)+SUMIF(Ausgaben!I$7:I$10002,A5374,Ausgaben!H$7:H$10002),2)</f>
        <v>0</v>
      </c>
    </row>
    <row r="5375" spans="1:2" x14ac:dyDescent="0.25">
      <c r="A5375">
        <v>5375</v>
      </c>
      <c r="B5375" s="24">
        <f>ROUND(SUMIF(Einnahmen!E$7:E$10002,A5375,Einnahmen!G$7:G$10002)+SUMIF(Einnahmen!I$7:I$10002,A5375,Einnahmen!H$7:H$10002)+SUMIF(Ausgaben!E$7:E$10002,A5375,Ausgaben!G$7:G$10002)+SUMIF(Ausgaben!I$7:I$10002,A5375,Ausgaben!H$7:H$10002),2)</f>
        <v>0</v>
      </c>
    </row>
    <row r="5376" spans="1:2" x14ac:dyDescent="0.25">
      <c r="A5376">
        <v>5376</v>
      </c>
      <c r="B5376" s="24">
        <f>ROUND(SUMIF(Einnahmen!E$7:E$10002,A5376,Einnahmen!G$7:G$10002)+SUMIF(Einnahmen!I$7:I$10002,A5376,Einnahmen!H$7:H$10002)+SUMIF(Ausgaben!E$7:E$10002,A5376,Ausgaben!G$7:G$10002)+SUMIF(Ausgaben!I$7:I$10002,A5376,Ausgaben!H$7:H$10002),2)</f>
        <v>0</v>
      </c>
    </row>
    <row r="5377" spans="1:2" x14ac:dyDescent="0.25">
      <c r="A5377">
        <v>5377</v>
      </c>
      <c r="B5377" s="24">
        <f>ROUND(SUMIF(Einnahmen!E$7:E$10002,A5377,Einnahmen!G$7:G$10002)+SUMIF(Einnahmen!I$7:I$10002,A5377,Einnahmen!H$7:H$10002)+SUMIF(Ausgaben!E$7:E$10002,A5377,Ausgaben!G$7:G$10002)+SUMIF(Ausgaben!I$7:I$10002,A5377,Ausgaben!H$7:H$10002),2)</f>
        <v>0</v>
      </c>
    </row>
    <row r="5378" spans="1:2" x14ac:dyDescent="0.25">
      <c r="A5378">
        <v>5378</v>
      </c>
      <c r="B5378" s="24">
        <f>ROUND(SUMIF(Einnahmen!E$7:E$10002,A5378,Einnahmen!G$7:G$10002)+SUMIF(Einnahmen!I$7:I$10002,A5378,Einnahmen!H$7:H$10002)+SUMIF(Ausgaben!E$7:E$10002,A5378,Ausgaben!G$7:G$10002)+SUMIF(Ausgaben!I$7:I$10002,A5378,Ausgaben!H$7:H$10002),2)</f>
        <v>0</v>
      </c>
    </row>
    <row r="5379" spans="1:2" x14ac:dyDescent="0.25">
      <c r="A5379">
        <v>5379</v>
      </c>
      <c r="B5379" s="24">
        <f>ROUND(SUMIF(Einnahmen!E$7:E$10002,A5379,Einnahmen!G$7:G$10002)+SUMIF(Einnahmen!I$7:I$10002,A5379,Einnahmen!H$7:H$10002)+SUMIF(Ausgaben!E$7:E$10002,A5379,Ausgaben!G$7:G$10002)+SUMIF(Ausgaben!I$7:I$10002,A5379,Ausgaben!H$7:H$10002),2)</f>
        <v>0</v>
      </c>
    </row>
    <row r="5380" spans="1:2" x14ac:dyDescent="0.25">
      <c r="A5380">
        <v>5380</v>
      </c>
      <c r="B5380" s="24">
        <f>ROUND(SUMIF(Einnahmen!E$7:E$10002,A5380,Einnahmen!G$7:G$10002)+SUMIF(Einnahmen!I$7:I$10002,A5380,Einnahmen!H$7:H$10002)+SUMIF(Ausgaben!E$7:E$10002,A5380,Ausgaben!G$7:G$10002)+SUMIF(Ausgaben!I$7:I$10002,A5380,Ausgaben!H$7:H$10002),2)</f>
        <v>0</v>
      </c>
    </row>
    <row r="5381" spans="1:2" x14ac:dyDescent="0.25">
      <c r="A5381">
        <v>5381</v>
      </c>
      <c r="B5381" s="24">
        <f>ROUND(SUMIF(Einnahmen!E$7:E$10002,A5381,Einnahmen!G$7:G$10002)+SUMIF(Einnahmen!I$7:I$10002,A5381,Einnahmen!H$7:H$10002)+SUMIF(Ausgaben!E$7:E$10002,A5381,Ausgaben!G$7:G$10002)+SUMIF(Ausgaben!I$7:I$10002,A5381,Ausgaben!H$7:H$10002),2)</f>
        <v>0</v>
      </c>
    </row>
    <row r="5382" spans="1:2" x14ac:dyDescent="0.25">
      <c r="A5382">
        <v>5382</v>
      </c>
      <c r="B5382" s="24">
        <f>ROUND(SUMIF(Einnahmen!E$7:E$10002,A5382,Einnahmen!G$7:G$10002)+SUMIF(Einnahmen!I$7:I$10002,A5382,Einnahmen!H$7:H$10002)+SUMIF(Ausgaben!E$7:E$10002,A5382,Ausgaben!G$7:G$10002)+SUMIF(Ausgaben!I$7:I$10002,A5382,Ausgaben!H$7:H$10002),2)</f>
        <v>0</v>
      </c>
    </row>
    <row r="5383" spans="1:2" x14ac:dyDescent="0.25">
      <c r="A5383">
        <v>5383</v>
      </c>
      <c r="B5383" s="24">
        <f>ROUND(SUMIF(Einnahmen!E$7:E$10002,A5383,Einnahmen!G$7:G$10002)+SUMIF(Einnahmen!I$7:I$10002,A5383,Einnahmen!H$7:H$10002)+SUMIF(Ausgaben!E$7:E$10002,A5383,Ausgaben!G$7:G$10002)+SUMIF(Ausgaben!I$7:I$10002,A5383,Ausgaben!H$7:H$10002),2)</f>
        <v>0</v>
      </c>
    </row>
    <row r="5384" spans="1:2" x14ac:dyDescent="0.25">
      <c r="A5384">
        <v>5384</v>
      </c>
      <c r="B5384" s="24">
        <f>ROUND(SUMIF(Einnahmen!E$7:E$10002,A5384,Einnahmen!G$7:G$10002)+SUMIF(Einnahmen!I$7:I$10002,A5384,Einnahmen!H$7:H$10002)+SUMIF(Ausgaben!E$7:E$10002,A5384,Ausgaben!G$7:G$10002)+SUMIF(Ausgaben!I$7:I$10002,A5384,Ausgaben!H$7:H$10002),2)</f>
        <v>0</v>
      </c>
    </row>
    <row r="5385" spans="1:2" x14ac:dyDescent="0.25">
      <c r="A5385">
        <v>5385</v>
      </c>
      <c r="B5385" s="24">
        <f>ROUND(SUMIF(Einnahmen!E$7:E$10002,A5385,Einnahmen!G$7:G$10002)+SUMIF(Einnahmen!I$7:I$10002,A5385,Einnahmen!H$7:H$10002)+SUMIF(Ausgaben!E$7:E$10002,A5385,Ausgaben!G$7:G$10002)+SUMIF(Ausgaben!I$7:I$10002,A5385,Ausgaben!H$7:H$10002),2)</f>
        <v>0</v>
      </c>
    </row>
    <row r="5386" spans="1:2" x14ac:dyDescent="0.25">
      <c r="A5386">
        <v>5386</v>
      </c>
      <c r="B5386" s="24">
        <f>ROUND(SUMIF(Einnahmen!E$7:E$10002,A5386,Einnahmen!G$7:G$10002)+SUMIF(Einnahmen!I$7:I$10002,A5386,Einnahmen!H$7:H$10002)+SUMIF(Ausgaben!E$7:E$10002,A5386,Ausgaben!G$7:G$10002)+SUMIF(Ausgaben!I$7:I$10002,A5386,Ausgaben!H$7:H$10002),2)</f>
        <v>0</v>
      </c>
    </row>
    <row r="5387" spans="1:2" x14ac:dyDescent="0.25">
      <c r="A5387">
        <v>5387</v>
      </c>
      <c r="B5387" s="24">
        <f>ROUND(SUMIF(Einnahmen!E$7:E$10002,A5387,Einnahmen!G$7:G$10002)+SUMIF(Einnahmen!I$7:I$10002,A5387,Einnahmen!H$7:H$10002)+SUMIF(Ausgaben!E$7:E$10002,A5387,Ausgaben!G$7:G$10002)+SUMIF(Ausgaben!I$7:I$10002,A5387,Ausgaben!H$7:H$10002),2)</f>
        <v>0</v>
      </c>
    </row>
    <row r="5388" spans="1:2" x14ac:dyDescent="0.25">
      <c r="A5388">
        <v>5388</v>
      </c>
      <c r="B5388" s="24">
        <f>ROUND(SUMIF(Einnahmen!E$7:E$10002,A5388,Einnahmen!G$7:G$10002)+SUMIF(Einnahmen!I$7:I$10002,A5388,Einnahmen!H$7:H$10002)+SUMIF(Ausgaben!E$7:E$10002,A5388,Ausgaben!G$7:G$10002)+SUMIF(Ausgaben!I$7:I$10002,A5388,Ausgaben!H$7:H$10002),2)</f>
        <v>0</v>
      </c>
    </row>
    <row r="5389" spans="1:2" x14ac:dyDescent="0.25">
      <c r="A5389">
        <v>5389</v>
      </c>
      <c r="B5389" s="24">
        <f>ROUND(SUMIF(Einnahmen!E$7:E$10002,A5389,Einnahmen!G$7:G$10002)+SUMIF(Einnahmen!I$7:I$10002,A5389,Einnahmen!H$7:H$10002)+SUMIF(Ausgaben!E$7:E$10002,A5389,Ausgaben!G$7:G$10002)+SUMIF(Ausgaben!I$7:I$10002,A5389,Ausgaben!H$7:H$10002),2)</f>
        <v>0</v>
      </c>
    </row>
    <row r="5390" spans="1:2" x14ac:dyDescent="0.25">
      <c r="A5390">
        <v>5390</v>
      </c>
      <c r="B5390" s="24">
        <f>ROUND(SUMIF(Einnahmen!E$7:E$10002,A5390,Einnahmen!G$7:G$10002)+SUMIF(Einnahmen!I$7:I$10002,A5390,Einnahmen!H$7:H$10002)+SUMIF(Ausgaben!E$7:E$10002,A5390,Ausgaben!G$7:G$10002)+SUMIF(Ausgaben!I$7:I$10002,A5390,Ausgaben!H$7:H$10002),2)</f>
        <v>0</v>
      </c>
    </row>
    <row r="5391" spans="1:2" x14ac:dyDescent="0.25">
      <c r="A5391">
        <v>5391</v>
      </c>
      <c r="B5391" s="24">
        <f>ROUND(SUMIF(Einnahmen!E$7:E$10002,A5391,Einnahmen!G$7:G$10002)+SUMIF(Einnahmen!I$7:I$10002,A5391,Einnahmen!H$7:H$10002)+SUMIF(Ausgaben!E$7:E$10002,A5391,Ausgaben!G$7:G$10002)+SUMIF(Ausgaben!I$7:I$10002,A5391,Ausgaben!H$7:H$10002),2)</f>
        <v>0</v>
      </c>
    </row>
    <row r="5392" spans="1:2" x14ac:dyDescent="0.25">
      <c r="A5392">
        <v>5392</v>
      </c>
      <c r="B5392" s="24">
        <f>ROUND(SUMIF(Einnahmen!E$7:E$10002,A5392,Einnahmen!G$7:G$10002)+SUMIF(Einnahmen!I$7:I$10002,A5392,Einnahmen!H$7:H$10002)+SUMIF(Ausgaben!E$7:E$10002,A5392,Ausgaben!G$7:G$10002)+SUMIF(Ausgaben!I$7:I$10002,A5392,Ausgaben!H$7:H$10002),2)</f>
        <v>0</v>
      </c>
    </row>
    <row r="5393" spans="1:2" x14ac:dyDescent="0.25">
      <c r="A5393">
        <v>5393</v>
      </c>
      <c r="B5393" s="24">
        <f>ROUND(SUMIF(Einnahmen!E$7:E$10002,A5393,Einnahmen!G$7:G$10002)+SUMIF(Einnahmen!I$7:I$10002,A5393,Einnahmen!H$7:H$10002)+SUMIF(Ausgaben!E$7:E$10002,A5393,Ausgaben!G$7:G$10002)+SUMIF(Ausgaben!I$7:I$10002,A5393,Ausgaben!H$7:H$10002),2)</f>
        <v>0</v>
      </c>
    </row>
    <row r="5394" spans="1:2" x14ac:dyDescent="0.25">
      <c r="A5394">
        <v>5394</v>
      </c>
      <c r="B5394" s="24">
        <f>ROUND(SUMIF(Einnahmen!E$7:E$10002,A5394,Einnahmen!G$7:G$10002)+SUMIF(Einnahmen!I$7:I$10002,A5394,Einnahmen!H$7:H$10002)+SUMIF(Ausgaben!E$7:E$10002,A5394,Ausgaben!G$7:G$10002)+SUMIF(Ausgaben!I$7:I$10002,A5394,Ausgaben!H$7:H$10002),2)</f>
        <v>0</v>
      </c>
    </row>
    <row r="5395" spans="1:2" x14ac:dyDescent="0.25">
      <c r="A5395">
        <v>5395</v>
      </c>
      <c r="B5395" s="24">
        <f>ROUND(SUMIF(Einnahmen!E$7:E$10002,A5395,Einnahmen!G$7:G$10002)+SUMIF(Einnahmen!I$7:I$10002,A5395,Einnahmen!H$7:H$10002)+SUMIF(Ausgaben!E$7:E$10002,A5395,Ausgaben!G$7:G$10002)+SUMIF(Ausgaben!I$7:I$10002,A5395,Ausgaben!H$7:H$10002),2)</f>
        <v>0</v>
      </c>
    </row>
    <row r="5396" spans="1:2" x14ac:dyDescent="0.25">
      <c r="A5396">
        <v>5396</v>
      </c>
      <c r="B5396" s="24">
        <f>ROUND(SUMIF(Einnahmen!E$7:E$10002,A5396,Einnahmen!G$7:G$10002)+SUMIF(Einnahmen!I$7:I$10002,A5396,Einnahmen!H$7:H$10002)+SUMIF(Ausgaben!E$7:E$10002,A5396,Ausgaben!G$7:G$10002)+SUMIF(Ausgaben!I$7:I$10002,A5396,Ausgaben!H$7:H$10002),2)</f>
        <v>0</v>
      </c>
    </row>
    <row r="5397" spans="1:2" x14ac:dyDescent="0.25">
      <c r="A5397">
        <v>5397</v>
      </c>
      <c r="B5397" s="24">
        <f>ROUND(SUMIF(Einnahmen!E$7:E$10002,A5397,Einnahmen!G$7:G$10002)+SUMIF(Einnahmen!I$7:I$10002,A5397,Einnahmen!H$7:H$10002)+SUMIF(Ausgaben!E$7:E$10002,A5397,Ausgaben!G$7:G$10002)+SUMIF(Ausgaben!I$7:I$10002,A5397,Ausgaben!H$7:H$10002),2)</f>
        <v>0</v>
      </c>
    </row>
    <row r="5398" spans="1:2" x14ac:dyDescent="0.25">
      <c r="A5398">
        <v>5398</v>
      </c>
      <c r="B5398" s="24">
        <f>ROUND(SUMIF(Einnahmen!E$7:E$10002,A5398,Einnahmen!G$7:G$10002)+SUMIF(Einnahmen!I$7:I$10002,A5398,Einnahmen!H$7:H$10002)+SUMIF(Ausgaben!E$7:E$10002,A5398,Ausgaben!G$7:G$10002)+SUMIF(Ausgaben!I$7:I$10002,A5398,Ausgaben!H$7:H$10002),2)</f>
        <v>0</v>
      </c>
    </row>
    <row r="5399" spans="1:2" x14ac:dyDescent="0.25">
      <c r="A5399">
        <v>5399</v>
      </c>
      <c r="B5399" s="24">
        <f>ROUND(SUMIF(Einnahmen!E$7:E$10002,A5399,Einnahmen!G$7:G$10002)+SUMIF(Einnahmen!I$7:I$10002,A5399,Einnahmen!H$7:H$10002)+SUMIF(Ausgaben!E$7:E$10002,A5399,Ausgaben!G$7:G$10002)+SUMIF(Ausgaben!I$7:I$10002,A5399,Ausgaben!H$7:H$10002),2)</f>
        <v>0</v>
      </c>
    </row>
    <row r="5400" spans="1:2" x14ac:dyDescent="0.25">
      <c r="A5400">
        <v>5400</v>
      </c>
      <c r="B5400" s="24">
        <f>ROUND(SUMIF(Einnahmen!E$7:E$10002,A5400,Einnahmen!G$7:G$10002)+SUMIF(Einnahmen!I$7:I$10002,A5400,Einnahmen!H$7:H$10002)+SUMIF(Ausgaben!E$7:E$10002,A5400,Ausgaben!G$7:G$10002)+SUMIF(Ausgaben!I$7:I$10002,A5400,Ausgaben!H$7:H$10002),2)</f>
        <v>0</v>
      </c>
    </row>
    <row r="5401" spans="1:2" x14ac:dyDescent="0.25">
      <c r="A5401">
        <v>5401</v>
      </c>
      <c r="B5401" s="24">
        <f>ROUND(SUMIF(Einnahmen!E$7:E$10002,A5401,Einnahmen!G$7:G$10002)+SUMIF(Einnahmen!I$7:I$10002,A5401,Einnahmen!H$7:H$10002)+SUMIF(Ausgaben!E$7:E$10002,A5401,Ausgaben!G$7:G$10002)+SUMIF(Ausgaben!I$7:I$10002,A5401,Ausgaben!H$7:H$10002),2)</f>
        <v>0</v>
      </c>
    </row>
    <row r="5402" spans="1:2" x14ac:dyDescent="0.25">
      <c r="A5402">
        <v>5402</v>
      </c>
      <c r="B5402" s="24">
        <f>ROUND(SUMIF(Einnahmen!E$7:E$10002,A5402,Einnahmen!G$7:G$10002)+SUMIF(Einnahmen!I$7:I$10002,A5402,Einnahmen!H$7:H$10002)+SUMIF(Ausgaben!E$7:E$10002,A5402,Ausgaben!G$7:G$10002)+SUMIF(Ausgaben!I$7:I$10002,A5402,Ausgaben!H$7:H$10002),2)</f>
        <v>0</v>
      </c>
    </row>
    <row r="5403" spans="1:2" x14ac:dyDescent="0.25">
      <c r="A5403">
        <v>5403</v>
      </c>
      <c r="B5403" s="24">
        <f>ROUND(SUMIF(Einnahmen!E$7:E$10002,A5403,Einnahmen!G$7:G$10002)+SUMIF(Einnahmen!I$7:I$10002,A5403,Einnahmen!H$7:H$10002)+SUMIF(Ausgaben!E$7:E$10002,A5403,Ausgaben!G$7:G$10002)+SUMIF(Ausgaben!I$7:I$10002,A5403,Ausgaben!H$7:H$10002),2)</f>
        <v>0</v>
      </c>
    </row>
    <row r="5404" spans="1:2" x14ac:dyDescent="0.25">
      <c r="A5404">
        <v>5404</v>
      </c>
      <c r="B5404" s="24">
        <f>ROUND(SUMIF(Einnahmen!E$7:E$10002,A5404,Einnahmen!G$7:G$10002)+SUMIF(Einnahmen!I$7:I$10002,A5404,Einnahmen!H$7:H$10002)+SUMIF(Ausgaben!E$7:E$10002,A5404,Ausgaben!G$7:G$10002)+SUMIF(Ausgaben!I$7:I$10002,A5404,Ausgaben!H$7:H$10002),2)</f>
        <v>0</v>
      </c>
    </row>
    <row r="5405" spans="1:2" x14ac:dyDescent="0.25">
      <c r="A5405">
        <v>5405</v>
      </c>
      <c r="B5405" s="24">
        <f>ROUND(SUMIF(Einnahmen!E$7:E$10002,A5405,Einnahmen!G$7:G$10002)+SUMIF(Einnahmen!I$7:I$10002,A5405,Einnahmen!H$7:H$10002)+SUMIF(Ausgaben!E$7:E$10002,A5405,Ausgaben!G$7:G$10002)+SUMIF(Ausgaben!I$7:I$10002,A5405,Ausgaben!H$7:H$10002),2)</f>
        <v>0</v>
      </c>
    </row>
    <row r="5406" spans="1:2" x14ac:dyDescent="0.25">
      <c r="A5406">
        <v>5406</v>
      </c>
      <c r="B5406" s="24">
        <f>ROUND(SUMIF(Einnahmen!E$7:E$10002,A5406,Einnahmen!G$7:G$10002)+SUMIF(Einnahmen!I$7:I$10002,A5406,Einnahmen!H$7:H$10002)+SUMIF(Ausgaben!E$7:E$10002,A5406,Ausgaben!G$7:G$10002)+SUMIF(Ausgaben!I$7:I$10002,A5406,Ausgaben!H$7:H$10002),2)</f>
        <v>0</v>
      </c>
    </row>
    <row r="5407" spans="1:2" x14ac:dyDescent="0.25">
      <c r="A5407">
        <v>5407</v>
      </c>
      <c r="B5407" s="24">
        <f>ROUND(SUMIF(Einnahmen!E$7:E$10002,A5407,Einnahmen!G$7:G$10002)+SUMIF(Einnahmen!I$7:I$10002,A5407,Einnahmen!H$7:H$10002)+SUMIF(Ausgaben!E$7:E$10002,A5407,Ausgaben!G$7:G$10002)+SUMIF(Ausgaben!I$7:I$10002,A5407,Ausgaben!H$7:H$10002),2)</f>
        <v>0</v>
      </c>
    </row>
    <row r="5408" spans="1:2" x14ac:dyDescent="0.25">
      <c r="A5408">
        <v>5408</v>
      </c>
      <c r="B5408" s="24">
        <f>ROUND(SUMIF(Einnahmen!E$7:E$10002,A5408,Einnahmen!G$7:G$10002)+SUMIF(Einnahmen!I$7:I$10002,A5408,Einnahmen!H$7:H$10002)+SUMIF(Ausgaben!E$7:E$10002,A5408,Ausgaben!G$7:G$10002)+SUMIF(Ausgaben!I$7:I$10002,A5408,Ausgaben!H$7:H$10002),2)</f>
        <v>0</v>
      </c>
    </row>
    <row r="5409" spans="1:2" x14ac:dyDescent="0.25">
      <c r="A5409">
        <v>5409</v>
      </c>
      <c r="B5409" s="24">
        <f>ROUND(SUMIF(Einnahmen!E$7:E$10002,A5409,Einnahmen!G$7:G$10002)+SUMIF(Einnahmen!I$7:I$10002,A5409,Einnahmen!H$7:H$10002)+SUMIF(Ausgaben!E$7:E$10002,A5409,Ausgaben!G$7:G$10002)+SUMIF(Ausgaben!I$7:I$10002,A5409,Ausgaben!H$7:H$10002),2)</f>
        <v>0</v>
      </c>
    </row>
    <row r="5410" spans="1:2" x14ac:dyDescent="0.25">
      <c r="A5410">
        <v>5410</v>
      </c>
      <c r="B5410" s="24">
        <f>ROUND(SUMIF(Einnahmen!E$7:E$10002,A5410,Einnahmen!G$7:G$10002)+SUMIF(Einnahmen!I$7:I$10002,A5410,Einnahmen!H$7:H$10002)+SUMIF(Ausgaben!E$7:E$10002,A5410,Ausgaben!G$7:G$10002)+SUMIF(Ausgaben!I$7:I$10002,A5410,Ausgaben!H$7:H$10002),2)</f>
        <v>0</v>
      </c>
    </row>
    <row r="5411" spans="1:2" x14ac:dyDescent="0.25">
      <c r="A5411">
        <v>5411</v>
      </c>
      <c r="B5411" s="24">
        <f>ROUND(SUMIF(Einnahmen!E$7:E$10002,A5411,Einnahmen!G$7:G$10002)+SUMIF(Einnahmen!I$7:I$10002,A5411,Einnahmen!H$7:H$10002)+SUMIF(Ausgaben!E$7:E$10002,A5411,Ausgaben!G$7:G$10002)+SUMIF(Ausgaben!I$7:I$10002,A5411,Ausgaben!H$7:H$10002),2)</f>
        <v>0</v>
      </c>
    </row>
    <row r="5412" spans="1:2" x14ac:dyDescent="0.25">
      <c r="A5412">
        <v>5412</v>
      </c>
      <c r="B5412" s="24">
        <f>ROUND(SUMIF(Einnahmen!E$7:E$10002,A5412,Einnahmen!G$7:G$10002)+SUMIF(Einnahmen!I$7:I$10002,A5412,Einnahmen!H$7:H$10002)+SUMIF(Ausgaben!E$7:E$10002,A5412,Ausgaben!G$7:G$10002)+SUMIF(Ausgaben!I$7:I$10002,A5412,Ausgaben!H$7:H$10002),2)</f>
        <v>0</v>
      </c>
    </row>
    <row r="5413" spans="1:2" x14ac:dyDescent="0.25">
      <c r="A5413">
        <v>5413</v>
      </c>
      <c r="B5413" s="24">
        <f>ROUND(SUMIF(Einnahmen!E$7:E$10002,A5413,Einnahmen!G$7:G$10002)+SUMIF(Einnahmen!I$7:I$10002,A5413,Einnahmen!H$7:H$10002)+SUMIF(Ausgaben!E$7:E$10002,A5413,Ausgaben!G$7:G$10002)+SUMIF(Ausgaben!I$7:I$10002,A5413,Ausgaben!H$7:H$10002),2)</f>
        <v>0</v>
      </c>
    </row>
    <row r="5414" spans="1:2" x14ac:dyDescent="0.25">
      <c r="A5414">
        <v>5414</v>
      </c>
      <c r="B5414" s="24">
        <f>ROUND(SUMIF(Einnahmen!E$7:E$10002,A5414,Einnahmen!G$7:G$10002)+SUMIF(Einnahmen!I$7:I$10002,A5414,Einnahmen!H$7:H$10002)+SUMIF(Ausgaben!E$7:E$10002,A5414,Ausgaben!G$7:G$10002)+SUMIF(Ausgaben!I$7:I$10002,A5414,Ausgaben!H$7:H$10002),2)</f>
        <v>0</v>
      </c>
    </row>
    <row r="5415" spans="1:2" x14ac:dyDescent="0.25">
      <c r="A5415">
        <v>5415</v>
      </c>
      <c r="B5415" s="24">
        <f>ROUND(SUMIF(Einnahmen!E$7:E$10002,A5415,Einnahmen!G$7:G$10002)+SUMIF(Einnahmen!I$7:I$10002,A5415,Einnahmen!H$7:H$10002)+SUMIF(Ausgaben!E$7:E$10002,A5415,Ausgaben!G$7:G$10002)+SUMIF(Ausgaben!I$7:I$10002,A5415,Ausgaben!H$7:H$10002),2)</f>
        <v>0</v>
      </c>
    </row>
    <row r="5416" spans="1:2" x14ac:dyDescent="0.25">
      <c r="A5416">
        <v>5416</v>
      </c>
      <c r="B5416" s="24">
        <f>ROUND(SUMIF(Einnahmen!E$7:E$10002,A5416,Einnahmen!G$7:G$10002)+SUMIF(Einnahmen!I$7:I$10002,A5416,Einnahmen!H$7:H$10002)+SUMIF(Ausgaben!E$7:E$10002,A5416,Ausgaben!G$7:G$10002)+SUMIF(Ausgaben!I$7:I$10002,A5416,Ausgaben!H$7:H$10002),2)</f>
        <v>0</v>
      </c>
    </row>
    <row r="5417" spans="1:2" x14ac:dyDescent="0.25">
      <c r="A5417">
        <v>5417</v>
      </c>
      <c r="B5417" s="24">
        <f>ROUND(SUMIF(Einnahmen!E$7:E$10002,A5417,Einnahmen!G$7:G$10002)+SUMIF(Einnahmen!I$7:I$10002,A5417,Einnahmen!H$7:H$10002)+SUMIF(Ausgaben!E$7:E$10002,A5417,Ausgaben!G$7:G$10002)+SUMIF(Ausgaben!I$7:I$10002,A5417,Ausgaben!H$7:H$10002),2)</f>
        <v>0</v>
      </c>
    </row>
    <row r="5418" spans="1:2" x14ac:dyDescent="0.25">
      <c r="A5418">
        <v>5418</v>
      </c>
      <c r="B5418" s="24">
        <f>ROUND(SUMIF(Einnahmen!E$7:E$10002,A5418,Einnahmen!G$7:G$10002)+SUMIF(Einnahmen!I$7:I$10002,A5418,Einnahmen!H$7:H$10002)+SUMIF(Ausgaben!E$7:E$10002,A5418,Ausgaben!G$7:G$10002)+SUMIF(Ausgaben!I$7:I$10002,A5418,Ausgaben!H$7:H$10002),2)</f>
        <v>0</v>
      </c>
    </row>
    <row r="5419" spans="1:2" x14ac:dyDescent="0.25">
      <c r="A5419">
        <v>5419</v>
      </c>
      <c r="B5419" s="24">
        <f>ROUND(SUMIF(Einnahmen!E$7:E$10002,A5419,Einnahmen!G$7:G$10002)+SUMIF(Einnahmen!I$7:I$10002,A5419,Einnahmen!H$7:H$10002)+SUMIF(Ausgaben!E$7:E$10002,A5419,Ausgaben!G$7:G$10002)+SUMIF(Ausgaben!I$7:I$10002,A5419,Ausgaben!H$7:H$10002),2)</f>
        <v>0</v>
      </c>
    </row>
    <row r="5420" spans="1:2" x14ac:dyDescent="0.25">
      <c r="A5420">
        <v>5420</v>
      </c>
      <c r="B5420" s="24">
        <f>ROUND(SUMIF(Einnahmen!E$7:E$10002,A5420,Einnahmen!G$7:G$10002)+SUMIF(Einnahmen!I$7:I$10002,A5420,Einnahmen!H$7:H$10002)+SUMIF(Ausgaben!E$7:E$10002,A5420,Ausgaben!G$7:G$10002)+SUMIF(Ausgaben!I$7:I$10002,A5420,Ausgaben!H$7:H$10002),2)</f>
        <v>0</v>
      </c>
    </row>
    <row r="5421" spans="1:2" x14ac:dyDescent="0.25">
      <c r="A5421">
        <v>5421</v>
      </c>
      <c r="B5421" s="24">
        <f>ROUND(SUMIF(Einnahmen!E$7:E$10002,A5421,Einnahmen!G$7:G$10002)+SUMIF(Einnahmen!I$7:I$10002,A5421,Einnahmen!H$7:H$10002)+SUMIF(Ausgaben!E$7:E$10002,A5421,Ausgaben!G$7:G$10002)+SUMIF(Ausgaben!I$7:I$10002,A5421,Ausgaben!H$7:H$10002),2)</f>
        <v>0</v>
      </c>
    </row>
    <row r="5422" spans="1:2" x14ac:dyDescent="0.25">
      <c r="A5422">
        <v>5422</v>
      </c>
      <c r="B5422" s="24">
        <f>ROUND(SUMIF(Einnahmen!E$7:E$10002,A5422,Einnahmen!G$7:G$10002)+SUMIF(Einnahmen!I$7:I$10002,A5422,Einnahmen!H$7:H$10002)+SUMIF(Ausgaben!E$7:E$10002,A5422,Ausgaben!G$7:G$10002)+SUMIF(Ausgaben!I$7:I$10002,A5422,Ausgaben!H$7:H$10002),2)</f>
        <v>0</v>
      </c>
    </row>
    <row r="5423" spans="1:2" x14ac:dyDescent="0.25">
      <c r="A5423">
        <v>5423</v>
      </c>
      <c r="B5423" s="24">
        <f>ROUND(SUMIF(Einnahmen!E$7:E$10002,A5423,Einnahmen!G$7:G$10002)+SUMIF(Einnahmen!I$7:I$10002,A5423,Einnahmen!H$7:H$10002)+SUMIF(Ausgaben!E$7:E$10002,A5423,Ausgaben!G$7:G$10002)+SUMIF(Ausgaben!I$7:I$10002,A5423,Ausgaben!H$7:H$10002),2)</f>
        <v>0</v>
      </c>
    </row>
    <row r="5424" spans="1:2" x14ac:dyDescent="0.25">
      <c r="A5424">
        <v>5424</v>
      </c>
      <c r="B5424" s="24">
        <f>ROUND(SUMIF(Einnahmen!E$7:E$10002,A5424,Einnahmen!G$7:G$10002)+SUMIF(Einnahmen!I$7:I$10002,A5424,Einnahmen!H$7:H$10002)+SUMIF(Ausgaben!E$7:E$10002,A5424,Ausgaben!G$7:G$10002)+SUMIF(Ausgaben!I$7:I$10002,A5424,Ausgaben!H$7:H$10002),2)</f>
        <v>0</v>
      </c>
    </row>
    <row r="5425" spans="1:2" x14ac:dyDescent="0.25">
      <c r="A5425">
        <v>5425</v>
      </c>
      <c r="B5425" s="24">
        <f>ROUND(SUMIF(Einnahmen!E$7:E$10002,A5425,Einnahmen!G$7:G$10002)+SUMIF(Einnahmen!I$7:I$10002,A5425,Einnahmen!H$7:H$10002)+SUMIF(Ausgaben!E$7:E$10002,A5425,Ausgaben!G$7:G$10002)+SUMIF(Ausgaben!I$7:I$10002,A5425,Ausgaben!H$7:H$10002),2)</f>
        <v>0</v>
      </c>
    </row>
    <row r="5426" spans="1:2" x14ac:dyDescent="0.25">
      <c r="A5426">
        <v>5426</v>
      </c>
      <c r="B5426" s="24">
        <f>ROUND(SUMIF(Einnahmen!E$7:E$10002,A5426,Einnahmen!G$7:G$10002)+SUMIF(Einnahmen!I$7:I$10002,A5426,Einnahmen!H$7:H$10002)+SUMIF(Ausgaben!E$7:E$10002,A5426,Ausgaben!G$7:G$10002)+SUMIF(Ausgaben!I$7:I$10002,A5426,Ausgaben!H$7:H$10002),2)</f>
        <v>0</v>
      </c>
    </row>
    <row r="5427" spans="1:2" x14ac:dyDescent="0.25">
      <c r="A5427">
        <v>5427</v>
      </c>
      <c r="B5427" s="24">
        <f>ROUND(SUMIF(Einnahmen!E$7:E$10002,A5427,Einnahmen!G$7:G$10002)+SUMIF(Einnahmen!I$7:I$10002,A5427,Einnahmen!H$7:H$10002)+SUMIF(Ausgaben!E$7:E$10002,A5427,Ausgaben!G$7:G$10002)+SUMIF(Ausgaben!I$7:I$10002,A5427,Ausgaben!H$7:H$10002),2)</f>
        <v>0</v>
      </c>
    </row>
    <row r="5428" spans="1:2" x14ac:dyDescent="0.25">
      <c r="A5428">
        <v>5428</v>
      </c>
      <c r="B5428" s="24">
        <f>ROUND(SUMIF(Einnahmen!E$7:E$10002,A5428,Einnahmen!G$7:G$10002)+SUMIF(Einnahmen!I$7:I$10002,A5428,Einnahmen!H$7:H$10002)+SUMIF(Ausgaben!E$7:E$10002,A5428,Ausgaben!G$7:G$10002)+SUMIF(Ausgaben!I$7:I$10002,A5428,Ausgaben!H$7:H$10002),2)</f>
        <v>0</v>
      </c>
    </row>
    <row r="5429" spans="1:2" x14ac:dyDescent="0.25">
      <c r="A5429">
        <v>5429</v>
      </c>
      <c r="B5429" s="24">
        <f>ROUND(SUMIF(Einnahmen!E$7:E$10002,A5429,Einnahmen!G$7:G$10002)+SUMIF(Einnahmen!I$7:I$10002,A5429,Einnahmen!H$7:H$10002)+SUMIF(Ausgaben!E$7:E$10002,A5429,Ausgaben!G$7:G$10002)+SUMIF(Ausgaben!I$7:I$10002,A5429,Ausgaben!H$7:H$10002),2)</f>
        <v>0</v>
      </c>
    </row>
    <row r="5430" spans="1:2" x14ac:dyDescent="0.25">
      <c r="A5430">
        <v>5430</v>
      </c>
      <c r="B5430" s="24">
        <f>ROUND(SUMIF(Einnahmen!E$7:E$10002,A5430,Einnahmen!G$7:G$10002)+SUMIF(Einnahmen!I$7:I$10002,A5430,Einnahmen!H$7:H$10002)+SUMIF(Ausgaben!E$7:E$10002,A5430,Ausgaben!G$7:G$10002)+SUMIF(Ausgaben!I$7:I$10002,A5430,Ausgaben!H$7:H$10002),2)</f>
        <v>0</v>
      </c>
    </row>
    <row r="5431" spans="1:2" x14ac:dyDescent="0.25">
      <c r="A5431">
        <v>5431</v>
      </c>
      <c r="B5431" s="24">
        <f>ROUND(SUMIF(Einnahmen!E$7:E$10002,A5431,Einnahmen!G$7:G$10002)+SUMIF(Einnahmen!I$7:I$10002,A5431,Einnahmen!H$7:H$10002)+SUMIF(Ausgaben!E$7:E$10002,A5431,Ausgaben!G$7:G$10002)+SUMIF(Ausgaben!I$7:I$10002,A5431,Ausgaben!H$7:H$10002),2)</f>
        <v>0</v>
      </c>
    </row>
    <row r="5432" spans="1:2" x14ac:dyDescent="0.25">
      <c r="A5432">
        <v>5432</v>
      </c>
      <c r="B5432" s="24">
        <f>ROUND(SUMIF(Einnahmen!E$7:E$10002,A5432,Einnahmen!G$7:G$10002)+SUMIF(Einnahmen!I$7:I$10002,A5432,Einnahmen!H$7:H$10002)+SUMIF(Ausgaben!E$7:E$10002,A5432,Ausgaben!G$7:G$10002)+SUMIF(Ausgaben!I$7:I$10002,A5432,Ausgaben!H$7:H$10002),2)</f>
        <v>0</v>
      </c>
    </row>
    <row r="5433" spans="1:2" x14ac:dyDescent="0.25">
      <c r="A5433">
        <v>5433</v>
      </c>
      <c r="B5433" s="24">
        <f>ROUND(SUMIF(Einnahmen!E$7:E$10002,A5433,Einnahmen!G$7:G$10002)+SUMIF(Einnahmen!I$7:I$10002,A5433,Einnahmen!H$7:H$10002)+SUMIF(Ausgaben!E$7:E$10002,A5433,Ausgaben!G$7:G$10002)+SUMIF(Ausgaben!I$7:I$10002,A5433,Ausgaben!H$7:H$10002),2)</f>
        <v>0</v>
      </c>
    </row>
    <row r="5434" spans="1:2" x14ac:dyDescent="0.25">
      <c r="A5434">
        <v>5434</v>
      </c>
      <c r="B5434" s="24">
        <f>ROUND(SUMIF(Einnahmen!E$7:E$10002,A5434,Einnahmen!G$7:G$10002)+SUMIF(Einnahmen!I$7:I$10002,A5434,Einnahmen!H$7:H$10002)+SUMIF(Ausgaben!E$7:E$10002,A5434,Ausgaben!G$7:G$10002)+SUMIF(Ausgaben!I$7:I$10002,A5434,Ausgaben!H$7:H$10002),2)</f>
        <v>0</v>
      </c>
    </row>
    <row r="5435" spans="1:2" x14ac:dyDescent="0.25">
      <c r="A5435">
        <v>5435</v>
      </c>
      <c r="B5435" s="24">
        <f>ROUND(SUMIF(Einnahmen!E$7:E$10002,A5435,Einnahmen!G$7:G$10002)+SUMIF(Einnahmen!I$7:I$10002,A5435,Einnahmen!H$7:H$10002)+SUMIF(Ausgaben!E$7:E$10002,A5435,Ausgaben!G$7:G$10002)+SUMIF(Ausgaben!I$7:I$10002,A5435,Ausgaben!H$7:H$10002),2)</f>
        <v>0</v>
      </c>
    </row>
    <row r="5436" spans="1:2" x14ac:dyDescent="0.25">
      <c r="A5436">
        <v>5436</v>
      </c>
      <c r="B5436" s="24">
        <f>ROUND(SUMIF(Einnahmen!E$7:E$10002,A5436,Einnahmen!G$7:G$10002)+SUMIF(Einnahmen!I$7:I$10002,A5436,Einnahmen!H$7:H$10002)+SUMIF(Ausgaben!E$7:E$10002,A5436,Ausgaben!G$7:G$10002)+SUMIF(Ausgaben!I$7:I$10002,A5436,Ausgaben!H$7:H$10002),2)</f>
        <v>0</v>
      </c>
    </row>
    <row r="5437" spans="1:2" x14ac:dyDescent="0.25">
      <c r="A5437">
        <v>5437</v>
      </c>
      <c r="B5437" s="24">
        <f>ROUND(SUMIF(Einnahmen!E$7:E$10002,A5437,Einnahmen!G$7:G$10002)+SUMIF(Einnahmen!I$7:I$10002,A5437,Einnahmen!H$7:H$10002)+SUMIF(Ausgaben!E$7:E$10002,A5437,Ausgaben!G$7:G$10002)+SUMIF(Ausgaben!I$7:I$10002,A5437,Ausgaben!H$7:H$10002),2)</f>
        <v>0</v>
      </c>
    </row>
    <row r="5438" spans="1:2" x14ac:dyDescent="0.25">
      <c r="A5438">
        <v>5438</v>
      </c>
      <c r="B5438" s="24">
        <f>ROUND(SUMIF(Einnahmen!E$7:E$10002,A5438,Einnahmen!G$7:G$10002)+SUMIF(Einnahmen!I$7:I$10002,A5438,Einnahmen!H$7:H$10002)+SUMIF(Ausgaben!E$7:E$10002,A5438,Ausgaben!G$7:G$10002)+SUMIF(Ausgaben!I$7:I$10002,A5438,Ausgaben!H$7:H$10002),2)</f>
        <v>0</v>
      </c>
    </row>
    <row r="5439" spans="1:2" x14ac:dyDescent="0.25">
      <c r="A5439">
        <v>5439</v>
      </c>
      <c r="B5439" s="24">
        <f>ROUND(SUMIF(Einnahmen!E$7:E$10002,A5439,Einnahmen!G$7:G$10002)+SUMIF(Einnahmen!I$7:I$10002,A5439,Einnahmen!H$7:H$10002)+SUMIF(Ausgaben!E$7:E$10002,A5439,Ausgaben!G$7:G$10002)+SUMIF(Ausgaben!I$7:I$10002,A5439,Ausgaben!H$7:H$10002),2)</f>
        <v>0</v>
      </c>
    </row>
    <row r="5440" spans="1:2" x14ac:dyDescent="0.25">
      <c r="A5440">
        <v>5440</v>
      </c>
      <c r="B5440" s="24">
        <f>ROUND(SUMIF(Einnahmen!E$7:E$10002,A5440,Einnahmen!G$7:G$10002)+SUMIF(Einnahmen!I$7:I$10002,A5440,Einnahmen!H$7:H$10002)+SUMIF(Ausgaben!E$7:E$10002,A5440,Ausgaben!G$7:G$10002)+SUMIF(Ausgaben!I$7:I$10002,A5440,Ausgaben!H$7:H$10002),2)</f>
        <v>0</v>
      </c>
    </row>
    <row r="5441" spans="1:2" x14ac:dyDescent="0.25">
      <c r="A5441">
        <v>5441</v>
      </c>
      <c r="B5441" s="24">
        <f>ROUND(SUMIF(Einnahmen!E$7:E$10002,A5441,Einnahmen!G$7:G$10002)+SUMIF(Einnahmen!I$7:I$10002,A5441,Einnahmen!H$7:H$10002)+SUMIF(Ausgaben!E$7:E$10002,A5441,Ausgaben!G$7:G$10002)+SUMIF(Ausgaben!I$7:I$10002,A5441,Ausgaben!H$7:H$10002),2)</f>
        <v>0</v>
      </c>
    </row>
    <row r="5442" spans="1:2" x14ac:dyDescent="0.25">
      <c r="A5442">
        <v>5442</v>
      </c>
      <c r="B5442" s="24">
        <f>ROUND(SUMIF(Einnahmen!E$7:E$10002,A5442,Einnahmen!G$7:G$10002)+SUMIF(Einnahmen!I$7:I$10002,A5442,Einnahmen!H$7:H$10002)+SUMIF(Ausgaben!E$7:E$10002,A5442,Ausgaben!G$7:G$10002)+SUMIF(Ausgaben!I$7:I$10002,A5442,Ausgaben!H$7:H$10002),2)</f>
        <v>0</v>
      </c>
    </row>
    <row r="5443" spans="1:2" x14ac:dyDescent="0.25">
      <c r="A5443">
        <v>5443</v>
      </c>
      <c r="B5443" s="24">
        <f>ROUND(SUMIF(Einnahmen!E$7:E$10002,A5443,Einnahmen!G$7:G$10002)+SUMIF(Einnahmen!I$7:I$10002,A5443,Einnahmen!H$7:H$10002)+SUMIF(Ausgaben!E$7:E$10002,A5443,Ausgaben!G$7:G$10002)+SUMIF(Ausgaben!I$7:I$10002,A5443,Ausgaben!H$7:H$10002),2)</f>
        <v>0</v>
      </c>
    </row>
    <row r="5444" spans="1:2" x14ac:dyDescent="0.25">
      <c r="A5444">
        <v>5444</v>
      </c>
      <c r="B5444" s="24">
        <f>ROUND(SUMIF(Einnahmen!E$7:E$10002,A5444,Einnahmen!G$7:G$10002)+SUMIF(Einnahmen!I$7:I$10002,A5444,Einnahmen!H$7:H$10002)+SUMIF(Ausgaben!E$7:E$10002,A5444,Ausgaben!G$7:G$10002)+SUMIF(Ausgaben!I$7:I$10002,A5444,Ausgaben!H$7:H$10002),2)</f>
        <v>0</v>
      </c>
    </row>
    <row r="5445" spans="1:2" x14ac:dyDescent="0.25">
      <c r="A5445">
        <v>5445</v>
      </c>
      <c r="B5445" s="24">
        <f>ROUND(SUMIF(Einnahmen!E$7:E$10002,A5445,Einnahmen!G$7:G$10002)+SUMIF(Einnahmen!I$7:I$10002,A5445,Einnahmen!H$7:H$10002)+SUMIF(Ausgaben!E$7:E$10002,A5445,Ausgaben!G$7:G$10002)+SUMIF(Ausgaben!I$7:I$10002,A5445,Ausgaben!H$7:H$10002),2)</f>
        <v>0</v>
      </c>
    </row>
    <row r="5446" spans="1:2" x14ac:dyDescent="0.25">
      <c r="A5446">
        <v>5446</v>
      </c>
      <c r="B5446" s="24">
        <f>ROUND(SUMIF(Einnahmen!E$7:E$10002,A5446,Einnahmen!G$7:G$10002)+SUMIF(Einnahmen!I$7:I$10002,A5446,Einnahmen!H$7:H$10002)+SUMIF(Ausgaben!E$7:E$10002,A5446,Ausgaben!G$7:G$10002)+SUMIF(Ausgaben!I$7:I$10002,A5446,Ausgaben!H$7:H$10002),2)</f>
        <v>0</v>
      </c>
    </row>
    <row r="5447" spans="1:2" x14ac:dyDescent="0.25">
      <c r="A5447">
        <v>5447</v>
      </c>
      <c r="B5447" s="24">
        <f>ROUND(SUMIF(Einnahmen!E$7:E$10002,A5447,Einnahmen!G$7:G$10002)+SUMIF(Einnahmen!I$7:I$10002,A5447,Einnahmen!H$7:H$10002)+SUMIF(Ausgaben!E$7:E$10002,A5447,Ausgaben!G$7:G$10002)+SUMIF(Ausgaben!I$7:I$10002,A5447,Ausgaben!H$7:H$10002),2)</f>
        <v>0</v>
      </c>
    </row>
    <row r="5448" spans="1:2" x14ac:dyDescent="0.25">
      <c r="A5448">
        <v>5448</v>
      </c>
      <c r="B5448" s="24">
        <f>ROUND(SUMIF(Einnahmen!E$7:E$10002,A5448,Einnahmen!G$7:G$10002)+SUMIF(Einnahmen!I$7:I$10002,A5448,Einnahmen!H$7:H$10002)+SUMIF(Ausgaben!E$7:E$10002,A5448,Ausgaben!G$7:G$10002)+SUMIF(Ausgaben!I$7:I$10002,A5448,Ausgaben!H$7:H$10002),2)</f>
        <v>0</v>
      </c>
    </row>
    <row r="5449" spans="1:2" x14ac:dyDescent="0.25">
      <c r="A5449">
        <v>5449</v>
      </c>
      <c r="B5449" s="24">
        <f>ROUND(SUMIF(Einnahmen!E$7:E$10002,A5449,Einnahmen!G$7:G$10002)+SUMIF(Einnahmen!I$7:I$10002,A5449,Einnahmen!H$7:H$10002)+SUMIF(Ausgaben!E$7:E$10002,A5449,Ausgaben!G$7:G$10002)+SUMIF(Ausgaben!I$7:I$10002,A5449,Ausgaben!H$7:H$10002),2)</f>
        <v>0</v>
      </c>
    </row>
    <row r="5450" spans="1:2" x14ac:dyDescent="0.25">
      <c r="A5450">
        <v>5450</v>
      </c>
      <c r="B5450" s="24">
        <f>ROUND(SUMIF(Einnahmen!E$7:E$10002,A5450,Einnahmen!G$7:G$10002)+SUMIF(Einnahmen!I$7:I$10002,A5450,Einnahmen!H$7:H$10002)+SUMIF(Ausgaben!E$7:E$10002,A5450,Ausgaben!G$7:G$10002)+SUMIF(Ausgaben!I$7:I$10002,A5450,Ausgaben!H$7:H$10002),2)</f>
        <v>0</v>
      </c>
    </row>
    <row r="5451" spans="1:2" x14ac:dyDescent="0.25">
      <c r="A5451">
        <v>5451</v>
      </c>
      <c r="B5451" s="24">
        <f>ROUND(SUMIF(Einnahmen!E$7:E$10002,A5451,Einnahmen!G$7:G$10002)+SUMIF(Einnahmen!I$7:I$10002,A5451,Einnahmen!H$7:H$10002)+SUMIF(Ausgaben!E$7:E$10002,A5451,Ausgaben!G$7:G$10002)+SUMIF(Ausgaben!I$7:I$10002,A5451,Ausgaben!H$7:H$10002),2)</f>
        <v>0</v>
      </c>
    </row>
    <row r="5452" spans="1:2" x14ac:dyDescent="0.25">
      <c r="A5452">
        <v>5452</v>
      </c>
      <c r="B5452" s="24">
        <f>ROUND(SUMIF(Einnahmen!E$7:E$10002,A5452,Einnahmen!G$7:G$10002)+SUMIF(Einnahmen!I$7:I$10002,A5452,Einnahmen!H$7:H$10002)+SUMIF(Ausgaben!E$7:E$10002,A5452,Ausgaben!G$7:G$10002)+SUMIF(Ausgaben!I$7:I$10002,A5452,Ausgaben!H$7:H$10002),2)</f>
        <v>0</v>
      </c>
    </row>
    <row r="5453" spans="1:2" x14ac:dyDescent="0.25">
      <c r="A5453">
        <v>5453</v>
      </c>
      <c r="B5453" s="24">
        <f>ROUND(SUMIF(Einnahmen!E$7:E$10002,A5453,Einnahmen!G$7:G$10002)+SUMIF(Einnahmen!I$7:I$10002,A5453,Einnahmen!H$7:H$10002)+SUMIF(Ausgaben!E$7:E$10002,A5453,Ausgaben!G$7:G$10002)+SUMIF(Ausgaben!I$7:I$10002,A5453,Ausgaben!H$7:H$10002),2)</f>
        <v>0</v>
      </c>
    </row>
    <row r="5454" spans="1:2" x14ac:dyDescent="0.25">
      <c r="A5454">
        <v>5454</v>
      </c>
      <c r="B5454" s="24">
        <f>ROUND(SUMIF(Einnahmen!E$7:E$10002,A5454,Einnahmen!G$7:G$10002)+SUMIF(Einnahmen!I$7:I$10002,A5454,Einnahmen!H$7:H$10002)+SUMIF(Ausgaben!E$7:E$10002,A5454,Ausgaben!G$7:G$10002)+SUMIF(Ausgaben!I$7:I$10002,A5454,Ausgaben!H$7:H$10002),2)</f>
        <v>0</v>
      </c>
    </row>
    <row r="5455" spans="1:2" x14ac:dyDescent="0.25">
      <c r="A5455">
        <v>5455</v>
      </c>
      <c r="B5455" s="24">
        <f>ROUND(SUMIF(Einnahmen!E$7:E$10002,A5455,Einnahmen!G$7:G$10002)+SUMIF(Einnahmen!I$7:I$10002,A5455,Einnahmen!H$7:H$10002)+SUMIF(Ausgaben!E$7:E$10002,A5455,Ausgaben!G$7:G$10002)+SUMIF(Ausgaben!I$7:I$10002,A5455,Ausgaben!H$7:H$10002),2)</f>
        <v>0</v>
      </c>
    </row>
    <row r="5456" spans="1:2" x14ac:dyDescent="0.25">
      <c r="A5456">
        <v>5456</v>
      </c>
      <c r="B5456" s="24">
        <f>ROUND(SUMIF(Einnahmen!E$7:E$10002,A5456,Einnahmen!G$7:G$10002)+SUMIF(Einnahmen!I$7:I$10002,A5456,Einnahmen!H$7:H$10002)+SUMIF(Ausgaben!E$7:E$10002,A5456,Ausgaben!G$7:G$10002)+SUMIF(Ausgaben!I$7:I$10002,A5456,Ausgaben!H$7:H$10002),2)</f>
        <v>0</v>
      </c>
    </row>
    <row r="5457" spans="1:2" x14ac:dyDescent="0.25">
      <c r="A5457">
        <v>5457</v>
      </c>
      <c r="B5457" s="24">
        <f>ROUND(SUMIF(Einnahmen!E$7:E$10002,A5457,Einnahmen!G$7:G$10002)+SUMIF(Einnahmen!I$7:I$10002,A5457,Einnahmen!H$7:H$10002)+SUMIF(Ausgaben!E$7:E$10002,A5457,Ausgaben!G$7:G$10002)+SUMIF(Ausgaben!I$7:I$10002,A5457,Ausgaben!H$7:H$10002),2)</f>
        <v>0</v>
      </c>
    </row>
    <row r="5458" spans="1:2" x14ac:dyDescent="0.25">
      <c r="A5458">
        <v>5458</v>
      </c>
      <c r="B5458" s="24">
        <f>ROUND(SUMIF(Einnahmen!E$7:E$10002,A5458,Einnahmen!G$7:G$10002)+SUMIF(Einnahmen!I$7:I$10002,A5458,Einnahmen!H$7:H$10002)+SUMIF(Ausgaben!E$7:E$10002,A5458,Ausgaben!G$7:G$10002)+SUMIF(Ausgaben!I$7:I$10002,A5458,Ausgaben!H$7:H$10002),2)</f>
        <v>0</v>
      </c>
    </row>
    <row r="5459" spans="1:2" x14ac:dyDescent="0.25">
      <c r="A5459">
        <v>5459</v>
      </c>
      <c r="B5459" s="24">
        <f>ROUND(SUMIF(Einnahmen!E$7:E$10002,A5459,Einnahmen!G$7:G$10002)+SUMIF(Einnahmen!I$7:I$10002,A5459,Einnahmen!H$7:H$10002)+SUMIF(Ausgaben!E$7:E$10002,A5459,Ausgaben!G$7:G$10002)+SUMIF(Ausgaben!I$7:I$10002,A5459,Ausgaben!H$7:H$10002),2)</f>
        <v>0</v>
      </c>
    </row>
    <row r="5460" spans="1:2" x14ac:dyDescent="0.25">
      <c r="A5460">
        <v>5460</v>
      </c>
      <c r="B5460" s="24">
        <f>ROUND(SUMIF(Einnahmen!E$7:E$10002,A5460,Einnahmen!G$7:G$10002)+SUMIF(Einnahmen!I$7:I$10002,A5460,Einnahmen!H$7:H$10002)+SUMIF(Ausgaben!E$7:E$10002,A5460,Ausgaben!G$7:G$10002)+SUMIF(Ausgaben!I$7:I$10002,A5460,Ausgaben!H$7:H$10002),2)</f>
        <v>0</v>
      </c>
    </row>
    <row r="5461" spans="1:2" x14ac:dyDescent="0.25">
      <c r="A5461">
        <v>5461</v>
      </c>
      <c r="B5461" s="24">
        <f>ROUND(SUMIF(Einnahmen!E$7:E$10002,A5461,Einnahmen!G$7:G$10002)+SUMIF(Einnahmen!I$7:I$10002,A5461,Einnahmen!H$7:H$10002)+SUMIF(Ausgaben!E$7:E$10002,A5461,Ausgaben!G$7:G$10002)+SUMIF(Ausgaben!I$7:I$10002,A5461,Ausgaben!H$7:H$10002),2)</f>
        <v>0</v>
      </c>
    </row>
    <row r="5462" spans="1:2" x14ac:dyDescent="0.25">
      <c r="A5462">
        <v>5462</v>
      </c>
      <c r="B5462" s="24">
        <f>ROUND(SUMIF(Einnahmen!E$7:E$10002,A5462,Einnahmen!G$7:G$10002)+SUMIF(Einnahmen!I$7:I$10002,A5462,Einnahmen!H$7:H$10002)+SUMIF(Ausgaben!E$7:E$10002,A5462,Ausgaben!G$7:G$10002)+SUMIF(Ausgaben!I$7:I$10002,A5462,Ausgaben!H$7:H$10002),2)</f>
        <v>0</v>
      </c>
    </row>
    <row r="5463" spans="1:2" x14ac:dyDescent="0.25">
      <c r="A5463">
        <v>5463</v>
      </c>
      <c r="B5463" s="24">
        <f>ROUND(SUMIF(Einnahmen!E$7:E$10002,A5463,Einnahmen!G$7:G$10002)+SUMIF(Einnahmen!I$7:I$10002,A5463,Einnahmen!H$7:H$10002)+SUMIF(Ausgaben!E$7:E$10002,A5463,Ausgaben!G$7:G$10002)+SUMIF(Ausgaben!I$7:I$10002,A5463,Ausgaben!H$7:H$10002),2)</f>
        <v>0</v>
      </c>
    </row>
    <row r="5464" spans="1:2" x14ac:dyDescent="0.25">
      <c r="A5464">
        <v>5464</v>
      </c>
      <c r="B5464" s="24">
        <f>ROUND(SUMIF(Einnahmen!E$7:E$10002,A5464,Einnahmen!G$7:G$10002)+SUMIF(Einnahmen!I$7:I$10002,A5464,Einnahmen!H$7:H$10002)+SUMIF(Ausgaben!E$7:E$10002,A5464,Ausgaben!G$7:G$10002)+SUMIF(Ausgaben!I$7:I$10002,A5464,Ausgaben!H$7:H$10002),2)</f>
        <v>0</v>
      </c>
    </row>
    <row r="5465" spans="1:2" x14ac:dyDescent="0.25">
      <c r="A5465">
        <v>5465</v>
      </c>
      <c r="B5465" s="24">
        <f>ROUND(SUMIF(Einnahmen!E$7:E$10002,A5465,Einnahmen!G$7:G$10002)+SUMIF(Einnahmen!I$7:I$10002,A5465,Einnahmen!H$7:H$10002)+SUMIF(Ausgaben!E$7:E$10002,A5465,Ausgaben!G$7:G$10002)+SUMIF(Ausgaben!I$7:I$10002,A5465,Ausgaben!H$7:H$10002),2)</f>
        <v>0</v>
      </c>
    </row>
    <row r="5466" spans="1:2" x14ac:dyDescent="0.25">
      <c r="A5466">
        <v>5466</v>
      </c>
      <c r="B5466" s="24">
        <f>ROUND(SUMIF(Einnahmen!E$7:E$10002,A5466,Einnahmen!G$7:G$10002)+SUMIF(Einnahmen!I$7:I$10002,A5466,Einnahmen!H$7:H$10002)+SUMIF(Ausgaben!E$7:E$10002,A5466,Ausgaben!G$7:G$10002)+SUMIF(Ausgaben!I$7:I$10002,A5466,Ausgaben!H$7:H$10002),2)</f>
        <v>0</v>
      </c>
    </row>
    <row r="5467" spans="1:2" x14ac:dyDescent="0.25">
      <c r="A5467">
        <v>5467</v>
      </c>
      <c r="B5467" s="24">
        <f>ROUND(SUMIF(Einnahmen!E$7:E$10002,A5467,Einnahmen!G$7:G$10002)+SUMIF(Einnahmen!I$7:I$10002,A5467,Einnahmen!H$7:H$10002)+SUMIF(Ausgaben!E$7:E$10002,A5467,Ausgaben!G$7:G$10002)+SUMIF(Ausgaben!I$7:I$10002,A5467,Ausgaben!H$7:H$10002),2)</f>
        <v>0</v>
      </c>
    </row>
    <row r="5468" spans="1:2" x14ac:dyDescent="0.25">
      <c r="A5468">
        <v>5468</v>
      </c>
      <c r="B5468" s="24">
        <f>ROUND(SUMIF(Einnahmen!E$7:E$10002,A5468,Einnahmen!G$7:G$10002)+SUMIF(Einnahmen!I$7:I$10002,A5468,Einnahmen!H$7:H$10002)+SUMIF(Ausgaben!E$7:E$10002,A5468,Ausgaben!G$7:G$10002)+SUMIF(Ausgaben!I$7:I$10002,A5468,Ausgaben!H$7:H$10002),2)</f>
        <v>0</v>
      </c>
    </row>
    <row r="5469" spans="1:2" x14ac:dyDescent="0.25">
      <c r="A5469">
        <v>5469</v>
      </c>
      <c r="B5469" s="24">
        <f>ROUND(SUMIF(Einnahmen!E$7:E$10002,A5469,Einnahmen!G$7:G$10002)+SUMIF(Einnahmen!I$7:I$10002,A5469,Einnahmen!H$7:H$10002)+SUMIF(Ausgaben!E$7:E$10002,A5469,Ausgaben!G$7:G$10002)+SUMIF(Ausgaben!I$7:I$10002,A5469,Ausgaben!H$7:H$10002),2)</f>
        <v>0</v>
      </c>
    </row>
    <row r="5470" spans="1:2" x14ac:dyDescent="0.25">
      <c r="A5470">
        <v>5470</v>
      </c>
      <c r="B5470" s="24">
        <f>ROUND(SUMIF(Einnahmen!E$7:E$10002,A5470,Einnahmen!G$7:G$10002)+SUMIF(Einnahmen!I$7:I$10002,A5470,Einnahmen!H$7:H$10002)+SUMIF(Ausgaben!E$7:E$10002,A5470,Ausgaben!G$7:G$10002)+SUMIF(Ausgaben!I$7:I$10002,A5470,Ausgaben!H$7:H$10002),2)</f>
        <v>0</v>
      </c>
    </row>
    <row r="5471" spans="1:2" x14ac:dyDescent="0.25">
      <c r="A5471">
        <v>5471</v>
      </c>
      <c r="B5471" s="24">
        <f>ROUND(SUMIF(Einnahmen!E$7:E$10002,A5471,Einnahmen!G$7:G$10002)+SUMIF(Einnahmen!I$7:I$10002,A5471,Einnahmen!H$7:H$10002)+SUMIF(Ausgaben!E$7:E$10002,A5471,Ausgaben!G$7:G$10002)+SUMIF(Ausgaben!I$7:I$10002,A5471,Ausgaben!H$7:H$10002),2)</f>
        <v>0</v>
      </c>
    </row>
    <row r="5472" spans="1:2" x14ac:dyDescent="0.25">
      <c r="A5472">
        <v>5472</v>
      </c>
      <c r="B5472" s="24">
        <f>ROUND(SUMIF(Einnahmen!E$7:E$10002,A5472,Einnahmen!G$7:G$10002)+SUMIF(Einnahmen!I$7:I$10002,A5472,Einnahmen!H$7:H$10002)+SUMIF(Ausgaben!E$7:E$10002,A5472,Ausgaben!G$7:G$10002)+SUMIF(Ausgaben!I$7:I$10002,A5472,Ausgaben!H$7:H$10002),2)</f>
        <v>0</v>
      </c>
    </row>
    <row r="5473" spans="1:2" x14ac:dyDescent="0.25">
      <c r="A5473">
        <v>5473</v>
      </c>
      <c r="B5473" s="24">
        <f>ROUND(SUMIF(Einnahmen!E$7:E$10002,A5473,Einnahmen!G$7:G$10002)+SUMIF(Einnahmen!I$7:I$10002,A5473,Einnahmen!H$7:H$10002)+SUMIF(Ausgaben!E$7:E$10002,A5473,Ausgaben!G$7:G$10002)+SUMIF(Ausgaben!I$7:I$10002,A5473,Ausgaben!H$7:H$10002),2)</f>
        <v>0</v>
      </c>
    </row>
    <row r="5474" spans="1:2" x14ac:dyDescent="0.25">
      <c r="A5474">
        <v>5474</v>
      </c>
      <c r="B5474" s="24">
        <f>ROUND(SUMIF(Einnahmen!E$7:E$10002,A5474,Einnahmen!G$7:G$10002)+SUMIF(Einnahmen!I$7:I$10002,A5474,Einnahmen!H$7:H$10002)+SUMIF(Ausgaben!E$7:E$10002,A5474,Ausgaben!G$7:G$10002)+SUMIF(Ausgaben!I$7:I$10002,A5474,Ausgaben!H$7:H$10002),2)</f>
        <v>0</v>
      </c>
    </row>
    <row r="5475" spans="1:2" x14ac:dyDescent="0.25">
      <c r="A5475">
        <v>5475</v>
      </c>
      <c r="B5475" s="24">
        <f>ROUND(SUMIF(Einnahmen!E$7:E$10002,A5475,Einnahmen!G$7:G$10002)+SUMIF(Einnahmen!I$7:I$10002,A5475,Einnahmen!H$7:H$10002)+SUMIF(Ausgaben!E$7:E$10002,A5475,Ausgaben!G$7:G$10002)+SUMIF(Ausgaben!I$7:I$10002,A5475,Ausgaben!H$7:H$10002),2)</f>
        <v>0</v>
      </c>
    </row>
    <row r="5476" spans="1:2" x14ac:dyDescent="0.25">
      <c r="A5476">
        <v>5476</v>
      </c>
      <c r="B5476" s="24">
        <f>ROUND(SUMIF(Einnahmen!E$7:E$10002,A5476,Einnahmen!G$7:G$10002)+SUMIF(Einnahmen!I$7:I$10002,A5476,Einnahmen!H$7:H$10002)+SUMIF(Ausgaben!E$7:E$10002,A5476,Ausgaben!G$7:G$10002)+SUMIF(Ausgaben!I$7:I$10002,A5476,Ausgaben!H$7:H$10002),2)</f>
        <v>0</v>
      </c>
    </row>
    <row r="5477" spans="1:2" x14ac:dyDescent="0.25">
      <c r="A5477">
        <v>5477</v>
      </c>
      <c r="B5477" s="24">
        <f>ROUND(SUMIF(Einnahmen!E$7:E$10002,A5477,Einnahmen!G$7:G$10002)+SUMIF(Einnahmen!I$7:I$10002,A5477,Einnahmen!H$7:H$10002)+SUMIF(Ausgaben!E$7:E$10002,A5477,Ausgaben!G$7:G$10002)+SUMIF(Ausgaben!I$7:I$10002,A5477,Ausgaben!H$7:H$10002),2)</f>
        <v>0</v>
      </c>
    </row>
    <row r="5478" spans="1:2" x14ac:dyDescent="0.25">
      <c r="A5478">
        <v>5478</v>
      </c>
      <c r="B5478" s="24">
        <f>ROUND(SUMIF(Einnahmen!E$7:E$10002,A5478,Einnahmen!G$7:G$10002)+SUMIF(Einnahmen!I$7:I$10002,A5478,Einnahmen!H$7:H$10002)+SUMIF(Ausgaben!E$7:E$10002,A5478,Ausgaben!G$7:G$10002)+SUMIF(Ausgaben!I$7:I$10002,A5478,Ausgaben!H$7:H$10002),2)</f>
        <v>0</v>
      </c>
    </row>
    <row r="5479" spans="1:2" x14ac:dyDescent="0.25">
      <c r="A5479">
        <v>5479</v>
      </c>
      <c r="B5479" s="24">
        <f>ROUND(SUMIF(Einnahmen!E$7:E$10002,A5479,Einnahmen!G$7:G$10002)+SUMIF(Einnahmen!I$7:I$10002,A5479,Einnahmen!H$7:H$10002)+SUMIF(Ausgaben!E$7:E$10002,A5479,Ausgaben!G$7:G$10002)+SUMIF(Ausgaben!I$7:I$10002,A5479,Ausgaben!H$7:H$10002),2)</f>
        <v>0</v>
      </c>
    </row>
    <row r="5480" spans="1:2" x14ac:dyDescent="0.25">
      <c r="A5480">
        <v>5480</v>
      </c>
      <c r="B5480" s="24">
        <f>ROUND(SUMIF(Einnahmen!E$7:E$10002,A5480,Einnahmen!G$7:G$10002)+SUMIF(Einnahmen!I$7:I$10002,A5480,Einnahmen!H$7:H$10002)+SUMIF(Ausgaben!E$7:E$10002,A5480,Ausgaben!G$7:G$10002)+SUMIF(Ausgaben!I$7:I$10002,A5480,Ausgaben!H$7:H$10002),2)</f>
        <v>0</v>
      </c>
    </row>
    <row r="5481" spans="1:2" x14ac:dyDescent="0.25">
      <c r="A5481">
        <v>5481</v>
      </c>
      <c r="B5481" s="24">
        <f>ROUND(SUMIF(Einnahmen!E$7:E$10002,A5481,Einnahmen!G$7:G$10002)+SUMIF(Einnahmen!I$7:I$10002,A5481,Einnahmen!H$7:H$10002)+SUMIF(Ausgaben!E$7:E$10002,A5481,Ausgaben!G$7:G$10002)+SUMIF(Ausgaben!I$7:I$10002,A5481,Ausgaben!H$7:H$10002),2)</f>
        <v>0</v>
      </c>
    </row>
    <row r="5482" spans="1:2" x14ac:dyDescent="0.25">
      <c r="A5482">
        <v>5482</v>
      </c>
      <c r="B5482" s="24">
        <f>ROUND(SUMIF(Einnahmen!E$7:E$10002,A5482,Einnahmen!G$7:G$10002)+SUMIF(Einnahmen!I$7:I$10002,A5482,Einnahmen!H$7:H$10002)+SUMIF(Ausgaben!E$7:E$10002,A5482,Ausgaben!G$7:G$10002)+SUMIF(Ausgaben!I$7:I$10002,A5482,Ausgaben!H$7:H$10002),2)</f>
        <v>0</v>
      </c>
    </row>
    <row r="5483" spans="1:2" x14ac:dyDescent="0.25">
      <c r="A5483">
        <v>5483</v>
      </c>
      <c r="B5483" s="24">
        <f>ROUND(SUMIF(Einnahmen!E$7:E$10002,A5483,Einnahmen!G$7:G$10002)+SUMIF(Einnahmen!I$7:I$10002,A5483,Einnahmen!H$7:H$10002)+SUMIF(Ausgaben!E$7:E$10002,A5483,Ausgaben!G$7:G$10002)+SUMIF(Ausgaben!I$7:I$10002,A5483,Ausgaben!H$7:H$10002),2)</f>
        <v>0</v>
      </c>
    </row>
    <row r="5484" spans="1:2" x14ac:dyDescent="0.25">
      <c r="A5484">
        <v>5484</v>
      </c>
      <c r="B5484" s="24">
        <f>ROUND(SUMIF(Einnahmen!E$7:E$10002,A5484,Einnahmen!G$7:G$10002)+SUMIF(Einnahmen!I$7:I$10002,A5484,Einnahmen!H$7:H$10002)+SUMIF(Ausgaben!E$7:E$10002,A5484,Ausgaben!G$7:G$10002)+SUMIF(Ausgaben!I$7:I$10002,A5484,Ausgaben!H$7:H$10002),2)</f>
        <v>0</v>
      </c>
    </row>
    <row r="5485" spans="1:2" x14ac:dyDescent="0.25">
      <c r="A5485">
        <v>5485</v>
      </c>
      <c r="B5485" s="24">
        <f>ROUND(SUMIF(Einnahmen!E$7:E$10002,A5485,Einnahmen!G$7:G$10002)+SUMIF(Einnahmen!I$7:I$10002,A5485,Einnahmen!H$7:H$10002)+SUMIF(Ausgaben!E$7:E$10002,A5485,Ausgaben!G$7:G$10002)+SUMIF(Ausgaben!I$7:I$10002,A5485,Ausgaben!H$7:H$10002),2)</f>
        <v>0</v>
      </c>
    </row>
    <row r="5486" spans="1:2" x14ac:dyDescent="0.25">
      <c r="A5486">
        <v>5486</v>
      </c>
      <c r="B5486" s="24">
        <f>ROUND(SUMIF(Einnahmen!E$7:E$10002,A5486,Einnahmen!G$7:G$10002)+SUMIF(Einnahmen!I$7:I$10002,A5486,Einnahmen!H$7:H$10002)+SUMIF(Ausgaben!E$7:E$10002,A5486,Ausgaben!G$7:G$10002)+SUMIF(Ausgaben!I$7:I$10002,A5486,Ausgaben!H$7:H$10002),2)</f>
        <v>0</v>
      </c>
    </row>
    <row r="5487" spans="1:2" x14ac:dyDescent="0.25">
      <c r="A5487">
        <v>5487</v>
      </c>
      <c r="B5487" s="24">
        <f>ROUND(SUMIF(Einnahmen!E$7:E$10002,A5487,Einnahmen!G$7:G$10002)+SUMIF(Einnahmen!I$7:I$10002,A5487,Einnahmen!H$7:H$10002)+SUMIF(Ausgaben!E$7:E$10002,A5487,Ausgaben!G$7:G$10002)+SUMIF(Ausgaben!I$7:I$10002,A5487,Ausgaben!H$7:H$10002),2)</f>
        <v>0</v>
      </c>
    </row>
    <row r="5488" spans="1:2" x14ac:dyDescent="0.25">
      <c r="A5488">
        <v>5488</v>
      </c>
      <c r="B5488" s="24">
        <f>ROUND(SUMIF(Einnahmen!E$7:E$10002,A5488,Einnahmen!G$7:G$10002)+SUMIF(Einnahmen!I$7:I$10002,A5488,Einnahmen!H$7:H$10002)+SUMIF(Ausgaben!E$7:E$10002,A5488,Ausgaben!G$7:G$10002)+SUMIF(Ausgaben!I$7:I$10002,A5488,Ausgaben!H$7:H$10002),2)</f>
        <v>0</v>
      </c>
    </row>
    <row r="5489" spans="1:2" x14ac:dyDescent="0.25">
      <c r="A5489">
        <v>5489</v>
      </c>
      <c r="B5489" s="24">
        <f>ROUND(SUMIF(Einnahmen!E$7:E$10002,A5489,Einnahmen!G$7:G$10002)+SUMIF(Einnahmen!I$7:I$10002,A5489,Einnahmen!H$7:H$10002)+SUMIF(Ausgaben!E$7:E$10002,A5489,Ausgaben!G$7:G$10002)+SUMIF(Ausgaben!I$7:I$10002,A5489,Ausgaben!H$7:H$10002),2)</f>
        <v>0</v>
      </c>
    </row>
    <row r="5490" spans="1:2" x14ac:dyDescent="0.25">
      <c r="A5490">
        <v>5490</v>
      </c>
      <c r="B5490" s="24">
        <f>ROUND(SUMIF(Einnahmen!E$7:E$10002,A5490,Einnahmen!G$7:G$10002)+SUMIF(Einnahmen!I$7:I$10002,A5490,Einnahmen!H$7:H$10002)+SUMIF(Ausgaben!E$7:E$10002,A5490,Ausgaben!G$7:G$10002)+SUMIF(Ausgaben!I$7:I$10002,A5490,Ausgaben!H$7:H$10002),2)</f>
        <v>0</v>
      </c>
    </row>
    <row r="5491" spans="1:2" x14ac:dyDescent="0.25">
      <c r="A5491">
        <v>5491</v>
      </c>
      <c r="B5491" s="24">
        <f>ROUND(SUMIF(Einnahmen!E$7:E$10002,A5491,Einnahmen!G$7:G$10002)+SUMIF(Einnahmen!I$7:I$10002,A5491,Einnahmen!H$7:H$10002)+SUMIF(Ausgaben!E$7:E$10002,A5491,Ausgaben!G$7:G$10002)+SUMIF(Ausgaben!I$7:I$10002,A5491,Ausgaben!H$7:H$10002),2)</f>
        <v>0</v>
      </c>
    </row>
    <row r="5492" spans="1:2" x14ac:dyDescent="0.25">
      <c r="A5492">
        <v>5492</v>
      </c>
      <c r="B5492" s="24">
        <f>ROUND(SUMIF(Einnahmen!E$7:E$10002,A5492,Einnahmen!G$7:G$10002)+SUMIF(Einnahmen!I$7:I$10002,A5492,Einnahmen!H$7:H$10002)+SUMIF(Ausgaben!E$7:E$10002,A5492,Ausgaben!G$7:G$10002)+SUMIF(Ausgaben!I$7:I$10002,A5492,Ausgaben!H$7:H$10002),2)</f>
        <v>0</v>
      </c>
    </row>
    <row r="5493" spans="1:2" x14ac:dyDescent="0.25">
      <c r="A5493">
        <v>5493</v>
      </c>
      <c r="B5493" s="24">
        <f>ROUND(SUMIF(Einnahmen!E$7:E$10002,A5493,Einnahmen!G$7:G$10002)+SUMIF(Einnahmen!I$7:I$10002,A5493,Einnahmen!H$7:H$10002)+SUMIF(Ausgaben!E$7:E$10002,A5493,Ausgaben!G$7:G$10002)+SUMIF(Ausgaben!I$7:I$10002,A5493,Ausgaben!H$7:H$10002),2)</f>
        <v>0</v>
      </c>
    </row>
    <row r="5494" spans="1:2" x14ac:dyDescent="0.25">
      <c r="A5494">
        <v>5494</v>
      </c>
      <c r="B5494" s="24">
        <f>ROUND(SUMIF(Einnahmen!E$7:E$10002,A5494,Einnahmen!G$7:G$10002)+SUMIF(Einnahmen!I$7:I$10002,A5494,Einnahmen!H$7:H$10002)+SUMIF(Ausgaben!E$7:E$10002,A5494,Ausgaben!G$7:G$10002)+SUMIF(Ausgaben!I$7:I$10002,A5494,Ausgaben!H$7:H$10002),2)</f>
        <v>0</v>
      </c>
    </row>
    <row r="5495" spans="1:2" x14ac:dyDescent="0.25">
      <c r="A5495">
        <v>5495</v>
      </c>
      <c r="B5495" s="24">
        <f>ROUND(SUMIF(Einnahmen!E$7:E$10002,A5495,Einnahmen!G$7:G$10002)+SUMIF(Einnahmen!I$7:I$10002,A5495,Einnahmen!H$7:H$10002)+SUMIF(Ausgaben!E$7:E$10002,A5495,Ausgaben!G$7:G$10002)+SUMIF(Ausgaben!I$7:I$10002,A5495,Ausgaben!H$7:H$10002),2)</f>
        <v>0</v>
      </c>
    </row>
    <row r="5496" spans="1:2" x14ac:dyDescent="0.25">
      <c r="A5496">
        <v>5496</v>
      </c>
      <c r="B5496" s="24">
        <f>ROUND(SUMIF(Einnahmen!E$7:E$10002,A5496,Einnahmen!G$7:G$10002)+SUMIF(Einnahmen!I$7:I$10002,A5496,Einnahmen!H$7:H$10002)+SUMIF(Ausgaben!E$7:E$10002,A5496,Ausgaben!G$7:G$10002)+SUMIF(Ausgaben!I$7:I$10002,A5496,Ausgaben!H$7:H$10002),2)</f>
        <v>0</v>
      </c>
    </row>
    <row r="5497" spans="1:2" x14ac:dyDescent="0.25">
      <c r="A5497">
        <v>5497</v>
      </c>
      <c r="B5497" s="24">
        <f>ROUND(SUMIF(Einnahmen!E$7:E$10002,A5497,Einnahmen!G$7:G$10002)+SUMIF(Einnahmen!I$7:I$10002,A5497,Einnahmen!H$7:H$10002)+SUMIF(Ausgaben!E$7:E$10002,A5497,Ausgaben!G$7:G$10002)+SUMIF(Ausgaben!I$7:I$10002,A5497,Ausgaben!H$7:H$10002),2)</f>
        <v>0</v>
      </c>
    </row>
    <row r="5498" spans="1:2" x14ac:dyDescent="0.25">
      <c r="A5498">
        <v>5498</v>
      </c>
      <c r="B5498" s="24">
        <f>ROUND(SUMIF(Einnahmen!E$7:E$10002,A5498,Einnahmen!G$7:G$10002)+SUMIF(Einnahmen!I$7:I$10002,A5498,Einnahmen!H$7:H$10002)+SUMIF(Ausgaben!E$7:E$10002,A5498,Ausgaben!G$7:G$10002)+SUMIF(Ausgaben!I$7:I$10002,A5498,Ausgaben!H$7:H$10002),2)</f>
        <v>0</v>
      </c>
    </row>
    <row r="5499" spans="1:2" x14ac:dyDescent="0.25">
      <c r="A5499">
        <v>5499</v>
      </c>
      <c r="B5499" s="24">
        <f>ROUND(SUMIF(Einnahmen!E$7:E$10002,A5499,Einnahmen!G$7:G$10002)+SUMIF(Einnahmen!I$7:I$10002,A5499,Einnahmen!H$7:H$10002)+SUMIF(Ausgaben!E$7:E$10002,A5499,Ausgaben!G$7:G$10002)+SUMIF(Ausgaben!I$7:I$10002,A5499,Ausgaben!H$7:H$10002),2)</f>
        <v>0</v>
      </c>
    </row>
    <row r="5500" spans="1:2" x14ac:dyDescent="0.25">
      <c r="A5500">
        <v>5500</v>
      </c>
      <c r="B5500" s="24">
        <f>ROUND(SUMIF(Einnahmen!E$7:E$10002,A5500,Einnahmen!G$7:G$10002)+SUMIF(Einnahmen!I$7:I$10002,A5500,Einnahmen!H$7:H$10002)+SUMIF(Ausgaben!E$7:E$10002,A5500,Ausgaben!G$7:G$10002)+SUMIF(Ausgaben!I$7:I$10002,A5500,Ausgaben!H$7:H$10002),2)</f>
        <v>0</v>
      </c>
    </row>
    <row r="5501" spans="1:2" x14ac:dyDescent="0.25">
      <c r="A5501">
        <v>5501</v>
      </c>
      <c r="B5501" s="24">
        <f>ROUND(SUMIF(Einnahmen!E$7:E$10002,A5501,Einnahmen!G$7:G$10002)+SUMIF(Einnahmen!I$7:I$10002,A5501,Einnahmen!H$7:H$10002)+SUMIF(Ausgaben!E$7:E$10002,A5501,Ausgaben!G$7:G$10002)+SUMIF(Ausgaben!I$7:I$10002,A5501,Ausgaben!H$7:H$10002),2)</f>
        <v>0</v>
      </c>
    </row>
    <row r="5502" spans="1:2" x14ac:dyDescent="0.25">
      <c r="A5502">
        <v>5502</v>
      </c>
      <c r="B5502" s="24">
        <f>ROUND(SUMIF(Einnahmen!E$7:E$10002,A5502,Einnahmen!G$7:G$10002)+SUMIF(Einnahmen!I$7:I$10002,A5502,Einnahmen!H$7:H$10002)+SUMIF(Ausgaben!E$7:E$10002,A5502,Ausgaben!G$7:G$10002)+SUMIF(Ausgaben!I$7:I$10002,A5502,Ausgaben!H$7:H$10002),2)</f>
        <v>0</v>
      </c>
    </row>
    <row r="5503" spans="1:2" x14ac:dyDescent="0.25">
      <c r="A5503">
        <v>5503</v>
      </c>
      <c r="B5503" s="24">
        <f>ROUND(SUMIF(Einnahmen!E$7:E$10002,A5503,Einnahmen!G$7:G$10002)+SUMIF(Einnahmen!I$7:I$10002,A5503,Einnahmen!H$7:H$10002)+SUMIF(Ausgaben!E$7:E$10002,A5503,Ausgaben!G$7:G$10002)+SUMIF(Ausgaben!I$7:I$10002,A5503,Ausgaben!H$7:H$10002),2)</f>
        <v>0</v>
      </c>
    </row>
    <row r="5504" spans="1:2" x14ac:dyDescent="0.25">
      <c r="A5504">
        <v>5504</v>
      </c>
      <c r="B5504" s="24">
        <f>ROUND(SUMIF(Einnahmen!E$7:E$10002,A5504,Einnahmen!G$7:G$10002)+SUMIF(Einnahmen!I$7:I$10002,A5504,Einnahmen!H$7:H$10002)+SUMIF(Ausgaben!E$7:E$10002,A5504,Ausgaben!G$7:G$10002)+SUMIF(Ausgaben!I$7:I$10002,A5504,Ausgaben!H$7:H$10002),2)</f>
        <v>0</v>
      </c>
    </row>
    <row r="5505" spans="1:2" x14ac:dyDescent="0.25">
      <c r="A5505">
        <v>5505</v>
      </c>
      <c r="B5505" s="24">
        <f>ROUND(SUMIF(Einnahmen!E$7:E$10002,A5505,Einnahmen!G$7:G$10002)+SUMIF(Einnahmen!I$7:I$10002,A5505,Einnahmen!H$7:H$10002)+SUMIF(Ausgaben!E$7:E$10002,A5505,Ausgaben!G$7:G$10002)+SUMIF(Ausgaben!I$7:I$10002,A5505,Ausgaben!H$7:H$10002),2)</f>
        <v>0</v>
      </c>
    </row>
    <row r="5506" spans="1:2" x14ac:dyDescent="0.25">
      <c r="A5506">
        <v>5506</v>
      </c>
      <c r="B5506" s="24">
        <f>ROUND(SUMIF(Einnahmen!E$7:E$10002,A5506,Einnahmen!G$7:G$10002)+SUMIF(Einnahmen!I$7:I$10002,A5506,Einnahmen!H$7:H$10002)+SUMIF(Ausgaben!E$7:E$10002,A5506,Ausgaben!G$7:G$10002)+SUMIF(Ausgaben!I$7:I$10002,A5506,Ausgaben!H$7:H$10002),2)</f>
        <v>0</v>
      </c>
    </row>
    <row r="5507" spans="1:2" x14ac:dyDescent="0.25">
      <c r="A5507">
        <v>5507</v>
      </c>
      <c r="B5507" s="24">
        <f>ROUND(SUMIF(Einnahmen!E$7:E$10002,A5507,Einnahmen!G$7:G$10002)+SUMIF(Einnahmen!I$7:I$10002,A5507,Einnahmen!H$7:H$10002)+SUMIF(Ausgaben!E$7:E$10002,A5507,Ausgaben!G$7:G$10002)+SUMIF(Ausgaben!I$7:I$10002,A5507,Ausgaben!H$7:H$10002),2)</f>
        <v>0</v>
      </c>
    </row>
    <row r="5508" spans="1:2" x14ac:dyDescent="0.25">
      <c r="A5508">
        <v>5508</v>
      </c>
      <c r="B5508" s="24">
        <f>ROUND(SUMIF(Einnahmen!E$7:E$10002,A5508,Einnahmen!G$7:G$10002)+SUMIF(Einnahmen!I$7:I$10002,A5508,Einnahmen!H$7:H$10002)+SUMIF(Ausgaben!E$7:E$10002,A5508,Ausgaben!G$7:G$10002)+SUMIF(Ausgaben!I$7:I$10002,A5508,Ausgaben!H$7:H$10002),2)</f>
        <v>0</v>
      </c>
    </row>
    <row r="5509" spans="1:2" x14ac:dyDescent="0.25">
      <c r="A5509">
        <v>5509</v>
      </c>
      <c r="B5509" s="24">
        <f>ROUND(SUMIF(Einnahmen!E$7:E$10002,A5509,Einnahmen!G$7:G$10002)+SUMIF(Einnahmen!I$7:I$10002,A5509,Einnahmen!H$7:H$10002)+SUMIF(Ausgaben!E$7:E$10002,A5509,Ausgaben!G$7:G$10002)+SUMIF(Ausgaben!I$7:I$10002,A5509,Ausgaben!H$7:H$10002),2)</f>
        <v>0</v>
      </c>
    </row>
    <row r="5510" spans="1:2" x14ac:dyDescent="0.25">
      <c r="A5510">
        <v>5510</v>
      </c>
      <c r="B5510" s="24">
        <f>ROUND(SUMIF(Einnahmen!E$7:E$10002,A5510,Einnahmen!G$7:G$10002)+SUMIF(Einnahmen!I$7:I$10002,A5510,Einnahmen!H$7:H$10002)+SUMIF(Ausgaben!E$7:E$10002,A5510,Ausgaben!G$7:G$10002)+SUMIF(Ausgaben!I$7:I$10002,A5510,Ausgaben!H$7:H$10002),2)</f>
        <v>0</v>
      </c>
    </row>
    <row r="5511" spans="1:2" x14ac:dyDescent="0.25">
      <c r="A5511">
        <v>5511</v>
      </c>
      <c r="B5511" s="24">
        <f>ROUND(SUMIF(Einnahmen!E$7:E$10002,A5511,Einnahmen!G$7:G$10002)+SUMIF(Einnahmen!I$7:I$10002,A5511,Einnahmen!H$7:H$10002)+SUMIF(Ausgaben!E$7:E$10002,A5511,Ausgaben!G$7:G$10002)+SUMIF(Ausgaben!I$7:I$10002,A5511,Ausgaben!H$7:H$10002),2)</f>
        <v>0</v>
      </c>
    </row>
    <row r="5512" spans="1:2" x14ac:dyDescent="0.25">
      <c r="A5512">
        <v>5512</v>
      </c>
      <c r="B5512" s="24">
        <f>ROUND(SUMIF(Einnahmen!E$7:E$10002,A5512,Einnahmen!G$7:G$10002)+SUMIF(Einnahmen!I$7:I$10002,A5512,Einnahmen!H$7:H$10002)+SUMIF(Ausgaben!E$7:E$10002,A5512,Ausgaben!G$7:G$10002)+SUMIF(Ausgaben!I$7:I$10002,A5512,Ausgaben!H$7:H$10002),2)</f>
        <v>0</v>
      </c>
    </row>
    <row r="5513" spans="1:2" x14ac:dyDescent="0.25">
      <c r="A5513">
        <v>5513</v>
      </c>
      <c r="B5513" s="24">
        <f>ROUND(SUMIF(Einnahmen!E$7:E$10002,A5513,Einnahmen!G$7:G$10002)+SUMIF(Einnahmen!I$7:I$10002,A5513,Einnahmen!H$7:H$10002)+SUMIF(Ausgaben!E$7:E$10002,A5513,Ausgaben!G$7:G$10002)+SUMIF(Ausgaben!I$7:I$10002,A5513,Ausgaben!H$7:H$10002),2)</f>
        <v>0</v>
      </c>
    </row>
    <row r="5514" spans="1:2" x14ac:dyDescent="0.25">
      <c r="A5514">
        <v>5514</v>
      </c>
      <c r="B5514" s="24">
        <f>ROUND(SUMIF(Einnahmen!E$7:E$10002,A5514,Einnahmen!G$7:G$10002)+SUMIF(Einnahmen!I$7:I$10002,A5514,Einnahmen!H$7:H$10002)+SUMIF(Ausgaben!E$7:E$10002,A5514,Ausgaben!G$7:G$10002)+SUMIF(Ausgaben!I$7:I$10002,A5514,Ausgaben!H$7:H$10002),2)</f>
        <v>0</v>
      </c>
    </row>
    <row r="5515" spans="1:2" x14ac:dyDescent="0.25">
      <c r="A5515">
        <v>5515</v>
      </c>
      <c r="B5515" s="24">
        <f>ROUND(SUMIF(Einnahmen!E$7:E$10002,A5515,Einnahmen!G$7:G$10002)+SUMIF(Einnahmen!I$7:I$10002,A5515,Einnahmen!H$7:H$10002)+SUMIF(Ausgaben!E$7:E$10002,A5515,Ausgaben!G$7:G$10002)+SUMIF(Ausgaben!I$7:I$10002,A5515,Ausgaben!H$7:H$10002),2)</f>
        <v>0</v>
      </c>
    </row>
    <row r="5516" spans="1:2" x14ac:dyDescent="0.25">
      <c r="A5516">
        <v>5516</v>
      </c>
      <c r="B5516" s="24">
        <f>ROUND(SUMIF(Einnahmen!E$7:E$10002,A5516,Einnahmen!G$7:G$10002)+SUMIF(Einnahmen!I$7:I$10002,A5516,Einnahmen!H$7:H$10002)+SUMIF(Ausgaben!E$7:E$10002,A5516,Ausgaben!G$7:G$10002)+SUMIF(Ausgaben!I$7:I$10002,A5516,Ausgaben!H$7:H$10002),2)</f>
        <v>0</v>
      </c>
    </row>
    <row r="5517" spans="1:2" x14ac:dyDescent="0.25">
      <c r="A5517">
        <v>5517</v>
      </c>
      <c r="B5517" s="24">
        <f>ROUND(SUMIF(Einnahmen!E$7:E$10002,A5517,Einnahmen!G$7:G$10002)+SUMIF(Einnahmen!I$7:I$10002,A5517,Einnahmen!H$7:H$10002)+SUMIF(Ausgaben!E$7:E$10002,A5517,Ausgaben!G$7:G$10002)+SUMIF(Ausgaben!I$7:I$10002,A5517,Ausgaben!H$7:H$10002),2)</f>
        <v>0</v>
      </c>
    </row>
    <row r="5518" spans="1:2" x14ac:dyDescent="0.25">
      <c r="A5518">
        <v>5518</v>
      </c>
      <c r="B5518" s="24">
        <f>ROUND(SUMIF(Einnahmen!E$7:E$10002,A5518,Einnahmen!G$7:G$10002)+SUMIF(Einnahmen!I$7:I$10002,A5518,Einnahmen!H$7:H$10002)+SUMIF(Ausgaben!E$7:E$10002,A5518,Ausgaben!G$7:G$10002)+SUMIF(Ausgaben!I$7:I$10002,A5518,Ausgaben!H$7:H$10002),2)</f>
        <v>0</v>
      </c>
    </row>
    <row r="5519" spans="1:2" x14ac:dyDescent="0.25">
      <c r="A5519">
        <v>5519</v>
      </c>
      <c r="B5519" s="24">
        <f>ROUND(SUMIF(Einnahmen!E$7:E$10002,A5519,Einnahmen!G$7:G$10002)+SUMIF(Einnahmen!I$7:I$10002,A5519,Einnahmen!H$7:H$10002)+SUMIF(Ausgaben!E$7:E$10002,A5519,Ausgaben!G$7:G$10002)+SUMIF(Ausgaben!I$7:I$10002,A5519,Ausgaben!H$7:H$10002),2)</f>
        <v>0</v>
      </c>
    </row>
    <row r="5520" spans="1:2" x14ac:dyDescent="0.25">
      <c r="A5520">
        <v>5520</v>
      </c>
      <c r="B5520" s="24">
        <f>ROUND(SUMIF(Einnahmen!E$7:E$10002,A5520,Einnahmen!G$7:G$10002)+SUMIF(Einnahmen!I$7:I$10002,A5520,Einnahmen!H$7:H$10002)+SUMIF(Ausgaben!E$7:E$10002,A5520,Ausgaben!G$7:G$10002)+SUMIF(Ausgaben!I$7:I$10002,A5520,Ausgaben!H$7:H$10002),2)</f>
        <v>0</v>
      </c>
    </row>
    <row r="5521" spans="1:2" x14ac:dyDescent="0.25">
      <c r="A5521">
        <v>5521</v>
      </c>
      <c r="B5521" s="24">
        <f>ROUND(SUMIF(Einnahmen!E$7:E$10002,A5521,Einnahmen!G$7:G$10002)+SUMIF(Einnahmen!I$7:I$10002,A5521,Einnahmen!H$7:H$10002)+SUMIF(Ausgaben!E$7:E$10002,A5521,Ausgaben!G$7:G$10002)+SUMIF(Ausgaben!I$7:I$10002,A5521,Ausgaben!H$7:H$10002),2)</f>
        <v>0</v>
      </c>
    </row>
    <row r="5522" spans="1:2" x14ac:dyDescent="0.25">
      <c r="A5522">
        <v>5522</v>
      </c>
      <c r="B5522" s="24">
        <f>ROUND(SUMIF(Einnahmen!E$7:E$10002,A5522,Einnahmen!G$7:G$10002)+SUMIF(Einnahmen!I$7:I$10002,A5522,Einnahmen!H$7:H$10002)+SUMIF(Ausgaben!E$7:E$10002,A5522,Ausgaben!G$7:G$10002)+SUMIF(Ausgaben!I$7:I$10002,A5522,Ausgaben!H$7:H$10002),2)</f>
        <v>0</v>
      </c>
    </row>
    <row r="5523" spans="1:2" x14ac:dyDescent="0.25">
      <c r="A5523">
        <v>5523</v>
      </c>
      <c r="B5523" s="24">
        <f>ROUND(SUMIF(Einnahmen!E$7:E$10002,A5523,Einnahmen!G$7:G$10002)+SUMIF(Einnahmen!I$7:I$10002,A5523,Einnahmen!H$7:H$10002)+SUMIF(Ausgaben!E$7:E$10002,A5523,Ausgaben!G$7:G$10002)+SUMIF(Ausgaben!I$7:I$10002,A5523,Ausgaben!H$7:H$10002),2)</f>
        <v>0</v>
      </c>
    </row>
    <row r="5524" spans="1:2" x14ac:dyDescent="0.25">
      <c r="A5524">
        <v>5524</v>
      </c>
      <c r="B5524" s="24">
        <f>ROUND(SUMIF(Einnahmen!E$7:E$10002,A5524,Einnahmen!G$7:G$10002)+SUMIF(Einnahmen!I$7:I$10002,A5524,Einnahmen!H$7:H$10002)+SUMIF(Ausgaben!E$7:E$10002,A5524,Ausgaben!G$7:G$10002)+SUMIF(Ausgaben!I$7:I$10002,A5524,Ausgaben!H$7:H$10002),2)</f>
        <v>0</v>
      </c>
    </row>
    <row r="5525" spans="1:2" x14ac:dyDescent="0.25">
      <c r="A5525">
        <v>5525</v>
      </c>
      <c r="B5525" s="24">
        <f>ROUND(SUMIF(Einnahmen!E$7:E$10002,A5525,Einnahmen!G$7:G$10002)+SUMIF(Einnahmen!I$7:I$10002,A5525,Einnahmen!H$7:H$10002)+SUMIF(Ausgaben!E$7:E$10002,A5525,Ausgaben!G$7:G$10002)+SUMIF(Ausgaben!I$7:I$10002,A5525,Ausgaben!H$7:H$10002),2)</f>
        <v>0</v>
      </c>
    </row>
    <row r="5526" spans="1:2" x14ac:dyDescent="0.25">
      <c r="A5526">
        <v>5526</v>
      </c>
      <c r="B5526" s="24">
        <f>ROUND(SUMIF(Einnahmen!E$7:E$10002,A5526,Einnahmen!G$7:G$10002)+SUMIF(Einnahmen!I$7:I$10002,A5526,Einnahmen!H$7:H$10002)+SUMIF(Ausgaben!E$7:E$10002,A5526,Ausgaben!G$7:G$10002)+SUMIF(Ausgaben!I$7:I$10002,A5526,Ausgaben!H$7:H$10002),2)</f>
        <v>0</v>
      </c>
    </row>
    <row r="5527" spans="1:2" x14ac:dyDescent="0.25">
      <c r="A5527">
        <v>5527</v>
      </c>
      <c r="B5527" s="24">
        <f>ROUND(SUMIF(Einnahmen!E$7:E$10002,A5527,Einnahmen!G$7:G$10002)+SUMIF(Einnahmen!I$7:I$10002,A5527,Einnahmen!H$7:H$10002)+SUMIF(Ausgaben!E$7:E$10002,A5527,Ausgaben!G$7:G$10002)+SUMIF(Ausgaben!I$7:I$10002,A5527,Ausgaben!H$7:H$10002),2)</f>
        <v>0</v>
      </c>
    </row>
    <row r="5528" spans="1:2" x14ac:dyDescent="0.25">
      <c r="A5528">
        <v>5528</v>
      </c>
      <c r="B5528" s="24">
        <f>ROUND(SUMIF(Einnahmen!E$7:E$10002,A5528,Einnahmen!G$7:G$10002)+SUMIF(Einnahmen!I$7:I$10002,A5528,Einnahmen!H$7:H$10002)+SUMIF(Ausgaben!E$7:E$10002,A5528,Ausgaben!G$7:G$10002)+SUMIF(Ausgaben!I$7:I$10002,A5528,Ausgaben!H$7:H$10002),2)</f>
        <v>0</v>
      </c>
    </row>
    <row r="5529" spans="1:2" x14ac:dyDescent="0.25">
      <c r="A5529">
        <v>5529</v>
      </c>
      <c r="B5529" s="24">
        <f>ROUND(SUMIF(Einnahmen!E$7:E$10002,A5529,Einnahmen!G$7:G$10002)+SUMIF(Einnahmen!I$7:I$10002,A5529,Einnahmen!H$7:H$10002)+SUMIF(Ausgaben!E$7:E$10002,A5529,Ausgaben!G$7:G$10002)+SUMIF(Ausgaben!I$7:I$10002,A5529,Ausgaben!H$7:H$10002),2)</f>
        <v>0</v>
      </c>
    </row>
    <row r="5530" spans="1:2" x14ac:dyDescent="0.25">
      <c r="A5530">
        <v>5530</v>
      </c>
      <c r="B5530" s="24">
        <f>ROUND(SUMIF(Einnahmen!E$7:E$10002,A5530,Einnahmen!G$7:G$10002)+SUMIF(Einnahmen!I$7:I$10002,A5530,Einnahmen!H$7:H$10002)+SUMIF(Ausgaben!E$7:E$10002,A5530,Ausgaben!G$7:G$10002)+SUMIF(Ausgaben!I$7:I$10002,A5530,Ausgaben!H$7:H$10002),2)</f>
        <v>0</v>
      </c>
    </row>
    <row r="5531" spans="1:2" x14ac:dyDescent="0.25">
      <c r="A5531">
        <v>5531</v>
      </c>
      <c r="B5531" s="24">
        <f>ROUND(SUMIF(Einnahmen!E$7:E$10002,A5531,Einnahmen!G$7:G$10002)+SUMIF(Einnahmen!I$7:I$10002,A5531,Einnahmen!H$7:H$10002)+SUMIF(Ausgaben!E$7:E$10002,A5531,Ausgaben!G$7:G$10002)+SUMIF(Ausgaben!I$7:I$10002,A5531,Ausgaben!H$7:H$10002),2)</f>
        <v>0</v>
      </c>
    </row>
    <row r="5532" spans="1:2" x14ac:dyDescent="0.25">
      <c r="A5532">
        <v>5532</v>
      </c>
      <c r="B5532" s="24">
        <f>ROUND(SUMIF(Einnahmen!E$7:E$10002,A5532,Einnahmen!G$7:G$10002)+SUMIF(Einnahmen!I$7:I$10002,A5532,Einnahmen!H$7:H$10002)+SUMIF(Ausgaben!E$7:E$10002,A5532,Ausgaben!G$7:G$10002)+SUMIF(Ausgaben!I$7:I$10002,A5532,Ausgaben!H$7:H$10002),2)</f>
        <v>0</v>
      </c>
    </row>
    <row r="5533" spans="1:2" x14ac:dyDescent="0.25">
      <c r="A5533">
        <v>5533</v>
      </c>
      <c r="B5533" s="24">
        <f>ROUND(SUMIF(Einnahmen!E$7:E$10002,A5533,Einnahmen!G$7:G$10002)+SUMIF(Einnahmen!I$7:I$10002,A5533,Einnahmen!H$7:H$10002)+SUMIF(Ausgaben!E$7:E$10002,A5533,Ausgaben!G$7:G$10002)+SUMIF(Ausgaben!I$7:I$10002,A5533,Ausgaben!H$7:H$10002),2)</f>
        <v>0</v>
      </c>
    </row>
    <row r="5534" spans="1:2" x14ac:dyDescent="0.25">
      <c r="A5534">
        <v>5534</v>
      </c>
      <c r="B5534" s="24">
        <f>ROUND(SUMIF(Einnahmen!E$7:E$10002,A5534,Einnahmen!G$7:G$10002)+SUMIF(Einnahmen!I$7:I$10002,A5534,Einnahmen!H$7:H$10002)+SUMIF(Ausgaben!E$7:E$10002,A5534,Ausgaben!G$7:G$10002)+SUMIF(Ausgaben!I$7:I$10002,A5534,Ausgaben!H$7:H$10002),2)</f>
        <v>0</v>
      </c>
    </row>
    <row r="5535" spans="1:2" x14ac:dyDescent="0.25">
      <c r="A5535">
        <v>5535</v>
      </c>
      <c r="B5535" s="24">
        <f>ROUND(SUMIF(Einnahmen!E$7:E$10002,A5535,Einnahmen!G$7:G$10002)+SUMIF(Einnahmen!I$7:I$10002,A5535,Einnahmen!H$7:H$10002)+SUMIF(Ausgaben!E$7:E$10002,A5535,Ausgaben!G$7:G$10002)+SUMIF(Ausgaben!I$7:I$10002,A5535,Ausgaben!H$7:H$10002),2)</f>
        <v>0</v>
      </c>
    </row>
    <row r="5536" spans="1:2" x14ac:dyDescent="0.25">
      <c r="A5536">
        <v>5536</v>
      </c>
      <c r="B5536" s="24">
        <f>ROUND(SUMIF(Einnahmen!E$7:E$10002,A5536,Einnahmen!G$7:G$10002)+SUMIF(Einnahmen!I$7:I$10002,A5536,Einnahmen!H$7:H$10002)+SUMIF(Ausgaben!E$7:E$10002,A5536,Ausgaben!G$7:G$10002)+SUMIF(Ausgaben!I$7:I$10002,A5536,Ausgaben!H$7:H$10002),2)</f>
        <v>0</v>
      </c>
    </row>
    <row r="5537" spans="1:2" x14ac:dyDescent="0.25">
      <c r="A5537">
        <v>5537</v>
      </c>
      <c r="B5537" s="24">
        <f>ROUND(SUMIF(Einnahmen!E$7:E$10002,A5537,Einnahmen!G$7:G$10002)+SUMIF(Einnahmen!I$7:I$10002,A5537,Einnahmen!H$7:H$10002)+SUMIF(Ausgaben!E$7:E$10002,A5537,Ausgaben!G$7:G$10002)+SUMIF(Ausgaben!I$7:I$10002,A5537,Ausgaben!H$7:H$10002),2)</f>
        <v>0</v>
      </c>
    </row>
    <row r="5538" spans="1:2" x14ac:dyDescent="0.25">
      <c r="A5538">
        <v>5538</v>
      </c>
      <c r="B5538" s="24">
        <f>ROUND(SUMIF(Einnahmen!E$7:E$10002,A5538,Einnahmen!G$7:G$10002)+SUMIF(Einnahmen!I$7:I$10002,A5538,Einnahmen!H$7:H$10002)+SUMIF(Ausgaben!E$7:E$10002,A5538,Ausgaben!G$7:G$10002)+SUMIF(Ausgaben!I$7:I$10002,A5538,Ausgaben!H$7:H$10002),2)</f>
        <v>0</v>
      </c>
    </row>
    <row r="5539" spans="1:2" x14ac:dyDescent="0.25">
      <c r="A5539">
        <v>5539</v>
      </c>
      <c r="B5539" s="24">
        <f>ROUND(SUMIF(Einnahmen!E$7:E$10002,A5539,Einnahmen!G$7:G$10002)+SUMIF(Einnahmen!I$7:I$10002,A5539,Einnahmen!H$7:H$10002)+SUMIF(Ausgaben!E$7:E$10002,A5539,Ausgaben!G$7:G$10002)+SUMIF(Ausgaben!I$7:I$10002,A5539,Ausgaben!H$7:H$10002),2)</f>
        <v>0</v>
      </c>
    </row>
    <row r="5540" spans="1:2" x14ac:dyDescent="0.25">
      <c r="A5540">
        <v>5540</v>
      </c>
      <c r="B5540" s="24">
        <f>ROUND(SUMIF(Einnahmen!E$7:E$10002,A5540,Einnahmen!G$7:G$10002)+SUMIF(Einnahmen!I$7:I$10002,A5540,Einnahmen!H$7:H$10002)+SUMIF(Ausgaben!E$7:E$10002,A5540,Ausgaben!G$7:G$10002)+SUMIF(Ausgaben!I$7:I$10002,A5540,Ausgaben!H$7:H$10002),2)</f>
        <v>0</v>
      </c>
    </row>
    <row r="5541" spans="1:2" x14ac:dyDescent="0.25">
      <c r="A5541">
        <v>5541</v>
      </c>
      <c r="B5541" s="24">
        <f>ROUND(SUMIF(Einnahmen!E$7:E$10002,A5541,Einnahmen!G$7:G$10002)+SUMIF(Einnahmen!I$7:I$10002,A5541,Einnahmen!H$7:H$10002)+SUMIF(Ausgaben!E$7:E$10002,A5541,Ausgaben!G$7:G$10002)+SUMIF(Ausgaben!I$7:I$10002,A5541,Ausgaben!H$7:H$10002),2)</f>
        <v>0</v>
      </c>
    </row>
    <row r="5542" spans="1:2" x14ac:dyDescent="0.25">
      <c r="A5542">
        <v>5542</v>
      </c>
      <c r="B5542" s="24">
        <f>ROUND(SUMIF(Einnahmen!E$7:E$10002,A5542,Einnahmen!G$7:G$10002)+SUMIF(Einnahmen!I$7:I$10002,A5542,Einnahmen!H$7:H$10002)+SUMIF(Ausgaben!E$7:E$10002,A5542,Ausgaben!G$7:G$10002)+SUMIF(Ausgaben!I$7:I$10002,A5542,Ausgaben!H$7:H$10002),2)</f>
        <v>0</v>
      </c>
    </row>
    <row r="5543" spans="1:2" x14ac:dyDescent="0.25">
      <c r="A5543">
        <v>5543</v>
      </c>
      <c r="B5543" s="24">
        <f>ROUND(SUMIF(Einnahmen!E$7:E$10002,A5543,Einnahmen!G$7:G$10002)+SUMIF(Einnahmen!I$7:I$10002,A5543,Einnahmen!H$7:H$10002)+SUMIF(Ausgaben!E$7:E$10002,A5543,Ausgaben!G$7:G$10002)+SUMIF(Ausgaben!I$7:I$10002,A5543,Ausgaben!H$7:H$10002),2)</f>
        <v>0</v>
      </c>
    </row>
    <row r="5544" spans="1:2" x14ac:dyDescent="0.25">
      <c r="A5544">
        <v>5544</v>
      </c>
      <c r="B5544" s="24">
        <f>ROUND(SUMIF(Einnahmen!E$7:E$10002,A5544,Einnahmen!G$7:G$10002)+SUMIF(Einnahmen!I$7:I$10002,A5544,Einnahmen!H$7:H$10002)+SUMIF(Ausgaben!E$7:E$10002,A5544,Ausgaben!G$7:G$10002)+SUMIF(Ausgaben!I$7:I$10002,A5544,Ausgaben!H$7:H$10002),2)</f>
        <v>0</v>
      </c>
    </row>
    <row r="5545" spans="1:2" x14ac:dyDescent="0.25">
      <c r="A5545">
        <v>5545</v>
      </c>
      <c r="B5545" s="24">
        <f>ROUND(SUMIF(Einnahmen!E$7:E$10002,A5545,Einnahmen!G$7:G$10002)+SUMIF(Einnahmen!I$7:I$10002,A5545,Einnahmen!H$7:H$10002)+SUMIF(Ausgaben!E$7:E$10002,A5545,Ausgaben!G$7:G$10002)+SUMIF(Ausgaben!I$7:I$10002,A5545,Ausgaben!H$7:H$10002),2)</f>
        <v>0</v>
      </c>
    </row>
    <row r="5546" spans="1:2" x14ac:dyDescent="0.25">
      <c r="A5546">
        <v>5546</v>
      </c>
      <c r="B5546" s="24">
        <f>ROUND(SUMIF(Einnahmen!E$7:E$10002,A5546,Einnahmen!G$7:G$10002)+SUMIF(Einnahmen!I$7:I$10002,A5546,Einnahmen!H$7:H$10002)+SUMIF(Ausgaben!E$7:E$10002,A5546,Ausgaben!G$7:G$10002)+SUMIF(Ausgaben!I$7:I$10002,A5546,Ausgaben!H$7:H$10002),2)</f>
        <v>0</v>
      </c>
    </row>
    <row r="5547" spans="1:2" x14ac:dyDescent="0.25">
      <c r="A5547">
        <v>5547</v>
      </c>
      <c r="B5547" s="24">
        <f>ROUND(SUMIF(Einnahmen!E$7:E$10002,A5547,Einnahmen!G$7:G$10002)+SUMIF(Einnahmen!I$7:I$10002,A5547,Einnahmen!H$7:H$10002)+SUMIF(Ausgaben!E$7:E$10002,A5547,Ausgaben!G$7:G$10002)+SUMIF(Ausgaben!I$7:I$10002,A5547,Ausgaben!H$7:H$10002),2)</f>
        <v>0</v>
      </c>
    </row>
    <row r="5548" spans="1:2" x14ac:dyDescent="0.25">
      <c r="A5548">
        <v>5548</v>
      </c>
      <c r="B5548" s="24">
        <f>ROUND(SUMIF(Einnahmen!E$7:E$10002,A5548,Einnahmen!G$7:G$10002)+SUMIF(Einnahmen!I$7:I$10002,A5548,Einnahmen!H$7:H$10002)+SUMIF(Ausgaben!E$7:E$10002,A5548,Ausgaben!G$7:G$10002)+SUMIF(Ausgaben!I$7:I$10002,A5548,Ausgaben!H$7:H$10002),2)</f>
        <v>0</v>
      </c>
    </row>
    <row r="5549" spans="1:2" x14ac:dyDescent="0.25">
      <c r="A5549">
        <v>5549</v>
      </c>
      <c r="B5549" s="24">
        <f>ROUND(SUMIF(Einnahmen!E$7:E$10002,A5549,Einnahmen!G$7:G$10002)+SUMIF(Einnahmen!I$7:I$10002,A5549,Einnahmen!H$7:H$10002)+SUMIF(Ausgaben!E$7:E$10002,A5549,Ausgaben!G$7:G$10002)+SUMIF(Ausgaben!I$7:I$10002,A5549,Ausgaben!H$7:H$10002),2)</f>
        <v>0</v>
      </c>
    </row>
    <row r="5550" spans="1:2" x14ac:dyDescent="0.25">
      <c r="A5550">
        <v>5550</v>
      </c>
      <c r="B5550" s="24">
        <f>ROUND(SUMIF(Einnahmen!E$7:E$10002,A5550,Einnahmen!G$7:G$10002)+SUMIF(Einnahmen!I$7:I$10002,A5550,Einnahmen!H$7:H$10002)+SUMIF(Ausgaben!E$7:E$10002,A5550,Ausgaben!G$7:G$10002)+SUMIF(Ausgaben!I$7:I$10002,A5550,Ausgaben!H$7:H$10002),2)</f>
        <v>0</v>
      </c>
    </row>
    <row r="5551" spans="1:2" x14ac:dyDescent="0.25">
      <c r="A5551">
        <v>5551</v>
      </c>
      <c r="B5551" s="24">
        <f>ROUND(SUMIF(Einnahmen!E$7:E$10002,A5551,Einnahmen!G$7:G$10002)+SUMIF(Einnahmen!I$7:I$10002,A5551,Einnahmen!H$7:H$10002)+SUMIF(Ausgaben!E$7:E$10002,A5551,Ausgaben!G$7:G$10002)+SUMIF(Ausgaben!I$7:I$10002,A5551,Ausgaben!H$7:H$10002),2)</f>
        <v>0</v>
      </c>
    </row>
    <row r="5552" spans="1:2" x14ac:dyDescent="0.25">
      <c r="A5552">
        <v>5552</v>
      </c>
      <c r="B5552" s="24">
        <f>ROUND(SUMIF(Einnahmen!E$7:E$10002,A5552,Einnahmen!G$7:G$10002)+SUMIF(Einnahmen!I$7:I$10002,A5552,Einnahmen!H$7:H$10002)+SUMIF(Ausgaben!E$7:E$10002,A5552,Ausgaben!G$7:G$10002)+SUMIF(Ausgaben!I$7:I$10002,A5552,Ausgaben!H$7:H$10002),2)</f>
        <v>0</v>
      </c>
    </row>
    <row r="5553" spans="1:2" x14ac:dyDescent="0.25">
      <c r="A5553">
        <v>5553</v>
      </c>
      <c r="B5553" s="24">
        <f>ROUND(SUMIF(Einnahmen!E$7:E$10002,A5553,Einnahmen!G$7:G$10002)+SUMIF(Einnahmen!I$7:I$10002,A5553,Einnahmen!H$7:H$10002)+SUMIF(Ausgaben!E$7:E$10002,A5553,Ausgaben!G$7:G$10002)+SUMIF(Ausgaben!I$7:I$10002,A5553,Ausgaben!H$7:H$10002),2)</f>
        <v>0</v>
      </c>
    </row>
    <row r="5554" spans="1:2" x14ac:dyDescent="0.25">
      <c r="A5554">
        <v>5554</v>
      </c>
      <c r="B5554" s="24">
        <f>ROUND(SUMIF(Einnahmen!E$7:E$10002,A5554,Einnahmen!G$7:G$10002)+SUMIF(Einnahmen!I$7:I$10002,A5554,Einnahmen!H$7:H$10002)+SUMIF(Ausgaben!E$7:E$10002,A5554,Ausgaben!G$7:G$10002)+SUMIF(Ausgaben!I$7:I$10002,A5554,Ausgaben!H$7:H$10002),2)</f>
        <v>0</v>
      </c>
    </row>
    <row r="5555" spans="1:2" x14ac:dyDescent="0.25">
      <c r="A5555">
        <v>5555</v>
      </c>
      <c r="B5555" s="24">
        <f>ROUND(SUMIF(Einnahmen!E$7:E$10002,A5555,Einnahmen!G$7:G$10002)+SUMIF(Einnahmen!I$7:I$10002,A5555,Einnahmen!H$7:H$10002)+SUMIF(Ausgaben!E$7:E$10002,A5555,Ausgaben!G$7:G$10002)+SUMIF(Ausgaben!I$7:I$10002,A5555,Ausgaben!H$7:H$10002),2)</f>
        <v>0</v>
      </c>
    </row>
    <row r="5556" spans="1:2" x14ac:dyDescent="0.25">
      <c r="A5556">
        <v>5556</v>
      </c>
      <c r="B5556" s="24">
        <f>ROUND(SUMIF(Einnahmen!E$7:E$10002,A5556,Einnahmen!G$7:G$10002)+SUMIF(Einnahmen!I$7:I$10002,A5556,Einnahmen!H$7:H$10002)+SUMIF(Ausgaben!E$7:E$10002,A5556,Ausgaben!G$7:G$10002)+SUMIF(Ausgaben!I$7:I$10002,A5556,Ausgaben!H$7:H$10002),2)</f>
        <v>0</v>
      </c>
    </row>
    <row r="5557" spans="1:2" x14ac:dyDescent="0.25">
      <c r="A5557">
        <v>5557</v>
      </c>
      <c r="B5557" s="24">
        <f>ROUND(SUMIF(Einnahmen!E$7:E$10002,A5557,Einnahmen!G$7:G$10002)+SUMIF(Einnahmen!I$7:I$10002,A5557,Einnahmen!H$7:H$10002)+SUMIF(Ausgaben!E$7:E$10002,A5557,Ausgaben!G$7:G$10002)+SUMIF(Ausgaben!I$7:I$10002,A5557,Ausgaben!H$7:H$10002),2)</f>
        <v>0</v>
      </c>
    </row>
    <row r="5558" spans="1:2" x14ac:dyDescent="0.25">
      <c r="A5558">
        <v>5558</v>
      </c>
      <c r="B5558" s="24">
        <f>ROUND(SUMIF(Einnahmen!E$7:E$10002,A5558,Einnahmen!G$7:G$10002)+SUMIF(Einnahmen!I$7:I$10002,A5558,Einnahmen!H$7:H$10002)+SUMIF(Ausgaben!E$7:E$10002,A5558,Ausgaben!G$7:G$10002)+SUMIF(Ausgaben!I$7:I$10002,A5558,Ausgaben!H$7:H$10002),2)</f>
        <v>0</v>
      </c>
    </row>
    <row r="5559" spans="1:2" x14ac:dyDescent="0.25">
      <c r="A5559">
        <v>5559</v>
      </c>
      <c r="B5559" s="24">
        <f>ROUND(SUMIF(Einnahmen!E$7:E$10002,A5559,Einnahmen!G$7:G$10002)+SUMIF(Einnahmen!I$7:I$10002,A5559,Einnahmen!H$7:H$10002)+SUMIF(Ausgaben!E$7:E$10002,A5559,Ausgaben!G$7:G$10002)+SUMIF(Ausgaben!I$7:I$10002,A5559,Ausgaben!H$7:H$10002),2)</f>
        <v>0</v>
      </c>
    </row>
    <row r="5560" spans="1:2" x14ac:dyDescent="0.25">
      <c r="A5560">
        <v>5560</v>
      </c>
      <c r="B5560" s="24">
        <f>ROUND(SUMIF(Einnahmen!E$7:E$10002,A5560,Einnahmen!G$7:G$10002)+SUMIF(Einnahmen!I$7:I$10002,A5560,Einnahmen!H$7:H$10002)+SUMIF(Ausgaben!E$7:E$10002,A5560,Ausgaben!G$7:G$10002)+SUMIF(Ausgaben!I$7:I$10002,A5560,Ausgaben!H$7:H$10002),2)</f>
        <v>0</v>
      </c>
    </row>
    <row r="5561" spans="1:2" x14ac:dyDescent="0.25">
      <c r="A5561">
        <v>5561</v>
      </c>
      <c r="B5561" s="24">
        <f>ROUND(SUMIF(Einnahmen!E$7:E$10002,A5561,Einnahmen!G$7:G$10002)+SUMIF(Einnahmen!I$7:I$10002,A5561,Einnahmen!H$7:H$10002)+SUMIF(Ausgaben!E$7:E$10002,A5561,Ausgaben!G$7:G$10002)+SUMIF(Ausgaben!I$7:I$10002,A5561,Ausgaben!H$7:H$10002),2)</f>
        <v>0</v>
      </c>
    </row>
    <row r="5562" spans="1:2" x14ac:dyDescent="0.25">
      <c r="A5562">
        <v>5562</v>
      </c>
      <c r="B5562" s="24">
        <f>ROUND(SUMIF(Einnahmen!E$7:E$10002,A5562,Einnahmen!G$7:G$10002)+SUMIF(Einnahmen!I$7:I$10002,A5562,Einnahmen!H$7:H$10002)+SUMIF(Ausgaben!E$7:E$10002,A5562,Ausgaben!G$7:G$10002)+SUMIF(Ausgaben!I$7:I$10002,A5562,Ausgaben!H$7:H$10002),2)</f>
        <v>0</v>
      </c>
    </row>
    <row r="5563" spans="1:2" x14ac:dyDescent="0.25">
      <c r="A5563">
        <v>5563</v>
      </c>
      <c r="B5563" s="24">
        <f>ROUND(SUMIF(Einnahmen!E$7:E$10002,A5563,Einnahmen!G$7:G$10002)+SUMIF(Einnahmen!I$7:I$10002,A5563,Einnahmen!H$7:H$10002)+SUMIF(Ausgaben!E$7:E$10002,A5563,Ausgaben!G$7:G$10002)+SUMIF(Ausgaben!I$7:I$10002,A5563,Ausgaben!H$7:H$10002),2)</f>
        <v>0</v>
      </c>
    </row>
    <row r="5564" spans="1:2" x14ac:dyDescent="0.25">
      <c r="A5564">
        <v>5564</v>
      </c>
      <c r="B5564" s="24">
        <f>ROUND(SUMIF(Einnahmen!E$7:E$10002,A5564,Einnahmen!G$7:G$10002)+SUMIF(Einnahmen!I$7:I$10002,A5564,Einnahmen!H$7:H$10002)+SUMIF(Ausgaben!E$7:E$10002,A5564,Ausgaben!G$7:G$10002)+SUMIF(Ausgaben!I$7:I$10002,A5564,Ausgaben!H$7:H$10002),2)</f>
        <v>0</v>
      </c>
    </row>
    <row r="5565" spans="1:2" x14ac:dyDescent="0.25">
      <c r="A5565">
        <v>5565</v>
      </c>
      <c r="B5565" s="24">
        <f>ROUND(SUMIF(Einnahmen!E$7:E$10002,A5565,Einnahmen!G$7:G$10002)+SUMIF(Einnahmen!I$7:I$10002,A5565,Einnahmen!H$7:H$10002)+SUMIF(Ausgaben!E$7:E$10002,A5565,Ausgaben!G$7:G$10002)+SUMIF(Ausgaben!I$7:I$10002,A5565,Ausgaben!H$7:H$10002),2)</f>
        <v>0</v>
      </c>
    </row>
    <row r="5566" spans="1:2" x14ac:dyDescent="0.25">
      <c r="A5566">
        <v>5566</v>
      </c>
      <c r="B5566" s="24">
        <f>ROUND(SUMIF(Einnahmen!E$7:E$10002,A5566,Einnahmen!G$7:G$10002)+SUMIF(Einnahmen!I$7:I$10002,A5566,Einnahmen!H$7:H$10002)+SUMIF(Ausgaben!E$7:E$10002,A5566,Ausgaben!G$7:G$10002)+SUMIF(Ausgaben!I$7:I$10002,A5566,Ausgaben!H$7:H$10002),2)</f>
        <v>0</v>
      </c>
    </row>
    <row r="5567" spans="1:2" x14ac:dyDescent="0.25">
      <c r="A5567">
        <v>5567</v>
      </c>
      <c r="B5567" s="24">
        <f>ROUND(SUMIF(Einnahmen!E$7:E$10002,A5567,Einnahmen!G$7:G$10002)+SUMIF(Einnahmen!I$7:I$10002,A5567,Einnahmen!H$7:H$10002)+SUMIF(Ausgaben!E$7:E$10002,A5567,Ausgaben!G$7:G$10002)+SUMIF(Ausgaben!I$7:I$10002,A5567,Ausgaben!H$7:H$10002),2)</f>
        <v>0</v>
      </c>
    </row>
    <row r="5568" spans="1:2" x14ac:dyDescent="0.25">
      <c r="A5568">
        <v>5568</v>
      </c>
      <c r="B5568" s="24">
        <f>ROUND(SUMIF(Einnahmen!E$7:E$10002,A5568,Einnahmen!G$7:G$10002)+SUMIF(Einnahmen!I$7:I$10002,A5568,Einnahmen!H$7:H$10002)+SUMIF(Ausgaben!E$7:E$10002,A5568,Ausgaben!G$7:G$10002)+SUMIF(Ausgaben!I$7:I$10002,A5568,Ausgaben!H$7:H$10002),2)</f>
        <v>0</v>
      </c>
    </row>
    <row r="5569" spans="1:2" x14ac:dyDescent="0.25">
      <c r="A5569">
        <v>5569</v>
      </c>
      <c r="B5569" s="24">
        <f>ROUND(SUMIF(Einnahmen!E$7:E$10002,A5569,Einnahmen!G$7:G$10002)+SUMIF(Einnahmen!I$7:I$10002,A5569,Einnahmen!H$7:H$10002)+SUMIF(Ausgaben!E$7:E$10002,A5569,Ausgaben!G$7:G$10002)+SUMIF(Ausgaben!I$7:I$10002,A5569,Ausgaben!H$7:H$10002),2)</f>
        <v>0</v>
      </c>
    </row>
    <row r="5570" spans="1:2" x14ac:dyDescent="0.25">
      <c r="A5570">
        <v>5570</v>
      </c>
      <c r="B5570" s="24">
        <f>ROUND(SUMIF(Einnahmen!E$7:E$10002,A5570,Einnahmen!G$7:G$10002)+SUMIF(Einnahmen!I$7:I$10002,A5570,Einnahmen!H$7:H$10002)+SUMIF(Ausgaben!E$7:E$10002,A5570,Ausgaben!G$7:G$10002)+SUMIF(Ausgaben!I$7:I$10002,A5570,Ausgaben!H$7:H$10002),2)</f>
        <v>0</v>
      </c>
    </row>
    <row r="5571" spans="1:2" x14ac:dyDescent="0.25">
      <c r="A5571">
        <v>5571</v>
      </c>
      <c r="B5571" s="24">
        <f>ROUND(SUMIF(Einnahmen!E$7:E$10002,A5571,Einnahmen!G$7:G$10002)+SUMIF(Einnahmen!I$7:I$10002,A5571,Einnahmen!H$7:H$10002)+SUMIF(Ausgaben!E$7:E$10002,A5571,Ausgaben!G$7:G$10002)+SUMIF(Ausgaben!I$7:I$10002,A5571,Ausgaben!H$7:H$10002),2)</f>
        <v>0</v>
      </c>
    </row>
    <row r="5572" spans="1:2" x14ac:dyDescent="0.25">
      <c r="A5572">
        <v>5572</v>
      </c>
      <c r="B5572" s="24">
        <f>ROUND(SUMIF(Einnahmen!E$7:E$10002,A5572,Einnahmen!G$7:G$10002)+SUMIF(Einnahmen!I$7:I$10002,A5572,Einnahmen!H$7:H$10002)+SUMIF(Ausgaben!E$7:E$10002,A5572,Ausgaben!G$7:G$10002)+SUMIF(Ausgaben!I$7:I$10002,A5572,Ausgaben!H$7:H$10002),2)</f>
        <v>0</v>
      </c>
    </row>
    <row r="5573" spans="1:2" x14ac:dyDescent="0.25">
      <c r="A5573">
        <v>5573</v>
      </c>
      <c r="B5573" s="24">
        <f>ROUND(SUMIF(Einnahmen!E$7:E$10002,A5573,Einnahmen!G$7:G$10002)+SUMIF(Einnahmen!I$7:I$10002,A5573,Einnahmen!H$7:H$10002)+SUMIF(Ausgaben!E$7:E$10002,A5573,Ausgaben!G$7:G$10002)+SUMIF(Ausgaben!I$7:I$10002,A5573,Ausgaben!H$7:H$10002),2)</f>
        <v>0</v>
      </c>
    </row>
    <row r="5574" spans="1:2" x14ac:dyDescent="0.25">
      <c r="A5574">
        <v>5574</v>
      </c>
      <c r="B5574" s="24">
        <f>ROUND(SUMIF(Einnahmen!E$7:E$10002,A5574,Einnahmen!G$7:G$10002)+SUMIF(Einnahmen!I$7:I$10002,A5574,Einnahmen!H$7:H$10002)+SUMIF(Ausgaben!E$7:E$10002,A5574,Ausgaben!G$7:G$10002)+SUMIF(Ausgaben!I$7:I$10002,A5574,Ausgaben!H$7:H$10002),2)</f>
        <v>0</v>
      </c>
    </row>
    <row r="5575" spans="1:2" x14ac:dyDescent="0.25">
      <c r="A5575">
        <v>5575</v>
      </c>
      <c r="B5575" s="24">
        <f>ROUND(SUMIF(Einnahmen!E$7:E$10002,A5575,Einnahmen!G$7:G$10002)+SUMIF(Einnahmen!I$7:I$10002,A5575,Einnahmen!H$7:H$10002)+SUMIF(Ausgaben!E$7:E$10002,A5575,Ausgaben!G$7:G$10002)+SUMIF(Ausgaben!I$7:I$10002,A5575,Ausgaben!H$7:H$10002),2)</f>
        <v>0</v>
      </c>
    </row>
    <row r="5576" spans="1:2" x14ac:dyDescent="0.25">
      <c r="A5576">
        <v>5576</v>
      </c>
      <c r="B5576" s="24">
        <f>ROUND(SUMIF(Einnahmen!E$7:E$10002,A5576,Einnahmen!G$7:G$10002)+SUMIF(Einnahmen!I$7:I$10002,A5576,Einnahmen!H$7:H$10002)+SUMIF(Ausgaben!E$7:E$10002,A5576,Ausgaben!G$7:G$10002)+SUMIF(Ausgaben!I$7:I$10002,A5576,Ausgaben!H$7:H$10002),2)</f>
        <v>0</v>
      </c>
    </row>
    <row r="5577" spans="1:2" x14ac:dyDescent="0.25">
      <c r="A5577">
        <v>5577</v>
      </c>
      <c r="B5577" s="24">
        <f>ROUND(SUMIF(Einnahmen!E$7:E$10002,A5577,Einnahmen!G$7:G$10002)+SUMIF(Einnahmen!I$7:I$10002,A5577,Einnahmen!H$7:H$10002)+SUMIF(Ausgaben!E$7:E$10002,A5577,Ausgaben!G$7:G$10002)+SUMIF(Ausgaben!I$7:I$10002,A5577,Ausgaben!H$7:H$10002),2)</f>
        <v>0</v>
      </c>
    </row>
    <row r="5578" spans="1:2" x14ac:dyDescent="0.25">
      <c r="A5578">
        <v>5578</v>
      </c>
      <c r="B5578" s="24">
        <f>ROUND(SUMIF(Einnahmen!E$7:E$10002,A5578,Einnahmen!G$7:G$10002)+SUMIF(Einnahmen!I$7:I$10002,A5578,Einnahmen!H$7:H$10002)+SUMIF(Ausgaben!E$7:E$10002,A5578,Ausgaben!G$7:G$10002)+SUMIF(Ausgaben!I$7:I$10002,A5578,Ausgaben!H$7:H$10002),2)</f>
        <v>0</v>
      </c>
    </row>
    <row r="5579" spans="1:2" x14ac:dyDescent="0.25">
      <c r="A5579">
        <v>5579</v>
      </c>
      <c r="B5579" s="24">
        <f>ROUND(SUMIF(Einnahmen!E$7:E$10002,A5579,Einnahmen!G$7:G$10002)+SUMIF(Einnahmen!I$7:I$10002,A5579,Einnahmen!H$7:H$10002)+SUMIF(Ausgaben!E$7:E$10002,A5579,Ausgaben!G$7:G$10002)+SUMIF(Ausgaben!I$7:I$10002,A5579,Ausgaben!H$7:H$10002),2)</f>
        <v>0</v>
      </c>
    </row>
    <row r="5580" spans="1:2" x14ac:dyDescent="0.25">
      <c r="A5580">
        <v>5580</v>
      </c>
      <c r="B5580" s="24">
        <f>ROUND(SUMIF(Einnahmen!E$7:E$10002,A5580,Einnahmen!G$7:G$10002)+SUMIF(Einnahmen!I$7:I$10002,A5580,Einnahmen!H$7:H$10002)+SUMIF(Ausgaben!E$7:E$10002,A5580,Ausgaben!G$7:G$10002)+SUMIF(Ausgaben!I$7:I$10002,A5580,Ausgaben!H$7:H$10002),2)</f>
        <v>0</v>
      </c>
    </row>
    <row r="5581" spans="1:2" x14ac:dyDescent="0.25">
      <c r="A5581">
        <v>5581</v>
      </c>
      <c r="B5581" s="24">
        <f>ROUND(SUMIF(Einnahmen!E$7:E$10002,A5581,Einnahmen!G$7:G$10002)+SUMIF(Einnahmen!I$7:I$10002,A5581,Einnahmen!H$7:H$10002)+SUMIF(Ausgaben!E$7:E$10002,A5581,Ausgaben!G$7:G$10002)+SUMIF(Ausgaben!I$7:I$10002,A5581,Ausgaben!H$7:H$10002),2)</f>
        <v>0</v>
      </c>
    </row>
    <row r="5582" spans="1:2" x14ac:dyDescent="0.25">
      <c r="A5582">
        <v>5582</v>
      </c>
      <c r="B5582" s="24">
        <f>ROUND(SUMIF(Einnahmen!E$7:E$10002,A5582,Einnahmen!G$7:G$10002)+SUMIF(Einnahmen!I$7:I$10002,A5582,Einnahmen!H$7:H$10002)+SUMIF(Ausgaben!E$7:E$10002,A5582,Ausgaben!G$7:G$10002)+SUMIF(Ausgaben!I$7:I$10002,A5582,Ausgaben!H$7:H$10002),2)</f>
        <v>0</v>
      </c>
    </row>
    <row r="5583" spans="1:2" x14ac:dyDescent="0.25">
      <c r="A5583">
        <v>5583</v>
      </c>
      <c r="B5583" s="24">
        <f>ROUND(SUMIF(Einnahmen!E$7:E$10002,A5583,Einnahmen!G$7:G$10002)+SUMIF(Einnahmen!I$7:I$10002,A5583,Einnahmen!H$7:H$10002)+SUMIF(Ausgaben!E$7:E$10002,A5583,Ausgaben!G$7:G$10002)+SUMIF(Ausgaben!I$7:I$10002,A5583,Ausgaben!H$7:H$10002),2)</f>
        <v>0</v>
      </c>
    </row>
    <row r="5584" spans="1:2" x14ac:dyDescent="0.25">
      <c r="A5584">
        <v>5584</v>
      </c>
      <c r="B5584" s="24">
        <f>ROUND(SUMIF(Einnahmen!E$7:E$10002,A5584,Einnahmen!G$7:G$10002)+SUMIF(Einnahmen!I$7:I$10002,A5584,Einnahmen!H$7:H$10002)+SUMIF(Ausgaben!E$7:E$10002,A5584,Ausgaben!G$7:G$10002)+SUMIF(Ausgaben!I$7:I$10002,A5584,Ausgaben!H$7:H$10002),2)</f>
        <v>0</v>
      </c>
    </row>
    <row r="5585" spans="1:2" x14ac:dyDescent="0.25">
      <c r="A5585">
        <v>5585</v>
      </c>
      <c r="B5585" s="24">
        <f>ROUND(SUMIF(Einnahmen!E$7:E$10002,A5585,Einnahmen!G$7:G$10002)+SUMIF(Einnahmen!I$7:I$10002,A5585,Einnahmen!H$7:H$10002)+SUMIF(Ausgaben!E$7:E$10002,A5585,Ausgaben!G$7:G$10002)+SUMIF(Ausgaben!I$7:I$10002,A5585,Ausgaben!H$7:H$10002),2)</f>
        <v>0</v>
      </c>
    </row>
    <row r="5586" spans="1:2" x14ac:dyDescent="0.25">
      <c r="A5586">
        <v>5586</v>
      </c>
      <c r="B5586" s="24">
        <f>ROUND(SUMIF(Einnahmen!E$7:E$10002,A5586,Einnahmen!G$7:G$10002)+SUMIF(Einnahmen!I$7:I$10002,A5586,Einnahmen!H$7:H$10002)+SUMIF(Ausgaben!E$7:E$10002,A5586,Ausgaben!G$7:G$10002)+SUMIF(Ausgaben!I$7:I$10002,A5586,Ausgaben!H$7:H$10002),2)</f>
        <v>0</v>
      </c>
    </row>
    <row r="5587" spans="1:2" x14ac:dyDescent="0.25">
      <c r="A5587">
        <v>5587</v>
      </c>
      <c r="B5587" s="24">
        <f>ROUND(SUMIF(Einnahmen!E$7:E$10002,A5587,Einnahmen!G$7:G$10002)+SUMIF(Einnahmen!I$7:I$10002,A5587,Einnahmen!H$7:H$10002)+SUMIF(Ausgaben!E$7:E$10002,A5587,Ausgaben!G$7:G$10002)+SUMIF(Ausgaben!I$7:I$10002,A5587,Ausgaben!H$7:H$10002),2)</f>
        <v>0</v>
      </c>
    </row>
    <row r="5588" spans="1:2" x14ac:dyDescent="0.25">
      <c r="A5588">
        <v>5588</v>
      </c>
      <c r="B5588" s="24">
        <f>ROUND(SUMIF(Einnahmen!E$7:E$10002,A5588,Einnahmen!G$7:G$10002)+SUMIF(Einnahmen!I$7:I$10002,A5588,Einnahmen!H$7:H$10002)+SUMIF(Ausgaben!E$7:E$10002,A5588,Ausgaben!G$7:G$10002)+SUMIF(Ausgaben!I$7:I$10002,A5588,Ausgaben!H$7:H$10002),2)</f>
        <v>0</v>
      </c>
    </row>
    <row r="5589" spans="1:2" x14ac:dyDescent="0.25">
      <c r="A5589">
        <v>5589</v>
      </c>
      <c r="B5589" s="24">
        <f>ROUND(SUMIF(Einnahmen!E$7:E$10002,A5589,Einnahmen!G$7:G$10002)+SUMIF(Einnahmen!I$7:I$10002,A5589,Einnahmen!H$7:H$10002)+SUMIF(Ausgaben!E$7:E$10002,A5589,Ausgaben!G$7:G$10002)+SUMIF(Ausgaben!I$7:I$10002,A5589,Ausgaben!H$7:H$10002),2)</f>
        <v>0</v>
      </c>
    </row>
    <row r="5590" spans="1:2" x14ac:dyDescent="0.25">
      <c r="A5590">
        <v>5590</v>
      </c>
      <c r="B5590" s="24">
        <f>ROUND(SUMIF(Einnahmen!E$7:E$10002,A5590,Einnahmen!G$7:G$10002)+SUMIF(Einnahmen!I$7:I$10002,A5590,Einnahmen!H$7:H$10002)+SUMIF(Ausgaben!E$7:E$10002,A5590,Ausgaben!G$7:G$10002)+SUMIF(Ausgaben!I$7:I$10002,A5590,Ausgaben!H$7:H$10002),2)</f>
        <v>0</v>
      </c>
    </row>
    <row r="5591" spans="1:2" x14ac:dyDescent="0.25">
      <c r="A5591">
        <v>5591</v>
      </c>
      <c r="B5591" s="24">
        <f>ROUND(SUMIF(Einnahmen!E$7:E$10002,A5591,Einnahmen!G$7:G$10002)+SUMIF(Einnahmen!I$7:I$10002,A5591,Einnahmen!H$7:H$10002)+SUMIF(Ausgaben!E$7:E$10002,A5591,Ausgaben!G$7:G$10002)+SUMIF(Ausgaben!I$7:I$10002,A5591,Ausgaben!H$7:H$10002),2)</f>
        <v>0</v>
      </c>
    </row>
    <row r="5592" spans="1:2" x14ac:dyDescent="0.25">
      <c r="A5592">
        <v>5592</v>
      </c>
      <c r="B5592" s="24">
        <f>ROUND(SUMIF(Einnahmen!E$7:E$10002,A5592,Einnahmen!G$7:G$10002)+SUMIF(Einnahmen!I$7:I$10002,A5592,Einnahmen!H$7:H$10002)+SUMIF(Ausgaben!E$7:E$10002,A5592,Ausgaben!G$7:G$10002)+SUMIF(Ausgaben!I$7:I$10002,A5592,Ausgaben!H$7:H$10002),2)</f>
        <v>0</v>
      </c>
    </row>
    <row r="5593" spans="1:2" x14ac:dyDescent="0.25">
      <c r="A5593">
        <v>5593</v>
      </c>
      <c r="B5593" s="24">
        <f>ROUND(SUMIF(Einnahmen!E$7:E$10002,A5593,Einnahmen!G$7:G$10002)+SUMIF(Einnahmen!I$7:I$10002,A5593,Einnahmen!H$7:H$10002)+SUMIF(Ausgaben!E$7:E$10002,A5593,Ausgaben!G$7:G$10002)+SUMIF(Ausgaben!I$7:I$10002,A5593,Ausgaben!H$7:H$10002),2)</f>
        <v>0</v>
      </c>
    </row>
    <row r="5594" spans="1:2" x14ac:dyDescent="0.25">
      <c r="A5594">
        <v>5594</v>
      </c>
      <c r="B5594" s="24">
        <f>ROUND(SUMIF(Einnahmen!E$7:E$10002,A5594,Einnahmen!G$7:G$10002)+SUMIF(Einnahmen!I$7:I$10002,A5594,Einnahmen!H$7:H$10002)+SUMIF(Ausgaben!E$7:E$10002,A5594,Ausgaben!G$7:G$10002)+SUMIF(Ausgaben!I$7:I$10002,A5594,Ausgaben!H$7:H$10002),2)</f>
        <v>0</v>
      </c>
    </row>
    <row r="5595" spans="1:2" x14ac:dyDescent="0.25">
      <c r="A5595">
        <v>5595</v>
      </c>
      <c r="B5595" s="24">
        <f>ROUND(SUMIF(Einnahmen!E$7:E$10002,A5595,Einnahmen!G$7:G$10002)+SUMIF(Einnahmen!I$7:I$10002,A5595,Einnahmen!H$7:H$10002)+SUMIF(Ausgaben!E$7:E$10002,A5595,Ausgaben!G$7:G$10002)+SUMIF(Ausgaben!I$7:I$10002,A5595,Ausgaben!H$7:H$10002),2)</f>
        <v>0</v>
      </c>
    </row>
    <row r="5596" spans="1:2" x14ac:dyDescent="0.25">
      <c r="A5596">
        <v>5596</v>
      </c>
      <c r="B5596" s="24">
        <f>ROUND(SUMIF(Einnahmen!E$7:E$10002,A5596,Einnahmen!G$7:G$10002)+SUMIF(Einnahmen!I$7:I$10002,A5596,Einnahmen!H$7:H$10002)+SUMIF(Ausgaben!E$7:E$10002,A5596,Ausgaben!G$7:G$10002)+SUMIF(Ausgaben!I$7:I$10002,A5596,Ausgaben!H$7:H$10002),2)</f>
        <v>0</v>
      </c>
    </row>
    <row r="5597" spans="1:2" x14ac:dyDescent="0.25">
      <c r="A5597">
        <v>5597</v>
      </c>
      <c r="B5597" s="24">
        <f>ROUND(SUMIF(Einnahmen!E$7:E$10002,A5597,Einnahmen!G$7:G$10002)+SUMIF(Einnahmen!I$7:I$10002,A5597,Einnahmen!H$7:H$10002)+SUMIF(Ausgaben!E$7:E$10002,A5597,Ausgaben!G$7:G$10002)+SUMIF(Ausgaben!I$7:I$10002,A5597,Ausgaben!H$7:H$10002),2)</f>
        <v>0</v>
      </c>
    </row>
    <row r="5598" spans="1:2" x14ac:dyDescent="0.25">
      <c r="A5598">
        <v>5598</v>
      </c>
      <c r="B5598" s="24">
        <f>ROUND(SUMIF(Einnahmen!E$7:E$10002,A5598,Einnahmen!G$7:G$10002)+SUMIF(Einnahmen!I$7:I$10002,A5598,Einnahmen!H$7:H$10002)+SUMIF(Ausgaben!E$7:E$10002,A5598,Ausgaben!G$7:G$10002)+SUMIF(Ausgaben!I$7:I$10002,A5598,Ausgaben!H$7:H$10002),2)</f>
        <v>0</v>
      </c>
    </row>
    <row r="5599" spans="1:2" x14ac:dyDescent="0.25">
      <c r="A5599">
        <v>5599</v>
      </c>
      <c r="B5599" s="24">
        <f>ROUND(SUMIF(Einnahmen!E$7:E$10002,A5599,Einnahmen!G$7:G$10002)+SUMIF(Einnahmen!I$7:I$10002,A5599,Einnahmen!H$7:H$10002)+SUMIF(Ausgaben!E$7:E$10002,A5599,Ausgaben!G$7:G$10002)+SUMIF(Ausgaben!I$7:I$10002,A5599,Ausgaben!H$7:H$10002),2)</f>
        <v>0</v>
      </c>
    </row>
    <row r="5600" spans="1:2" x14ac:dyDescent="0.25">
      <c r="A5600">
        <v>5600</v>
      </c>
      <c r="B5600" s="24">
        <f>ROUND(SUMIF(Einnahmen!E$7:E$10002,A5600,Einnahmen!G$7:G$10002)+SUMIF(Einnahmen!I$7:I$10002,A5600,Einnahmen!H$7:H$10002)+SUMIF(Ausgaben!E$7:E$10002,A5600,Ausgaben!G$7:G$10002)+SUMIF(Ausgaben!I$7:I$10002,A5600,Ausgaben!H$7:H$10002),2)</f>
        <v>0</v>
      </c>
    </row>
    <row r="5601" spans="1:2" x14ac:dyDescent="0.25">
      <c r="A5601">
        <v>5601</v>
      </c>
      <c r="B5601" s="24">
        <f>ROUND(SUMIF(Einnahmen!E$7:E$10002,A5601,Einnahmen!G$7:G$10002)+SUMIF(Einnahmen!I$7:I$10002,A5601,Einnahmen!H$7:H$10002)+SUMIF(Ausgaben!E$7:E$10002,A5601,Ausgaben!G$7:G$10002)+SUMIF(Ausgaben!I$7:I$10002,A5601,Ausgaben!H$7:H$10002),2)</f>
        <v>0</v>
      </c>
    </row>
    <row r="5602" spans="1:2" x14ac:dyDescent="0.25">
      <c r="A5602">
        <v>5602</v>
      </c>
      <c r="B5602" s="24">
        <f>ROUND(SUMIF(Einnahmen!E$7:E$10002,A5602,Einnahmen!G$7:G$10002)+SUMIF(Einnahmen!I$7:I$10002,A5602,Einnahmen!H$7:H$10002)+SUMIF(Ausgaben!E$7:E$10002,A5602,Ausgaben!G$7:G$10002)+SUMIF(Ausgaben!I$7:I$10002,A5602,Ausgaben!H$7:H$10002),2)</f>
        <v>0</v>
      </c>
    </row>
    <row r="5603" spans="1:2" x14ac:dyDescent="0.25">
      <c r="A5603">
        <v>5603</v>
      </c>
      <c r="B5603" s="24">
        <f>ROUND(SUMIF(Einnahmen!E$7:E$10002,A5603,Einnahmen!G$7:G$10002)+SUMIF(Einnahmen!I$7:I$10002,A5603,Einnahmen!H$7:H$10002)+SUMIF(Ausgaben!E$7:E$10002,A5603,Ausgaben!G$7:G$10002)+SUMIF(Ausgaben!I$7:I$10002,A5603,Ausgaben!H$7:H$10002),2)</f>
        <v>0</v>
      </c>
    </row>
    <row r="5604" spans="1:2" x14ac:dyDescent="0.25">
      <c r="A5604">
        <v>5604</v>
      </c>
      <c r="B5604" s="24">
        <f>ROUND(SUMIF(Einnahmen!E$7:E$10002,A5604,Einnahmen!G$7:G$10002)+SUMIF(Einnahmen!I$7:I$10002,A5604,Einnahmen!H$7:H$10002)+SUMIF(Ausgaben!E$7:E$10002,A5604,Ausgaben!G$7:G$10002)+SUMIF(Ausgaben!I$7:I$10002,A5604,Ausgaben!H$7:H$10002),2)</f>
        <v>0</v>
      </c>
    </row>
    <row r="5605" spans="1:2" x14ac:dyDescent="0.25">
      <c r="A5605">
        <v>5605</v>
      </c>
      <c r="B5605" s="24">
        <f>ROUND(SUMIF(Einnahmen!E$7:E$10002,A5605,Einnahmen!G$7:G$10002)+SUMIF(Einnahmen!I$7:I$10002,A5605,Einnahmen!H$7:H$10002)+SUMIF(Ausgaben!E$7:E$10002,A5605,Ausgaben!G$7:G$10002)+SUMIF(Ausgaben!I$7:I$10002,A5605,Ausgaben!H$7:H$10002),2)</f>
        <v>0</v>
      </c>
    </row>
    <row r="5606" spans="1:2" x14ac:dyDescent="0.25">
      <c r="A5606">
        <v>5606</v>
      </c>
      <c r="B5606" s="24">
        <f>ROUND(SUMIF(Einnahmen!E$7:E$10002,A5606,Einnahmen!G$7:G$10002)+SUMIF(Einnahmen!I$7:I$10002,A5606,Einnahmen!H$7:H$10002)+SUMIF(Ausgaben!E$7:E$10002,A5606,Ausgaben!G$7:G$10002)+SUMIF(Ausgaben!I$7:I$10002,A5606,Ausgaben!H$7:H$10002),2)</f>
        <v>0</v>
      </c>
    </row>
    <row r="5607" spans="1:2" x14ac:dyDescent="0.25">
      <c r="A5607">
        <v>5607</v>
      </c>
      <c r="B5607" s="24">
        <f>ROUND(SUMIF(Einnahmen!E$7:E$10002,A5607,Einnahmen!G$7:G$10002)+SUMIF(Einnahmen!I$7:I$10002,A5607,Einnahmen!H$7:H$10002)+SUMIF(Ausgaben!E$7:E$10002,A5607,Ausgaben!G$7:G$10002)+SUMIF(Ausgaben!I$7:I$10002,A5607,Ausgaben!H$7:H$10002),2)</f>
        <v>0</v>
      </c>
    </row>
    <row r="5608" spans="1:2" x14ac:dyDescent="0.25">
      <c r="A5608">
        <v>5608</v>
      </c>
      <c r="B5608" s="24">
        <f>ROUND(SUMIF(Einnahmen!E$7:E$10002,A5608,Einnahmen!G$7:G$10002)+SUMIF(Einnahmen!I$7:I$10002,A5608,Einnahmen!H$7:H$10002)+SUMIF(Ausgaben!E$7:E$10002,A5608,Ausgaben!G$7:G$10002)+SUMIF(Ausgaben!I$7:I$10002,A5608,Ausgaben!H$7:H$10002),2)</f>
        <v>0</v>
      </c>
    </row>
    <row r="5609" spans="1:2" x14ac:dyDescent="0.25">
      <c r="A5609">
        <v>5609</v>
      </c>
      <c r="B5609" s="24">
        <f>ROUND(SUMIF(Einnahmen!E$7:E$10002,A5609,Einnahmen!G$7:G$10002)+SUMIF(Einnahmen!I$7:I$10002,A5609,Einnahmen!H$7:H$10002)+SUMIF(Ausgaben!E$7:E$10002,A5609,Ausgaben!G$7:G$10002)+SUMIF(Ausgaben!I$7:I$10002,A5609,Ausgaben!H$7:H$10002),2)</f>
        <v>0</v>
      </c>
    </row>
    <row r="5610" spans="1:2" x14ac:dyDescent="0.25">
      <c r="A5610">
        <v>5610</v>
      </c>
      <c r="B5610" s="24">
        <f>ROUND(SUMIF(Einnahmen!E$7:E$10002,A5610,Einnahmen!G$7:G$10002)+SUMIF(Einnahmen!I$7:I$10002,A5610,Einnahmen!H$7:H$10002)+SUMIF(Ausgaben!E$7:E$10002,A5610,Ausgaben!G$7:G$10002)+SUMIF(Ausgaben!I$7:I$10002,A5610,Ausgaben!H$7:H$10002),2)</f>
        <v>0</v>
      </c>
    </row>
    <row r="5611" spans="1:2" x14ac:dyDescent="0.25">
      <c r="A5611">
        <v>5611</v>
      </c>
      <c r="B5611" s="24">
        <f>ROUND(SUMIF(Einnahmen!E$7:E$10002,A5611,Einnahmen!G$7:G$10002)+SUMIF(Einnahmen!I$7:I$10002,A5611,Einnahmen!H$7:H$10002)+SUMIF(Ausgaben!E$7:E$10002,A5611,Ausgaben!G$7:G$10002)+SUMIF(Ausgaben!I$7:I$10002,A5611,Ausgaben!H$7:H$10002),2)</f>
        <v>0</v>
      </c>
    </row>
    <row r="5612" spans="1:2" x14ac:dyDescent="0.25">
      <c r="A5612">
        <v>5612</v>
      </c>
      <c r="B5612" s="24">
        <f>ROUND(SUMIF(Einnahmen!E$7:E$10002,A5612,Einnahmen!G$7:G$10002)+SUMIF(Einnahmen!I$7:I$10002,A5612,Einnahmen!H$7:H$10002)+SUMIF(Ausgaben!E$7:E$10002,A5612,Ausgaben!G$7:G$10002)+SUMIF(Ausgaben!I$7:I$10002,A5612,Ausgaben!H$7:H$10002),2)</f>
        <v>0</v>
      </c>
    </row>
    <row r="5613" spans="1:2" x14ac:dyDescent="0.25">
      <c r="A5613">
        <v>5613</v>
      </c>
      <c r="B5613" s="24">
        <f>ROUND(SUMIF(Einnahmen!E$7:E$10002,A5613,Einnahmen!G$7:G$10002)+SUMIF(Einnahmen!I$7:I$10002,A5613,Einnahmen!H$7:H$10002)+SUMIF(Ausgaben!E$7:E$10002,A5613,Ausgaben!G$7:G$10002)+SUMIF(Ausgaben!I$7:I$10002,A5613,Ausgaben!H$7:H$10002),2)</f>
        <v>0</v>
      </c>
    </row>
    <row r="5614" spans="1:2" x14ac:dyDescent="0.25">
      <c r="A5614">
        <v>5614</v>
      </c>
      <c r="B5614" s="24">
        <f>ROUND(SUMIF(Einnahmen!E$7:E$10002,A5614,Einnahmen!G$7:G$10002)+SUMIF(Einnahmen!I$7:I$10002,A5614,Einnahmen!H$7:H$10002)+SUMIF(Ausgaben!E$7:E$10002,A5614,Ausgaben!G$7:G$10002)+SUMIF(Ausgaben!I$7:I$10002,A5614,Ausgaben!H$7:H$10002),2)</f>
        <v>0</v>
      </c>
    </row>
    <row r="5615" spans="1:2" x14ac:dyDescent="0.25">
      <c r="A5615">
        <v>5615</v>
      </c>
      <c r="B5615" s="24">
        <f>ROUND(SUMIF(Einnahmen!E$7:E$10002,A5615,Einnahmen!G$7:G$10002)+SUMIF(Einnahmen!I$7:I$10002,A5615,Einnahmen!H$7:H$10002)+SUMIF(Ausgaben!E$7:E$10002,A5615,Ausgaben!G$7:G$10002)+SUMIF(Ausgaben!I$7:I$10002,A5615,Ausgaben!H$7:H$10002),2)</f>
        <v>0</v>
      </c>
    </row>
    <row r="5616" spans="1:2" x14ac:dyDescent="0.25">
      <c r="A5616">
        <v>5616</v>
      </c>
      <c r="B5616" s="24">
        <f>ROUND(SUMIF(Einnahmen!E$7:E$10002,A5616,Einnahmen!G$7:G$10002)+SUMIF(Einnahmen!I$7:I$10002,A5616,Einnahmen!H$7:H$10002)+SUMIF(Ausgaben!E$7:E$10002,A5616,Ausgaben!G$7:G$10002)+SUMIF(Ausgaben!I$7:I$10002,A5616,Ausgaben!H$7:H$10002),2)</f>
        <v>0</v>
      </c>
    </row>
    <row r="5617" spans="1:2" x14ac:dyDescent="0.25">
      <c r="A5617">
        <v>5617</v>
      </c>
      <c r="B5617" s="24">
        <f>ROUND(SUMIF(Einnahmen!E$7:E$10002,A5617,Einnahmen!G$7:G$10002)+SUMIF(Einnahmen!I$7:I$10002,A5617,Einnahmen!H$7:H$10002)+SUMIF(Ausgaben!E$7:E$10002,A5617,Ausgaben!G$7:G$10002)+SUMIF(Ausgaben!I$7:I$10002,A5617,Ausgaben!H$7:H$10002),2)</f>
        <v>0</v>
      </c>
    </row>
    <row r="5618" spans="1:2" x14ac:dyDescent="0.25">
      <c r="A5618">
        <v>5618</v>
      </c>
      <c r="B5618" s="24">
        <f>ROUND(SUMIF(Einnahmen!E$7:E$10002,A5618,Einnahmen!G$7:G$10002)+SUMIF(Einnahmen!I$7:I$10002,A5618,Einnahmen!H$7:H$10002)+SUMIF(Ausgaben!E$7:E$10002,A5618,Ausgaben!G$7:G$10002)+SUMIF(Ausgaben!I$7:I$10002,A5618,Ausgaben!H$7:H$10002),2)</f>
        <v>0</v>
      </c>
    </row>
    <row r="5619" spans="1:2" x14ac:dyDescent="0.25">
      <c r="A5619">
        <v>5619</v>
      </c>
      <c r="B5619" s="24">
        <f>ROUND(SUMIF(Einnahmen!E$7:E$10002,A5619,Einnahmen!G$7:G$10002)+SUMIF(Einnahmen!I$7:I$10002,A5619,Einnahmen!H$7:H$10002)+SUMIF(Ausgaben!E$7:E$10002,A5619,Ausgaben!G$7:G$10002)+SUMIF(Ausgaben!I$7:I$10002,A5619,Ausgaben!H$7:H$10002),2)</f>
        <v>0</v>
      </c>
    </row>
    <row r="5620" spans="1:2" x14ac:dyDescent="0.25">
      <c r="A5620">
        <v>5620</v>
      </c>
      <c r="B5620" s="24">
        <f>ROUND(SUMIF(Einnahmen!E$7:E$10002,A5620,Einnahmen!G$7:G$10002)+SUMIF(Einnahmen!I$7:I$10002,A5620,Einnahmen!H$7:H$10002)+SUMIF(Ausgaben!E$7:E$10002,A5620,Ausgaben!G$7:G$10002)+SUMIF(Ausgaben!I$7:I$10002,A5620,Ausgaben!H$7:H$10002),2)</f>
        <v>0</v>
      </c>
    </row>
    <row r="5621" spans="1:2" x14ac:dyDescent="0.25">
      <c r="A5621">
        <v>5621</v>
      </c>
      <c r="B5621" s="24">
        <f>ROUND(SUMIF(Einnahmen!E$7:E$10002,A5621,Einnahmen!G$7:G$10002)+SUMIF(Einnahmen!I$7:I$10002,A5621,Einnahmen!H$7:H$10002)+SUMIF(Ausgaben!E$7:E$10002,A5621,Ausgaben!G$7:G$10002)+SUMIF(Ausgaben!I$7:I$10002,A5621,Ausgaben!H$7:H$10002),2)</f>
        <v>0</v>
      </c>
    </row>
    <row r="5622" spans="1:2" x14ac:dyDescent="0.25">
      <c r="A5622">
        <v>5622</v>
      </c>
      <c r="B5622" s="24">
        <f>ROUND(SUMIF(Einnahmen!E$7:E$10002,A5622,Einnahmen!G$7:G$10002)+SUMIF(Einnahmen!I$7:I$10002,A5622,Einnahmen!H$7:H$10002)+SUMIF(Ausgaben!E$7:E$10002,A5622,Ausgaben!G$7:G$10002)+SUMIF(Ausgaben!I$7:I$10002,A5622,Ausgaben!H$7:H$10002),2)</f>
        <v>0</v>
      </c>
    </row>
    <row r="5623" spans="1:2" x14ac:dyDescent="0.25">
      <c r="A5623">
        <v>5623</v>
      </c>
      <c r="B5623" s="24">
        <f>ROUND(SUMIF(Einnahmen!E$7:E$10002,A5623,Einnahmen!G$7:G$10002)+SUMIF(Einnahmen!I$7:I$10002,A5623,Einnahmen!H$7:H$10002)+SUMIF(Ausgaben!E$7:E$10002,A5623,Ausgaben!G$7:G$10002)+SUMIF(Ausgaben!I$7:I$10002,A5623,Ausgaben!H$7:H$10002),2)</f>
        <v>0</v>
      </c>
    </row>
    <row r="5624" spans="1:2" x14ac:dyDescent="0.25">
      <c r="A5624">
        <v>5624</v>
      </c>
      <c r="B5624" s="24">
        <f>ROUND(SUMIF(Einnahmen!E$7:E$10002,A5624,Einnahmen!G$7:G$10002)+SUMIF(Einnahmen!I$7:I$10002,A5624,Einnahmen!H$7:H$10002)+SUMIF(Ausgaben!E$7:E$10002,A5624,Ausgaben!G$7:G$10002)+SUMIF(Ausgaben!I$7:I$10002,A5624,Ausgaben!H$7:H$10002),2)</f>
        <v>0</v>
      </c>
    </row>
    <row r="5625" spans="1:2" x14ac:dyDescent="0.25">
      <c r="A5625">
        <v>5625</v>
      </c>
      <c r="B5625" s="24">
        <f>ROUND(SUMIF(Einnahmen!E$7:E$10002,A5625,Einnahmen!G$7:G$10002)+SUMIF(Einnahmen!I$7:I$10002,A5625,Einnahmen!H$7:H$10002)+SUMIF(Ausgaben!E$7:E$10002,A5625,Ausgaben!G$7:G$10002)+SUMIF(Ausgaben!I$7:I$10002,A5625,Ausgaben!H$7:H$10002),2)</f>
        <v>0</v>
      </c>
    </row>
    <row r="5626" spans="1:2" x14ac:dyDescent="0.25">
      <c r="A5626">
        <v>5626</v>
      </c>
      <c r="B5626" s="24">
        <f>ROUND(SUMIF(Einnahmen!E$7:E$10002,A5626,Einnahmen!G$7:G$10002)+SUMIF(Einnahmen!I$7:I$10002,A5626,Einnahmen!H$7:H$10002)+SUMIF(Ausgaben!E$7:E$10002,A5626,Ausgaben!G$7:G$10002)+SUMIF(Ausgaben!I$7:I$10002,A5626,Ausgaben!H$7:H$10002),2)</f>
        <v>0</v>
      </c>
    </row>
    <row r="5627" spans="1:2" x14ac:dyDescent="0.25">
      <c r="A5627">
        <v>5627</v>
      </c>
      <c r="B5627" s="24">
        <f>ROUND(SUMIF(Einnahmen!E$7:E$10002,A5627,Einnahmen!G$7:G$10002)+SUMIF(Einnahmen!I$7:I$10002,A5627,Einnahmen!H$7:H$10002)+SUMIF(Ausgaben!E$7:E$10002,A5627,Ausgaben!G$7:G$10002)+SUMIF(Ausgaben!I$7:I$10002,A5627,Ausgaben!H$7:H$10002),2)</f>
        <v>0</v>
      </c>
    </row>
    <row r="5628" spans="1:2" x14ac:dyDescent="0.25">
      <c r="A5628">
        <v>5628</v>
      </c>
      <c r="B5628" s="24">
        <f>ROUND(SUMIF(Einnahmen!E$7:E$10002,A5628,Einnahmen!G$7:G$10002)+SUMIF(Einnahmen!I$7:I$10002,A5628,Einnahmen!H$7:H$10002)+SUMIF(Ausgaben!E$7:E$10002,A5628,Ausgaben!G$7:G$10002)+SUMIF(Ausgaben!I$7:I$10002,A5628,Ausgaben!H$7:H$10002),2)</f>
        <v>0</v>
      </c>
    </row>
    <row r="5629" spans="1:2" x14ac:dyDescent="0.25">
      <c r="A5629">
        <v>5629</v>
      </c>
      <c r="B5629" s="24">
        <f>ROUND(SUMIF(Einnahmen!E$7:E$10002,A5629,Einnahmen!G$7:G$10002)+SUMIF(Einnahmen!I$7:I$10002,A5629,Einnahmen!H$7:H$10002)+SUMIF(Ausgaben!E$7:E$10002,A5629,Ausgaben!G$7:G$10002)+SUMIF(Ausgaben!I$7:I$10002,A5629,Ausgaben!H$7:H$10002),2)</f>
        <v>0</v>
      </c>
    </row>
    <row r="5630" spans="1:2" x14ac:dyDescent="0.25">
      <c r="A5630">
        <v>5630</v>
      </c>
      <c r="B5630" s="24">
        <f>ROUND(SUMIF(Einnahmen!E$7:E$10002,A5630,Einnahmen!G$7:G$10002)+SUMIF(Einnahmen!I$7:I$10002,A5630,Einnahmen!H$7:H$10002)+SUMIF(Ausgaben!E$7:E$10002,A5630,Ausgaben!G$7:G$10002)+SUMIF(Ausgaben!I$7:I$10002,A5630,Ausgaben!H$7:H$10002),2)</f>
        <v>0</v>
      </c>
    </row>
    <row r="5631" spans="1:2" x14ac:dyDescent="0.25">
      <c r="A5631">
        <v>5631</v>
      </c>
      <c r="B5631" s="24">
        <f>ROUND(SUMIF(Einnahmen!E$7:E$10002,A5631,Einnahmen!G$7:G$10002)+SUMIF(Einnahmen!I$7:I$10002,A5631,Einnahmen!H$7:H$10002)+SUMIF(Ausgaben!E$7:E$10002,A5631,Ausgaben!G$7:G$10002)+SUMIF(Ausgaben!I$7:I$10002,A5631,Ausgaben!H$7:H$10002),2)</f>
        <v>0</v>
      </c>
    </row>
    <row r="5632" spans="1:2" x14ac:dyDescent="0.25">
      <c r="A5632">
        <v>5632</v>
      </c>
      <c r="B5632" s="24">
        <f>ROUND(SUMIF(Einnahmen!E$7:E$10002,A5632,Einnahmen!G$7:G$10002)+SUMIF(Einnahmen!I$7:I$10002,A5632,Einnahmen!H$7:H$10002)+SUMIF(Ausgaben!E$7:E$10002,A5632,Ausgaben!G$7:G$10002)+SUMIF(Ausgaben!I$7:I$10002,A5632,Ausgaben!H$7:H$10002),2)</f>
        <v>0</v>
      </c>
    </row>
    <row r="5633" spans="1:2" x14ac:dyDescent="0.25">
      <c r="A5633">
        <v>5633</v>
      </c>
      <c r="B5633" s="24">
        <f>ROUND(SUMIF(Einnahmen!E$7:E$10002,A5633,Einnahmen!G$7:G$10002)+SUMIF(Einnahmen!I$7:I$10002,A5633,Einnahmen!H$7:H$10002)+SUMIF(Ausgaben!E$7:E$10002,A5633,Ausgaben!G$7:G$10002)+SUMIF(Ausgaben!I$7:I$10002,A5633,Ausgaben!H$7:H$10002),2)</f>
        <v>0</v>
      </c>
    </row>
    <row r="5634" spans="1:2" x14ac:dyDescent="0.25">
      <c r="A5634">
        <v>5634</v>
      </c>
      <c r="B5634" s="24">
        <f>ROUND(SUMIF(Einnahmen!E$7:E$10002,A5634,Einnahmen!G$7:G$10002)+SUMIF(Einnahmen!I$7:I$10002,A5634,Einnahmen!H$7:H$10002)+SUMIF(Ausgaben!E$7:E$10002,A5634,Ausgaben!G$7:G$10002)+SUMIF(Ausgaben!I$7:I$10002,A5634,Ausgaben!H$7:H$10002),2)</f>
        <v>0</v>
      </c>
    </row>
    <row r="5635" spans="1:2" x14ac:dyDescent="0.25">
      <c r="A5635">
        <v>5635</v>
      </c>
      <c r="B5635" s="24">
        <f>ROUND(SUMIF(Einnahmen!E$7:E$10002,A5635,Einnahmen!G$7:G$10002)+SUMIF(Einnahmen!I$7:I$10002,A5635,Einnahmen!H$7:H$10002)+SUMIF(Ausgaben!E$7:E$10002,A5635,Ausgaben!G$7:G$10002)+SUMIF(Ausgaben!I$7:I$10002,A5635,Ausgaben!H$7:H$10002),2)</f>
        <v>0</v>
      </c>
    </row>
    <row r="5636" spans="1:2" x14ac:dyDescent="0.25">
      <c r="A5636">
        <v>5636</v>
      </c>
      <c r="B5636" s="24">
        <f>ROUND(SUMIF(Einnahmen!E$7:E$10002,A5636,Einnahmen!G$7:G$10002)+SUMIF(Einnahmen!I$7:I$10002,A5636,Einnahmen!H$7:H$10002)+SUMIF(Ausgaben!E$7:E$10002,A5636,Ausgaben!G$7:G$10002)+SUMIF(Ausgaben!I$7:I$10002,A5636,Ausgaben!H$7:H$10002),2)</f>
        <v>0</v>
      </c>
    </row>
    <row r="5637" spans="1:2" x14ac:dyDescent="0.25">
      <c r="A5637">
        <v>5637</v>
      </c>
      <c r="B5637" s="24">
        <f>ROUND(SUMIF(Einnahmen!E$7:E$10002,A5637,Einnahmen!G$7:G$10002)+SUMIF(Einnahmen!I$7:I$10002,A5637,Einnahmen!H$7:H$10002)+SUMIF(Ausgaben!E$7:E$10002,A5637,Ausgaben!G$7:G$10002)+SUMIF(Ausgaben!I$7:I$10002,A5637,Ausgaben!H$7:H$10002),2)</f>
        <v>0</v>
      </c>
    </row>
    <row r="5638" spans="1:2" x14ac:dyDescent="0.25">
      <c r="A5638">
        <v>5638</v>
      </c>
      <c r="B5638" s="24">
        <f>ROUND(SUMIF(Einnahmen!E$7:E$10002,A5638,Einnahmen!G$7:G$10002)+SUMIF(Einnahmen!I$7:I$10002,A5638,Einnahmen!H$7:H$10002)+SUMIF(Ausgaben!E$7:E$10002,A5638,Ausgaben!G$7:G$10002)+SUMIF(Ausgaben!I$7:I$10002,A5638,Ausgaben!H$7:H$10002),2)</f>
        <v>0</v>
      </c>
    </row>
    <row r="5639" spans="1:2" x14ac:dyDescent="0.25">
      <c r="A5639">
        <v>5639</v>
      </c>
      <c r="B5639" s="24">
        <f>ROUND(SUMIF(Einnahmen!E$7:E$10002,A5639,Einnahmen!G$7:G$10002)+SUMIF(Einnahmen!I$7:I$10002,A5639,Einnahmen!H$7:H$10002)+SUMIF(Ausgaben!E$7:E$10002,A5639,Ausgaben!G$7:G$10002)+SUMIF(Ausgaben!I$7:I$10002,A5639,Ausgaben!H$7:H$10002),2)</f>
        <v>0</v>
      </c>
    </row>
    <row r="5640" spans="1:2" x14ac:dyDescent="0.25">
      <c r="A5640">
        <v>5640</v>
      </c>
      <c r="B5640" s="24">
        <f>ROUND(SUMIF(Einnahmen!E$7:E$10002,A5640,Einnahmen!G$7:G$10002)+SUMIF(Einnahmen!I$7:I$10002,A5640,Einnahmen!H$7:H$10002)+SUMIF(Ausgaben!E$7:E$10002,A5640,Ausgaben!G$7:G$10002)+SUMIF(Ausgaben!I$7:I$10002,A5640,Ausgaben!H$7:H$10002),2)</f>
        <v>0</v>
      </c>
    </row>
    <row r="5641" spans="1:2" x14ac:dyDescent="0.25">
      <c r="A5641">
        <v>5641</v>
      </c>
      <c r="B5641" s="24">
        <f>ROUND(SUMIF(Einnahmen!E$7:E$10002,A5641,Einnahmen!G$7:G$10002)+SUMIF(Einnahmen!I$7:I$10002,A5641,Einnahmen!H$7:H$10002)+SUMIF(Ausgaben!E$7:E$10002,A5641,Ausgaben!G$7:G$10002)+SUMIF(Ausgaben!I$7:I$10002,A5641,Ausgaben!H$7:H$10002),2)</f>
        <v>0</v>
      </c>
    </row>
    <row r="5642" spans="1:2" x14ac:dyDescent="0.25">
      <c r="A5642">
        <v>5642</v>
      </c>
      <c r="B5642" s="24">
        <f>ROUND(SUMIF(Einnahmen!E$7:E$10002,A5642,Einnahmen!G$7:G$10002)+SUMIF(Einnahmen!I$7:I$10002,A5642,Einnahmen!H$7:H$10002)+SUMIF(Ausgaben!E$7:E$10002,A5642,Ausgaben!G$7:G$10002)+SUMIF(Ausgaben!I$7:I$10002,A5642,Ausgaben!H$7:H$10002),2)</f>
        <v>0</v>
      </c>
    </row>
    <row r="5643" spans="1:2" x14ac:dyDescent="0.25">
      <c r="A5643">
        <v>5643</v>
      </c>
      <c r="B5643" s="24">
        <f>ROUND(SUMIF(Einnahmen!E$7:E$10002,A5643,Einnahmen!G$7:G$10002)+SUMIF(Einnahmen!I$7:I$10002,A5643,Einnahmen!H$7:H$10002)+SUMIF(Ausgaben!E$7:E$10002,A5643,Ausgaben!G$7:G$10002)+SUMIF(Ausgaben!I$7:I$10002,A5643,Ausgaben!H$7:H$10002),2)</f>
        <v>0</v>
      </c>
    </row>
    <row r="5644" spans="1:2" x14ac:dyDescent="0.25">
      <c r="A5644">
        <v>5644</v>
      </c>
      <c r="B5644" s="24">
        <f>ROUND(SUMIF(Einnahmen!E$7:E$10002,A5644,Einnahmen!G$7:G$10002)+SUMIF(Einnahmen!I$7:I$10002,A5644,Einnahmen!H$7:H$10002)+SUMIF(Ausgaben!E$7:E$10002,A5644,Ausgaben!G$7:G$10002)+SUMIF(Ausgaben!I$7:I$10002,A5644,Ausgaben!H$7:H$10002),2)</f>
        <v>0</v>
      </c>
    </row>
    <row r="5645" spans="1:2" x14ac:dyDescent="0.25">
      <c r="A5645">
        <v>5645</v>
      </c>
      <c r="B5645" s="24">
        <f>ROUND(SUMIF(Einnahmen!E$7:E$10002,A5645,Einnahmen!G$7:G$10002)+SUMIF(Einnahmen!I$7:I$10002,A5645,Einnahmen!H$7:H$10002)+SUMIF(Ausgaben!E$7:E$10002,A5645,Ausgaben!G$7:G$10002)+SUMIF(Ausgaben!I$7:I$10002,A5645,Ausgaben!H$7:H$10002),2)</f>
        <v>0</v>
      </c>
    </row>
    <row r="5646" spans="1:2" x14ac:dyDescent="0.25">
      <c r="A5646">
        <v>5646</v>
      </c>
      <c r="B5646" s="24">
        <f>ROUND(SUMIF(Einnahmen!E$7:E$10002,A5646,Einnahmen!G$7:G$10002)+SUMIF(Einnahmen!I$7:I$10002,A5646,Einnahmen!H$7:H$10002)+SUMIF(Ausgaben!E$7:E$10002,A5646,Ausgaben!G$7:G$10002)+SUMIF(Ausgaben!I$7:I$10002,A5646,Ausgaben!H$7:H$10002),2)</f>
        <v>0</v>
      </c>
    </row>
    <row r="5647" spans="1:2" x14ac:dyDescent="0.25">
      <c r="A5647">
        <v>5647</v>
      </c>
      <c r="B5647" s="24">
        <f>ROUND(SUMIF(Einnahmen!E$7:E$10002,A5647,Einnahmen!G$7:G$10002)+SUMIF(Einnahmen!I$7:I$10002,A5647,Einnahmen!H$7:H$10002)+SUMIF(Ausgaben!E$7:E$10002,A5647,Ausgaben!G$7:G$10002)+SUMIF(Ausgaben!I$7:I$10002,A5647,Ausgaben!H$7:H$10002),2)</f>
        <v>0</v>
      </c>
    </row>
    <row r="5648" spans="1:2" x14ac:dyDescent="0.25">
      <c r="A5648">
        <v>5648</v>
      </c>
      <c r="B5648" s="24">
        <f>ROUND(SUMIF(Einnahmen!E$7:E$10002,A5648,Einnahmen!G$7:G$10002)+SUMIF(Einnahmen!I$7:I$10002,A5648,Einnahmen!H$7:H$10002)+SUMIF(Ausgaben!E$7:E$10002,A5648,Ausgaben!G$7:G$10002)+SUMIF(Ausgaben!I$7:I$10002,A5648,Ausgaben!H$7:H$10002),2)</f>
        <v>0</v>
      </c>
    </row>
    <row r="5649" spans="1:2" x14ac:dyDescent="0.25">
      <c r="A5649">
        <v>5649</v>
      </c>
      <c r="B5649" s="24">
        <f>ROUND(SUMIF(Einnahmen!E$7:E$10002,A5649,Einnahmen!G$7:G$10002)+SUMIF(Einnahmen!I$7:I$10002,A5649,Einnahmen!H$7:H$10002)+SUMIF(Ausgaben!E$7:E$10002,A5649,Ausgaben!G$7:G$10002)+SUMIF(Ausgaben!I$7:I$10002,A5649,Ausgaben!H$7:H$10002),2)</f>
        <v>0</v>
      </c>
    </row>
    <row r="5650" spans="1:2" x14ac:dyDescent="0.25">
      <c r="A5650">
        <v>5650</v>
      </c>
      <c r="B5650" s="24">
        <f>ROUND(SUMIF(Einnahmen!E$7:E$10002,A5650,Einnahmen!G$7:G$10002)+SUMIF(Einnahmen!I$7:I$10002,A5650,Einnahmen!H$7:H$10002)+SUMIF(Ausgaben!E$7:E$10002,A5650,Ausgaben!G$7:G$10002)+SUMIF(Ausgaben!I$7:I$10002,A5650,Ausgaben!H$7:H$10002),2)</f>
        <v>0</v>
      </c>
    </row>
    <row r="5651" spans="1:2" x14ac:dyDescent="0.25">
      <c r="A5651">
        <v>5651</v>
      </c>
      <c r="B5651" s="24">
        <f>ROUND(SUMIF(Einnahmen!E$7:E$10002,A5651,Einnahmen!G$7:G$10002)+SUMIF(Einnahmen!I$7:I$10002,A5651,Einnahmen!H$7:H$10002)+SUMIF(Ausgaben!E$7:E$10002,A5651,Ausgaben!G$7:G$10002)+SUMIF(Ausgaben!I$7:I$10002,A5651,Ausgaben!H$7:H$10002),2)</f>
        <v>0</v>
      </c>
    </row>
    <row r="5652" spans="1:2" x14ac:dyDescent="0.25">
      <c r="A5652">
        <v>5652</v>
      </c>
      <c r="B5652" s="24">
        <f>ROUND(SUMIF(Einnahmen!E$7:E$10002,A5652,Einnahmen!G$7:G$10002)+SUMIF(Einnahmen!I$7:I$10002,A5652,Einnahmen!H$7:H$10002)+SUMIF(Ausgaben!E$7:E$10002,A5652,Ausgaben!G$7:G$10002)+SUMIF(Ausgaben!I$7:I$10002,A5652,Ausgaben!H$7:H$10002),2)</f>
        <v>0</v>
      </c>
    </row>
    <row r="5653" spans="1:2" x14ac:dyDescent="0.25">
      <c r="A5653">
        <v>5653</v>
      </c>
      <c r="B5653" s="24">
        <f>ROUND(SUMIF(Einnahmen!E$7:E$10002,A5653,Einnahmen!G$7:G$10002)+SUMIF(Einnahmen!I$7:I$10002,A5653,Einnahmen!H$7:H$10002)+SUMIF(Ausgaben!E$7:E$10002,A5653,Ausgaben!G$7:G$10002)+SUMIF(Ausgaben!I$7:I$10002,A5653,Ausgaben!H$7:H$10002),2)</f>
        <v>0</v>
      </c>
    </row>
    <row r="5654" spans="1:2" x14ac:dyDescent="0.25">
      <c r="A5654">
        <v>5654</v>
      </c>
      <c r="B5654" s="24">
        <f>ROUND(SUMIF(Einnahmen!E$7:E$10002,A5654,Einnahmen!G$7:G$10002)+SUMIF(Einnahmen!I$7:I$10002,A5654,Einnahmen!H$7:H$10002)+SUMIF(Ausgaben!E$7:E$10002,A5654,Ausgaben!G$7:G$10002)+SUMIF(Ausgaben!I$7:I$10002,A5654,Ausgaben!H$7:H$10002),2)</f>
        <v>0</v>
      </c>
    </row>
    <row r="5655" spans="1:2" x14ac:dyDescent="0.25">
      <c r="A5655">
        <v>5655</v>
      </c>
      <c r="B5655" s="24">
        <f>ROUND(SUMIF(Einnahmen!E$7:E$10002,A5655,Einnahmen!G$7:G$10002)+SUMIF(Einnahmen!I$7:I$10002,A5655,Einnahmen!H$7:H$10002)+SUMIF(Ausgaben!E$7:E$10002,A5655,Ausgaben!G$7:G$10002)+SUMIF(Ausgaben!I$7:I$10002,A5655,Ausgaben!H$7:H$10002),2)</f>
        <v>0</v>
      </c>
    </row>
    <row r="5656" spans="1:2" x14ac:dyDescent="0.25">
      <c r="A5656">
        <v>5656</v>
      </c>
      <c r="B5656" s="24">
        <f>ROUND(SUMIF(Einnahmen!E$7:E$10002,A5656,Einnahmen!G$7:G$10002)+SUMIF(Einnahmen!I$7:I$10002,A5656,Einnahmen!H$7:H$10002)+SUMIF(Ausgaben!E$7:E$10002,A5656,Ausgaben!G$7:G$10002)+SUMIF(Ausgaben!I$7:I$10002,A5656,Ausgaben!H$7:H$10002),2)</f>
        <v>0</v>
      </c>
    </row>
    <row r="5657" spans="1:2" x14ac:dyDescent="0.25">
      <c r="A5657">
        <v>5657</v>
      </c>
      <c r="B5657" s="24">
        <f>ROUND(SUMIF(Einnahmen!E$7:E$10002,A5657,Einnahmen!G$7:G$10002)+SUMIF(Einnahmen!I$7:I$10002,A5657,Einnahmen!H$7:H$10002)+SUMIF(Ausgaben!E$7:E$10002,A5657,Ausgaben!G$7:G$10002)+SUMIF(Ausgaben!I$7:I$10002,A5657,Ausgaben!H$7:H$10002),2)</f>
        <v>0</v>
      </c>
    </row>
    <row r="5658" spans="1:2" x14ac:dyDescent="0.25">
      <c r="A5658">
        <v>5658</v>
      </c>
      <c r="B5658" s="24">
        <f>ROUND(SUMIF(Einnahmen!E$7:E$10002,A5658,Einnahmen!G$7:G$10002)+SUMIF(Einnahmen!I$7:I$10002,A5658,Einnahmen!H$7:H$10002)+SUMIF(Ausgaben!E$7:E$10002,A5658,Ausgaben!G$7:G$10002)+SUMIF(Ausgaben!I$7:I$10002,A5658,Ausgaben!H$7:H$10002),2)</f>
        <v>0</v>
      </c>
    </row>
    <row r="5659" spans="1:2" x14ac:dyDescent="0.25">
      <c r="A5659">
        <v>5659</v>
      </c>
      <c r="B5659" s="24">
        <f>ROUND(SUMIF(Einnahmen!E$7:E$10002,A5659,Einnahmen!G$7:G$10002)+SUMIF(Einnahmen!I$7:I$10002,A5659,Einnahmen!H$7:H$10002)+SUMIF(Ausgaben!E$7:E$10002,A5659,Ausgaben!G$7:G$10002)+SUMIF(Ausgaben!I$7:I$10002,A5659,Ausgaben!H$7:H$10002),2)</f>
        <v>0</v>
      </c>
    </row>
    <row r="5660" spans="1:2" x14ac:dyDescent="0.25">
      <c r="A5660">
        <v>5660</v>
      </c>
      <c r="B5660" s="24">
        <f>ROUND(SUMIF(Einnahmen!E$7:E$10002,A5660,Einnahmen!G$7:G$10002)+SUMIF(Einnahmen!I$7:I$10002,A5660,Einnahmen!H$7:H$10002)+SUMIF(Ausgaben!E$7:E$10002,A5660,Ausgaben!G$7:G$10002)+SUMIF(Ausgaben!I$7:I$10002,A5660,Ausgaben!H$7:H$10002),2)</f>
        <v>0</v>
      </c>
    </row>
    <row r="5661" spans="1:2" x14ac:dyDescent="0.25">
      <c r="A5661">
        <v>5661</v>
      </c>
      <c r="B5661" s="24">
        <f>ROUND(SUMIF(Einnahmen!E$7:E$10002,A5661,Einnahmen!G$7:G$10002)+SUMIF(Einnahmen!I$7:I$10002,A5661,Einnahmen!H$7:H$10002)+SUMIF(Ausgaben!E$7:E$10002,A5661,Ausgaben!G$7:G$10002)+SUMIF(Ausgaben!I$7:I$10002,A5661,Ausgaben!H$7:H$10002),2)</f>
        <v>0</v>
      </c>
    </row>
    <row r="5662" spans="1:2" x14ac:dyDescent="0.25">
      <c r="A5662">
        <v>5662</v>
      </c>
      <c r="B5662" s="24">
        <f>ROUND(SUMIF(Einnahmen!E$7:E$10002,A5662,Einnahmen!G$7:G$10002)+SUMIF(Einnahmen!I$7:I$10002,A5662,Einnahmen!H$7:H$10002)+SUMIF(Ausgaben!E$7:E$10002,A5662,Ausgaben!G$7:G$10002)+SUMIF(Ausgaben!I$7:I$10002,A5662,Ausgaben!H$7:H$10002),2)</f>
        <v>0</v>
      </c>
    </row>
    <row r="5663" spans="1:2" x14ac:dyDescent="0.25">
      <c r="A5663">
        <v>5663</v>
      </c>
      <c r="B5663" s="24">
        <f>ROUND(SUMIF(Einnahmen!E$7:E$10002,A5663,Einnahmen!G$7:G$10002)+SUMIF(Einnahmen!I$7:I$10002,A5663,Einnahmen!H$7:H$10002)+SUMIF(Ausgaben!E$7:E$10002,A5663,Ausgaben!G$7:G$10002)+SUMIF(Ausgaben!I$7:I$10002,A5663,Ausgaben!H$7:H$10002),2)</f>
        <v>0</v>
      </c>
    </row>
    <row r="5664" spans="1:2" x14ac:dyDescent="0.25">
      <c r="A5664">
        <v>5664</v>
      </c>
      <c r="B5664" s="24">
        <f>ROUND(SUMIF(Einnahmen!E$7:E$10002,A5664,Einnahmen!G$7:G$10002)+SUMIF(Einnahmen!I$7:I$10002,A5664,Einnahmen!H$7:H$10002)+SUMIF(Ausgaben!E$7:E$10002,A5664,Ausgaben!G$7:G$10002)+SUMIF(Ausgaben!I$7:I$10002,A5664,Ausgaben!H$7:H$10002),2)</f>
        <v>0</v>
      </c>
    </row>
    <row r="5665" spans="1:2" x14ac:dyDescent="0.25">
      <c r="A5665">
        <v>5665</v>
      </c>
      <c r="B5665" s="24">
        <f>ROUND(SUMIF(Einnahmen!E$7:E$10002,A5665,Einnahmen!G$7:G$10002)+SUMIF(Einnahmen!I$7:I$10002,A5665,Einnahmen!H$7:H$10002)+SUMIF(Ausgaben!E$7:E$10002,A5665,Ausgaben!G$7:G$10002)+SUMIF(Ausgaben!I$7:I$10002,A5665,Ausgaben!H$7:H$10002),2)</f>
        <v>0</v>
      </c>
    </row>
    <row r="5666" spans="1:2" x14ac:dyDescent="0.25">
      <c r="A5666">
        <v>5666</v>
      </c>
      <c r="B5666" s="24">
        <f>ROUND(SUMIF(Einnahmen!E$7:E$10002,A5666,Einnahmen!G$7:G$10002)+SUMIF(Einnahmen!I$7:I$10002,A5666,Einnahmen!H$7:H$10002)+SUMIF(Ausgaben!E$7:E$10002,A5666,Ausgaben!G$7:G$10002)+SUMIF(Ausgaben!I$7:I$10002,A5666,Ausgaben!H$7:H$10002),2)</f>
        <v>0</v>
      </c>
    </row>
    <row r="5667" spans="1:2" x14ac:dyDescent="0.25">
      <c r="A5667">
        <v>5667</v>
      </c>
      <c r="B5667" s="24">
        <f>ROUND(SUMIF(Einnahmen!E$7:E$10002,A5667,Einnahmen!G$7:G$10002)+SUMIF(Einnahmen!I$7:I$10002,A5667,Einnahmen!H$7:H$10002)+SUMIF(Ausgaben!E$7:E$10002,A5667,Ausgaben!G$7:G$10002)+SUMIF(Ausgaben!I$7:I$10002,A5667,Ausgaben!H$7:H$10002),2)</f>
        <v>0</v>
      </c>
    </row>
    <row r="5668" spans="1:2" x14ac:dyDescent="0.25">
      <c r="A5668">
        <v>5668</v>
      </c>
      <c r="B5668" s="24">
        <f>ROUND(SUMIF(Einnahmen!E$7:E$10002,A5668,Einnahmen!G$7:G$10002)+SUMIF(Einnahmen!I$7:I$10002,A5668,Einnahmen!H$7:H$10002)+SUMIF(Ausgaben!E$7:E$10002,A5668,Ausgaben!G$7:G$10002)+SUMIF(Ausgaben!I$7:I$10002,A5668,Ausgaben!H$7:H$10002),2)</f>
        <v>0</v>
      </c>
    </row>
    <row r="5669" spans="1:2" x14ac:dyDescent="0.25">
      <c r="A5669">
        <v>5669</v>
      </c>
      <c r="B5669" s="24">
        <f>ROUND(SUMIF(Einnahmen!E$7:E$10002,A5669,Einnahmen!G$7:G$10002)+SUMIF(Einnahmen!I$7:I$10002,A5669,Einnahmen!H$7:H$10002)+SUMIF(Ausgaben!E$7:E$10002,A5669,Ausgaben!G$7:G$10002)+SUMIF(Ausgaben!I$7:I$10002,A5669,Ausgaben!H$7:H$10002),2)</f>
        <v>0</v>
      </c>
    </row>
    <row r="5670" spans="1:2" x14ac:dyDescent="0.25">
      <c r="A5670">
        <v>5670</v>
      </c>
      <c r="B5670" s="24">
        <f>ROUND(SUMIF(Einnahmen!E$7:E$10002,A5670,Einnahmen!G$7:G$10002)+SUMIF(Einnahmen!I$7:I$10002,A5670,Einnahmen!H$7:H$10002)+SUMIF(Ausgaben!E$7:E$10002,A5670,Ausgaben!G$7:G$10002)+SUMIF(Ausgaben!I$7:I$10002,A5670,Ausgaben!H$7:H$10002),2)</f>
        <v>0</v>
      </c>
    </row>
    <row r="5671" spans="1:2" x14ac:dyDescent="0.25">
      <c r="A5671">
        <v>5671</v>
      </c>
      <c r="B5671" s="24">
        <f>ROUND(SUMIF(Einnahmen!E$7:E$10002,A5671,Einnahmen!G$7:G$10002)+SUMIF(Einnahmen!I$7:I$10002,A5671,Einnahmen!H$7:H$10002)+SUMIF(Ausgaben!E$7:E$10002,A5671,Ausgaben!G$7:G$10002)+SUMIF(Ausgaben!I$7:I$10002,A5671,Ausgaben!H$7:H$10002),2)</f>
        <v>0</v>
      </c>
    </row>
    <row r="5672" spans="1:2" x14ac:dyDescent="0.25">
      <c r="A5672">
        <v>5672</v>
      </c>
      <c r="B5672" s="24">
        <f>ROUND(SUMIF(Einnahmen!E$7:E$10002,A5672,Einnahmen!G$7:G$10002)+SUMIF(Einnahmen!I$7:I$10002,A5672,Einnahmen!H$7:H$10002)+SUMIF(Ausgaben!E$7:E$10002,A5672,Ausgaben!G$7:G$10002)+SUMIF(Ausgaben!I$7:I$10002,A5672,Ausgaben!H$7:H$10002),2)</f>
        <v>0</v>
      </c>
    </row>
    <row r="5673" spans="1:2" x14ac:dyDescent="0.25">
      <c r="A5673">
        <v>5673</v>
      </c>
      <c r="B5673" s="24">
        <f>ROUND(SUMIF(Einnahmen!E$7:E$10002,A5673,Einnahmen!G$7:G$10002)+SUMIF(Einnahmen!I$7:I$10002,A5673,Einnahmen!H$7:H$10002)+SUMIF(Ausgaben!E$7:E$10002,A5673,Ausgaben!G$7:G$10002)+SUMIF(Ausgaben!I$7:I$10002,A5673,Ausgaben!H$7:H$10002),2)</f>
        <v>0</v>
      </c>
    </row>
    <row r="5674" spans="1:2" x14ac:dyDescent="0.25">
      <c r="A5674">
        <v>5674</v>
      </c>
      <c r="B5674" s="24">
        <f>ROUND(SUMIF(Einnahmen!E$7:E$10002,A5674,Einnahmen!G$7:G$10002)+SUMIF(Einnahmen!I$7:I$10002,A5674,Einnahmen!H$7:H$10002)+SUMIF(Ausgaben!E$7:E$10002,A5674,Ausgaben!G$7:G$10002)+SUMIF(Ausgaben!I$7:I$10002,A5674,Ausgaben!H$7:H$10002),2)</f>
        <v>0</v>
      </c>
    </row>
    <row r="5675" spans="1:2" x14ac:dyDescent="0.25">
      <c r="A5675">
        <v>5675</v>
      </c>
      <c r="B5675" s="24">
        <f>ROUND(SUMIF(Einnahmen!E$7:E$10002,A5675,Einnahmen!G$7:G$10002)+SUMIF(Einnahmen!I$7:I$10002,A5675,Einnahmen!H$7:H$10002)+SUMIF(Ausgaben!E$7:E$10002,A5675,Ausgaben!G$7:G$10002)+SUMIF(Ausgaben!I$7:I$10002,A5675,Ausgaben!H$7:H$10002),2)</f>
        <v>0</v>
      </c>
    </row>
    <row r="5676" spans="1:2" x14ac:dyDescent="0.25">
      <c r="A5676">
        <v>5676</v>
      </c>
      <c r="B5676" s="24">
        <f>ROUND(SUMIF(Einnahmen!E$7:E$10002,A5676,Einnahmen!G$7:G$10002)+SUMIF(Einnahmen!I$7:I$10002,A5676,Einnahmen!H$7:H$10002)+SUMIF(Ausgaben!E$7:E$10002,A5676,Ausgaben!G$7:G$10002)+SUMIF(Ausgaben!I$7:I$10002,A5676,Ausgaben!H$7:H$10002),2)</f>
        <v>0</v>
      </c>
    </row>
    <row r="5677" spans="1:2" x14ac:dyDescent="0.25">
      <c r="A5677">
        <v>5677</v>
      </c>
      <c r="B5677" s="24">
        <f>ROUND(SUMIF(Einnahmen!E$7:E$10002,A5677,Einnahmen!G$7:G$10002)+SUMIF(Einnahmen!I$7:I$10002,A5677,Einnahmen!H$7:H$10002)+SUMIF(Ausgaben!E$7:E$10002,A5677,Ausgaben!G$7:G$10002)+SUMIF(Ausgaben!I$7:I$10002,A5677,Ausgaben!H$7:H$10002),2)</f>
        <v>0</v>
      </c>
    </row>
    <row r="5678" spans="1:2" x14ac:dyDescent="0.25">
      <c r="A5678">
        <v>5678</v>
      </c>
      <c r="B5678" s="24">
        <f>ROUND(SUMIF(Einnahmen!E$7:E$10002,A5678,Einnahmen!G$7:G$10002)+SUMIF(Einnahmen!I$7:I$10002,A5678,Einnahmen!H$7:H$10002)+SUMIF(Ausgaben!E$7:E$10002,A5678,Ausgaben!G$7:G$10002)+SUMIF(Ausgaben!I$7:I$10002,A5678,Ausgaben!H$7:H$10002),2)</f>
        <v>0</v>
      </c>
    </row>
    <row r="5679" spans="1:2" x14ac:dyDescent="0.25">
      <c r="A5679">
        <v>5679</v>
      </c>
      <c r="B5679" s="24">
        <f>ROUND(SUMIF(Einnahmen!E$7:E$10002,A5679,Einnahmen!G$7:G$10002)+SUMIF(Einnahmen!I$7:I$10002,A5679,Einnahmen!H$7:H$10002)+SUMIF(Ausgaben!E$7:E$10002,A5679,Ausgaben!G$7:G$10002)+SUMIF(Ausgaben!I$7:I$10002,A5679,Ausgaben!H$7:H$10002),2)</f>
        <v>0</v>
      </c>
    </row>
    <row r="5680" spans="1:2" x14ac:dyDescent="0.25">
      <c r="A5680">
        <v>5680</v>
      </c>
      <c r="B5680" s="24">
        <f>ROUND(SUMIF(Einnahmen!E$7:E$10002,A5680,Einnahmen!G$7:G$10002)+SUMIF(Einnahmen!I$7:I$10002,A5680,Einnahmen!H$7:H$10002)+SUMIF(Ausgaben!E$7:E$10002,A5680,Ausgaben!G$7:G$10002)+SUMIF(Ausgaben!I$7:I$10002,A5680,Ausgaben!H$7:H$10002),2)</f>
        <v>0</v>
      </c>
    </row>
    <row r="5681" spans="1:2" x14ac:dyDescent="0.25">
      <c r="A5681">
        <v>5681</v>
      </c>
      <c r="B5681" s="24">
        <f>ROUND(SUMIF(Einnahmen!E$7:E$10002,A5681,Einnahmen!G$7:G$10002)+SUMIF(Einnahmen!I$7:I$10002,A5681,Einnahmen!H$7:H$10002)+SUMIF(Ausgaben!E$7:E$10002,A5681,Ausgaben!G$7:G$10002)+SUMIF(Ausgaben!I$7:I$10002,A5681,Ausgaben!H$7:H$10002),2)</f>
        <v>0</v>
      </c>
    </row>
    <row r="5682" spans="1:2" x14ac:dyDescent="0.25">
      <c r="A5682">
        <v>5682</v>
      </c>
      <c r="B5682" s="24">
        <f>ROUND(SUMIF(Einnahmen!E$7:E$10002,A5682,Einnahmen!G$7:G$10002)+SUMIF(Einnahmen!I$7:I$10002,A5682,Einnahmen!H$7:H$10002)+SUMIF(Ausgaben!E$7:E$10002,A5682,Ausgaben!G$7:G$10002)+SUMIF(Ausgaben!I$7:I$10002,A5682,Ausgaben!H$7:H$10002),2)</f>
        <v>0</v>
      </c>
    </row>
    <row r="5683" spans="1:2" x14ac:dyDescent="0.25">
      <c r="A5683">
        <v>5683</v>
      </c>
      <c r="B5683" s="24">
        <f>ROUND(SUMIF(Einnahmen!E$7:E$10002,A5683,Einnahmen!G$7:G$10002)+SUMIF(Einnahmen!I$7:I$10002,A5683,Einnahmen!H$7:H$10002)+SUMIF(Ausgaben!E$7:E$10002,A5683,Ausgaben!G$7:G$10002)+SUMIF(Ausgaben!I$7:I$10002,A5683,Ausgaben!H$7:H$10002),2)</f>
        <v>0</v>
      </c>
    </row>
    <row r="5684" spans="1:2" x14ac:dyDescent="0.25">
      <c r="A5684">
        <v>5684</v>
      </c>
      <c r="B5684" s="24">
        <f>ROUND(SUMIF(Einnahmen!E$7:E$10002,A5684,Einnahmen!G$7:G$10002)+SUMIF(Einnahmen!I$7:I$10002,A5684,Einnahmen!H$7:H$10002)+SUMIF(Ausgaben!E$7:E$10002,A5684,Ausgaben!G$7:G$10002)+SUMIF(Ausgaben!I$7:I$10002,A5684,Ausgaben!H$7:H$10002),2)</f>
        <v>0</v>
      </c>
    </row>
    <row r="5685" spans="1:2" x14ac:dyDescent="0.25">
      <c r="A5685">
        <v>5685</v>
      </c>
      <c r="B5685" s="24">
        <f>ROUND(SUMIF(Einnahmen!E$7:E$10002,A5685,Einnahmen!G$7:G$10002)+SUMIF(Einnahmen!I$7:I$10002,A5685,Einnahmen!H$7:H$10002)+SUMIF(Ausgaben!E$7:E$10002,A5685,Ausgaben!G$7:G$10002)+SUMIF(Ausgaben!I$7:I$10002,A5685,Ausgaben!H$7:H$10002),2)</f>
        <v>0</v>
      </c>
    </row>
    <row r="5686" spans="1:2" x14ac:dyDescent="0.25">
      <c r="A5686">
        <v>5686</v>
      </c>
      <c r="B5686" s="24">
        <f>ROUND(SUMIF(Einnahmen!E$7:E$10002,A5686,Einnahmen!G$7:G$10002)+SUMIF(Einnahmen!I$7:I$10002,A5686,Einnahmen!H$7:H$10002)+SUMIF(Ausgaben!E$7:E$10002,A5686,Ausgaben!G$7:G$10002)+SUMIF(Ausgaben!I$7:I$10002,A5686,Ausgaben!H$7:H$10002),2)</f>
        <v>0</v>
      </c>
    </row>
    <row r="5687" spans="1:2" x14ac:dyDescent="0.25">
      <c r="A5687">
        <v>5687</v>
      </c>
      <c r="B5687" s="24">
        <f>ROUND(SUMIF(Einnahmen!E$7:E$10002,A5687,Einnahmen!G$7:G$10002)+SUMIF(Einnahmen!I$7:I$10002,A5687,Einnahmen!H$7:H$10002)+SUMIF(Ausgaben!E$7:E$10002,A5687,Ausgaben!G$7:G$10002)+SUMIF(Ausgaben!I$7:I$10002,A5687,Ausgaben!H$7:H$10002),2)</f>
        <v>0</v>
      </c>
    </row>
    <row r="5688" spans="1:2" x14ac:dyDescent="0.25">
      <c r="A5688">
        <v>5688</v>
      </c>
      <c r="B5688" s="24">
        <f>ROUND(SUMIF(Einnahmen!E$7:E$10002,A5688,Einnahmen!G$7:G$10002)+SUMIF(Einnahmen!I$7:I$10002,A5688,Einnahmen!H$7:H$10002)+SUMIF(Ausgaben!E$7:E$10002,A5688,Ausgaben!G$7:G$10002)+SUMIF(Ausgaben!I$7:I$10002,A5688,Ausgaben!H$7:H$10002),2)</f>
        <v>0</v>
      </c>
    </row>
    <row r="5689" spans="1:2" x14ac:dyDescent="0.25">
      <c r="A5689">
        <v>5689</v>
      </c>
      <c r="B5689" s="24">
        <f>ROUND(SUMIF(Einnahmen!E$7:E$10002,A5689,Einnahmen!G$7:G$10002)+SUMIF(Einnahmen!I$7:I$10002,A5689,Einnahmen!H$7:H$10002)+SUMIF(Ausgaben!E$7:E$10002,A5689,Ausgaben!G$7:G$10002)+SUMIF(Ausgaben!I$7:I$10002,A5689,Ausgaben!H$7:H$10002),2)</f>
        <v>0</v>
      </c>
    </row>
    <row r="5690" spans="1:2" x14ac:dyDescent="0.25">
      <c r="A5690">
        <v>5690</v>
      </c>
      <c r="B5690" s="24">
        <f>ROUND(SUMIF(Einnahmen!E$7:E$10002,A5690,Einnahmen!G$7:G$10002)+SUMIF(Einnahmen!I$7:I$10002,A5690,Einnahmen!H$7:H$10002)+SUMIF(Ausgaben!E$7:E$10002,A5690,Ausgaben!G$7:G$10002)+SUMIF(Ausgaben!I$7:I$10002,A5690,Ausgaben!H$7:H$10002),2)</f>
        <v>0</v>
      </c>
    </row>
    <row r="5691" spans="1:2" x14ac:dyDescent="0.25">
      <c r="A5691">
        <v>5691</v>
      </c>
      <c r="B5691" s="24">
        <f>ROUND(SUMIF(Einnahmen!E$7:E$10002,A5691,Einnahmen!G$7:G$10002)+SUMIF(Einnahmen!I$7:I$10002,A5691,Einnahmen!H$7:H$10002)+SUMIF(Ausgaben!E$7:E$10002,A5691,Ausgaben!G$7:G$10002)+SUMIF(Ausgaben!I$7:I$10002,A5691,Ausgaben!H$7:H$10002),2)</f>
        <v>0</v>
      </c>
    </row>
    <row r="5692" spans="1:2" x14ac:dyDescent="0.25">
      <c r="A5692">
        <v>5692</v>
      </c>
      <c r="B5692" s="24">
        <f>ROUND(SUMIF(Einnahmen!E$7:E$10002,A5692,Einnahmen!G$7:G$10002)+SUMIF(Einnahmen!I$7:I$10002,A5692,Einnahmen!H$7:H$10002)+SUMIF(Ausgaben!E$7:E$10002,A5692,Ausgaben!G$7:G$10002)+SUMIF(Ausgaben!I$7:I$10002,A5692,Ausgaben!H$7:H$10002),2)</f>
        <v>0</v>
      </c>
    </row>
    <row r="5693" spans="1:2" x14ac:dyDescent="0.25">
      <c r="A5693">
        <v>5693</v>
      </c>
      <c r="B5693" s="24">
        <f>ROUND(SUMIF(Einnahmen!E$7:E$10002,A5693,Einnahmen!G$7:G$10002)+SUMIF(Einnahmen!I$7:I$10002,A5693,Einnahmen!H$7:H$10002)+SUMIF(Ausgaben!E$7:E$10002,A5693,Ausgaben!G$7:G$10002)+SUMIF(Ausgaben!I$7:I$10002,A5693,Ausgaben!H$7:H$10002),2)</f>
        <v>0</v>
      </c>
    </row>
    <row r="5694" spans="1:2" x14ac:dyDescent="0.25">
      <c r="A5694">
        <v>5694</v>
      </c>
      <c r="B5694" s="24">
        <f>ROUND(SUMIF(Einnahmen!E$7:E$10002,A5694,Einnahmen!G$7:G$10002)+SUMIF(Einnahmen!I$7:I$10002,A5694,Einnahmen!H$7:H$10002)+SUMIF(Ausgaben!E$7:E$10002,A5694,Ausgaben!G$7:G$10002)+SUMIF(Ausgaben!I$7:I$10002,A5694,Ausgaben!H$7:H$10002),2)</f>
        <v>0</v>
      </c>
    </row>
    <row r="5695" spans="1:2" x14ac:dyDescent="0.25">
      <c r="A5695">
        <v>5695</v>
      </c>
      <c r="B5695" s="24">
        <f>ROUND(SUMIF(Einnahmen!E$7:E$10002,A5695,Einnahmen!G$7:G$10002)+SUMIF(Einnahmen!I$7:I$10002,A5695,Einnahmen!H$7:H$10002)+SUMIF(Ausgaben!E$7:E$10002,A5695,Ausgaben!G$7:G$10002)+SUMIF(Ausgaben!I$7:I$10002,A5695,Ausgaben!H$7:H$10002),2)</f>
        <v>0</v>
      </c>
    </row>
    <row r="5696" spans="1:2" x14ac:dyDescent="0.25">
      <c r="A5696">
        <v>5696</v>
      </c>
      <c r="B5696" s="24">
        <f>ROUND(SUMIF(Einnahmen!E$7:E$10002,A5696,Einnahmen!G$7:G$10002)+SUMIF(Einnahmen!I$7:I$10002,A5696,Einnahmen!H$7:H$10002)+SUMIF(Ausgaben!E$7:E$10002,A5696,Ausgaben!G$7:G$10002)+SUMIF(Ausgaben!I$7:I$10002,A5696,Ausgaben!H$7:H$10002),2)</f>
        <v>0</v>
      </c>
    </row>
    <row r="5697" spans="1:2" x14ac:dyDescent="0.25">
      <c r="A5697">
        <v>5697</v>
      </c>
      <c r="B5697" s="24">
        <f>ROUND(SUMIF(Einnahmen!E$7:E$10002,A5697,Einnahmen!G$7:G$10002)+SUMIF(Einnahmen!I$7:I$10002,A5697,Einnahmen!H$7:H$10002)+SUMIF(Ausgaben!E$7:E$10002,A5697,Ausgaben!G$7:G$10002)+SUMIF(Ausgaben!I$7:I$10002,A5697,Ausgaben!H$7:H$10002),2)</f>
        <v>0</v>
      </c>
    </row>
    <row r="5698" spans="1:2" x14ac:dyDescent="0.25">
      <c r="A5698">
        <v>5698</v>
      </c>
      <c r="B5698" s="24">
        <f>ROUND(SUMIF(Einnahmen!E$7:E$10002,A5698,Einnahmen!G$7:G$10002)+SUMIF(Einnahmen!I$7:I$10002,A5698,Einnahmen!H$7:H$10002)+SUMIF(Ausgaben!E$7:E$10002,A5698,Ausgaben!G$7:G$10002)+SUMIF(Ausgaben!I$7:I$10002,A5698,Ausgaben!H$7:H$10002),2)</f>
        <v>0</v>
      </c>
    </row>
    <row r="5699" spans="1:2" x14ac:dyDescent="0.25">
      <c r="A5699">
        <v>5699</v>
      </c>
      <c r="B5699" s="24">
        <f>ROUND(SUMIF(Einnahmen!E$7:E$10002,A5699,Einnahmen!G$7:G$10002)+SUMIF(Einnahmen!I$7:I$10002,A5699,Einnahmen!H$7:H$10002)+SUMIF(Ausgaben!E$7:E$10002,A5699,Ausgaben!G$7:G$10002)+SUMIF(Ausgaben!I$7:I$10002,A5699,Ausgaben!H$7:H$10002),2)</f>
        <v>0</v>
      </c>
    </row>
    <row r="5700" spans="1:2" x14ac:dyDescent="0.25">
      <c r="A5700">
        <v>5700</v>
      </c>
      <c r="B5700" s="24">
        <f>ROUND(SUMIF(Einnahmen!E$7:E$10002,A5700,Einnahmen!G$7:G$10002)+SUMIF(Einnahmen!I$7:I$10002,A5700,Einnahmen!H$7:H$10002)+SUMIF(Ausgaben!E$7:E$10002,A5700,Ausgaben!G$7:G$10002)+SUMIF(Ausgaben!I$7:I$10002,A5700,Ausgaben!H$7:H$10002),2)</f>
        <v>0</v>
      </c>
    </row>
    <row r="5701" spans="1:2" x14ac:dyDescent="0.25">
      <c r="A5701">
        <v>5701</v>
      </c>
      <c r="B5701" s="24">
        <f>ROUND(SUMIF(Einnahmen!E$7:E$10002,A5701,Einnahmen!G$7:G$10002)+SUMIF(Einnahmen!I$7:I$10002,A5701,Einnahmen!H$7:H$10002)+SUMIF(Ausgaben!E$7:E$10002,A5701,Ausgaben!G$7:G$10002)+SUMIF(Ausgaben!I$7:I$10002,A5701,Ausgaben!H$7:H$10002),2)</f>
        <v>0</v>
      </c>
    </row>
    <row r="5702" spans="1:2" x14ac:dyDescent="0.25">
      <c r="A5702">
        <v>5702</v>
      </c>
      <c r="B5702" s="24">
        <f>ROUND(SUMIF(Einnahmen!E$7:E$10002,A5702,Einnahmen!G$7:G$10002)+SUMIF(Einnahmen!I$7:I$10002,A5702,Einnahmen!H$7:H$10002)+SUMIF(Ausgaben!E$7:E$10002,A5702,Ausgaben!G$7:G$10002)+SUMIF(Ausgaben!I$7:I$10002,A5702,Ausgaben!H$7:H$10002),2)</f>
        <v>0</v>
      </c>
    </row>
    <row r="5703" spans="1:2" x14ac:dyDescent="0.25">
      <c r="A5703">
        <v>5703</v>
      </c>
      <c r="B5703" s="24">
        <f>ROUND(SUMIF(Einnahmen!E$7:E$10002,A5703,Einnahmen!G$7:G$10002)+SUMIF(Einnahmen!I$7:I$10002,A5703,Einnahmen!H$7:H$10002)+SUMIF(Ausgaben!E$7:E$10002,A5703,Ausgaben!G$7:G$10002)+SUMIF(Ausgaben!I$7:I$10002,A5703,Ausgaben!H$7:H$10002),2)</f>
        <v>0</v>
      </c>
    </row>
    <row r="5704" spans="1:2" x14ac:dyDescent="0.25">
      <c r="A5704">
        <v>5704</v>
      </c>
      <c r="B5704" s="24">
        <f>ROUND(SUMIF(Einnahmen!E$7:E$10002,A5704,Einnahmen!G$7:G$10002)+SUMIF(Einnahmen!I$7:I$10002,A5704,Einnahmen!H$7:H$10002)+SUMIF(Ausgaben!E$7:E$10002,A5704,Ausgaben!G$7:G$10002)+SUMIF(Ausgaben!I$7:I$10002,A5704,Ausgaben!H$7:H$10002),2)</f>
        <v>0</v>
      </c>
    </row>
    <row r="5705" spans="1:2" x14ac:dyDescent="0.25">
      <c r="A5705">
        <v>5705</v>
      </c>
      <c r="B5705" s="24">
        <f>ROUND(SUMIF(Einnahmen!E$7:E$10002,A5705,Einnahmen!G$7:G$10002)+SUMIF(Einnahmen!I$7:I$10002,A5705,Einnahmen!H$7:H$10002)+SUMIF(Ausgaben!E$7:E$10002,A5705,Ausgaben!G$7:G$10002)+SUMIF(Ausgaben!I$7:I$10002,A5705,Ausgaben!H$7:H$10002),2)</f>
        <v>0</v>
      </c>
    </row>
    <row r="5706" spans="1:2" x14ac:dyDescent="0.25">
      <c r="A5706">
        <v>5706</v>
      </c>
      <c r="B5706" s="24">
        <f>ROUND(SUMIF(Einnahmen!E$7:E$10002,A5706,Einnahmen!G$7:G$10002)+SUMIF(Einnahmen!I$7:I$10002,A5706,Einnahmen!H$7:H$10002)+SUMIF(Ausgaben!E$7:E$10002,A5706,Ausgaben!G$7:G$10002)+SUMIF(Ausgaben!I$7:I$10002,A5706,Ausgaben!H$7:H$10002),2)</f>
        <v>0</v>
      </c>
    </row>
    <row r="5707" spans="1:2" x14ac:dyDescent="0.25">
      <c r="A5707">
        <v>5707</v>
      </c>
      <c r="B5707" s="24">
        <f>ROUND(SUMIF(Einnahmen!E$7:E$10002,A5707,Einnahmen!G$7:G$10002)+SUMIF(Einnahmen!I$7:I$10002,A5707,Einnahmen!H$7:H$10002)+SUMIF(Ausgaben!E$7:E$10002,A5707,Ausgaben!G$7:G$10002)+SUMIF(Ausgaben!I$7:I$10002,A5707,Ausgaben!H$7:H$10002),2)</f>
        <v>0</v>
      </c>
    </row>
    <row r="5708" spans="1:2" x14ac:dyDescent="0.25">
      <c r="A5708">
        <v>5708</v>
      </c>
      <c r="B5708" s="24">
        <f>ROUND(SUMIF(Einnahmen!E$7:E$10002,A5708,Einnahmen!G$7:G$10002)+SUMIF(Einnahmen!I$7:I$10002,A5708,Einnahmen!H$7:H$10002)+SUMIF(Ausgaben!E$7:E$10002,A5708,Ausgaben!G$7:G$10002)+SUMIF(Ausgaben!I$7:I$10002,A5708,Ausgaben!H$7:H$10002),2)</f>
        <v>0</v>
      </c>
    </row>
    <row r="5709" spans="1:2" x14ac:dyDescent="0.25">
      <c r="A5709">
        <v>5709</v>
      </c>
      <c r="B5709" s="24">
        <f>ROUND(SUMIF(Einnahmen!E$7:E$10002,A5709,Einnahmen!G$7:G$10002)+SUMIF(Einnahmen!I$7:I$10002,A5709,Einnahmen!H$7:H$10002)+SUMIF(Ausgaben!E$7:E$10002,A5709,Ausgaben!G$7:G$10002)+SUMIF(Ausgaben!I$7:I$10002,A5709,Ausgaben!H$7:H$10002),2)</f>
        <v>0</v>
      </c>
    </row>
    <row r="5710" spans="1:2" x14ac:dyDescent="0.25">
      <c r="A5710">
        <v>5710</v>
      </c>
      <c r="B5710" s="24">
        <f>ROUND(SUMIF(Einnahmen!E$7:E$10002,A5710,Einnahmen!G$7:G$10002)+SUMIF(Einnahmen!I$7:I$10002,A5710,Einnahmen!H$7:H$10002)+SUMIF(Ausgaben!E$7:E$10002,A5710,Ausgaben!G$7:G$10002)+SUMIF(Ausgaben!I$7:I$10002,A5710,Ausgaben!H$7:H$10002),2)</f>
        <v>0</v>
      </c>
    </row>
    <row r="5711" spans="1:2" x14ac:dyDescent="0.25">
      <c r="A5711">
        <v>5711</v>
      </c>
      <c r="B5711" s="24">
        <f>ROUND(SUMIF(Einnahmen!E$7:E$10002,A5711,Einnahmen!G$7:G$10002)+SUMIF(Einnahmen!I$7:I$10002,A5711,Einnahmen!H$7:H$10002)+SUMIF(Ausgaben!E$7:E$10002,A5711,Ausgaben!G$7:G$10002)+SUMIF(Ausgaben!I$7:I$10002,A5711,Ausgaben!H$7:H$10002),2)</f>
        <v>0</v>
      </c>
    </row>
    <row r="5712" spans="1:2" x14ac:dyDescent="0.25">
      <c r="A5712">
        <v>5712</v>
      </c>
      <c r="B5712" s="24">
        <f>ROUND(SUMIF(Einnahmen!E$7:E$10002,A5712,Einnahmen!G$7:G$10002)+SUMIF(Einnahmen!I$7:I$10002,A5712,Einnahmen!H$7:H$10002)+SUMIF(Ausgaben!E$7:E$10002,A5712,Ausgaben!G$7:G$10002)+SUMIF(Ausgaben!I$7:I$10002,A5712,Ausgaben!H$7:H$10002),2)</f>
        <v>0</v>
      </c>
    </row>
    <row r="5713" spans="1:2" x14ac:dyDescent="0.25">
      <c r="A5713">
        <v>5713</v>
      </c>
      <c r="B5713" s="24">
        <f>ROUND(SUMIF(Einnahmen!E$7:E$10002,A5713,Einnahmen!G$7:G$10002)+SUMIF(Einnahmen!I$7:I$10002,A5713,Einnahmen!H$7:H$10002)+SUMIF(Ausgaben!E$7:E$10002,A5713,Ausgaben!G$7:G$10002)+SUMIF(Ausgaben!I$7:I$10002,A5713,Ausgaben!H$7:H$10002),2)</f>
        <v>0</v>
      </c>
    </row>
    <row r="5714" spans="1:2" x14ac:dyDescent="0.25">
      <c r="A5714">
        <v>5714</v>
      </c>
      <c r="B5714" s="24">
        <f>ROUND(SUMIF(Einnahmen!E$7:E$10002,A5714,Einnahmen!G$7:G$10002)+SUMIF(Einnahmen!I$7:I$10002,A5714,Einnahmen!H$7:H$10002)+SUMIF(Ausgaben!E$7:E$10002,A5714,Ausgaben!G$7:G$10002)+SUMIF(Ausgaben!I$7:I$10002,A5714,Ausgaben!H$7:H$10002),2)</f>
        <v>0</v>
      </c>
    </row>
    <row r="5715" spans="1:2" x14ac:dyDescent="0.25">
      <c r="A5715">
        <v>5715</v>
      </c>
      <c r="B5715" s="24">
        <f>ROUND(SUMIF(Einnahmen!E$7:E$10002,A5715,Einnahmen!G$7:G$10002)+SUMIF(Einnahmen!I$7:I$10002,A5715,Einnahmen!H$7:H$10002)+SUMIF(Ausgaben!E$7:E$10002,A5715,Ausgaben!G$7:G$10002)+SUMIF(Ausgaben!I$7:I$10002,A5715,Ausgaben!H$7:H$10002),2)</f>
        <v>0</v>
      </c>
    </row>
    <row r="5716" spans="1:2" x14ac:dyDescent="0.25">
      <c r="A5716">
        <v>5716</v>
      </c>
      <c r="B5716" s="24">
        <f>ROUND(SUMIF(Einnahmen!E$7:E$10002,A5716,Einnahmen!G$7:G$10002)+SUMIF(Einnahmen!I$7:I$10002,A5716,Einnahmen!H$7:H$10002)+SUMIF(Ausgaben!E$7:E$10002,A5716,Ausgaben!G$7:G$10002)+SUMIF(Ausgaben!I$7:I$10002,A5716,Ausgaben!H$7:H$10002),2)</f>
        <v>0</v>
      </c>
    </row>
    <row r="5717" spans="1:2" x14ac:dyDescent="0.25">
      <c r="A5717">
        <v>5717</v>
      </c>
      <c r="B5717" s="24">
        <f>ROUND(SUMIF(Einnahmen!E$7:E$10002,A5717,Einnahmen!G$7:G$10002)+SUMIF(Einnahmen!I$7:I$10002,A5717,Einnahmen!H$7:H$10002)+SUMIF(Ausgaben!E$7:E$10002,A5717,Ausgaben!G$7:G$10002)+SUMIF(Ausgaben!I$7:I$10002,A5717,Ausgaben!H$7:H$10002),2)</f>
        <v>0</v>
      </c>
    </row>
    <row r="5718" spans="1:2" x14ac:dyDescent="0.25">
      <c r="A5718">
        <v>5718</v>
      </c>
      <c r="B5718" s="24">
        <f>ROUND(SUMIF(Einnahmen!E$7:E$10002,A5718,Einnahmen!G$7:G$10002)+SUMIF(Einnahmen!I$7:I$10002,A5718,Einnahmen!H$7:H$10002)+SUMIF(Ausgaben!E$7:E$10002,A5718,Ausgaben!G$7:G$10002)+SUMIF(Ausgaben!I$7:I$10002,A5718,Ausgaben!H$7:H$10002),2)</f>
        <v>0</v>
      </c>
    </row>
    <row r="5719" spans="1:2" x14ac:dyDescent="0.25">
      <c r="A5719">
        <v>5719</v>
      </c>
      <c r="B5719" s="24">
        <f>ROUND(SUMIF(Einnahmen!E$7:E$10002,A5719,Einnahmen!G$7:G$10002)+SUMIF(Einnahmen!I$7:I$10002,A5719,Einnahmen!H$7:H$10002)+SUMIF(Ausgaben!E$7:E$10002,A5719,Ausgaben!G$7:G$10002)+SUMIF(Ausgaben!I$7:I$10002,A5719,Ausgaben!H$7:H$10002),2)</f>
        <v>0</v>
      </c>
    </row>
    <row r="5720" spans="1:2" x14ac:dyDescent="0.25">
      <c r="A5720">
        <v>5720</v>
      </c>
      <c r="B5720" s="24">
        <f>ROUND(SUMIF(Einnahmen!E$7:E$10002,A5720,Einnahmen!G$7:G$10002)+SUMIF(Einnahmen!I$7:I$10002,A5720,Einnahmen!H$7:H$10002)+SUMIF(Ausgaben!E$7:E$10002,A5720,Ausgaben!G$7:G$10002)+SUMIF(Ausgaben!I$7:I$10002,A5720,Ausgaben!H$7:H$10002),2)</f>
        <v>0</v>
      </c>
    </row>
    <row r="5721" spans="1:2" x14ac:dyDescent="0.25">
      <c r="A5721">
        <v>5721</v>
      </c>
      <c r="B5721" s="24">
        <f>ROUND(SUMIF(Einnahmen!E$7:E$10002,A5721,Einnahmen!G$7:G$10002)+SUMIF(Einnahmen!I$7:I$10002,A5721,Einnahmen!H$7:H$10002)+SUMIF(Ausgaben!E$7:E$10002,A5721,Ausgaben!G$7:G$10002)+SUMIF(Ausgaben!I$7:I$10002,A5721,Ausgaben!H$7:H$10002),2)</f>
        <v>0</v>
      </c>
    </row>
    <row r="5722" spans="1:2" x14ac:dyDescent="0.25">
      <c r="A5722">
        <v>5722</v>
      </c>
      <c r="B5722" s="24">
        <f>ROUND(SUMIF(Einnahmen!E$7:E$10002,A5722,Einnahmen!G$7:G$10002)+SUMIF(Einnahmen!I$7:I$10002,A5722,Einnahmen!H$7:H$10002)+SUMIF(Ausgaben!E$7:E$10002,A5722,Ausgaben!G$7:G$10002)+SUMIF(Ausgaben!I$7:I$10002,A5722,Ausgaben!H$7:H$10002),2)</f>
        <v>0</v>
      </c>
    </row>
    <row r="5723" spans="1:2" x14ac:dyDescent="0.25">
      <c r="A5723">
        <v>5723</v>
      </c>
      <c r="B5723" s="24">
        <f>ROUND(SUMIF(Einnahmen!E$7:E$10002,A5723,Einnahmen!G$7:G$10002)+SUMIF(Einnahmen!I$7:I$10002,A5723,Einnahmen!H$7:H$10002)+SUMIF(Ausgaben!E$7:E$10002,A5723,Ausgaben!G$7:G$10002)+SUMIF(Ausgaben!I$7:I$10002,A5723,Ausgaben!H$7:H$10002),2)</f>
        <v>0</v>
      </c>
    </row>
    <row r="5724" spans="1:2" x14ac:dyDescent="0.25">
      <c r="A5724">
        <v>5724</v>
      </c>
      <c r="B5724" s="24">
        <f>ROUND(SUMIF(Einnahmen!E$7:E$10002,A5724,Einnahmen!G$7:G$10002)+SUMIF(Einnahmen!I$7:I$10002,A5724,Einnahmen!H$7:H$10002)+SUMIF(Ausgaben!E$7:E$10002,A5724,Ausgaben!G$7:G$10002)+SUMIF(Ausgaben!I$7:I$10002,A5724,Ausgaben!H$7:H$10002),2)</f>
        <v>0</v>
      </c>
    </row>
    <row r="5725" spans="1:2" x14ac:dyDescent="0.25">
      <c r="A5725">
        <v>5725</v>
      </c>
      <c r="B5725" s="24">
        <f>ROUND(SUMIF(Einnahmen!E$7:E$10002,A5725,Einnahmen!G$7:G$10002)+SUMIF(Einnahmen!I$7:I$10002,A5725,Einnahmen!H$7:H$10002)+SUMIF(Ausgaben!E$7:E$10002,A5725,Ausgaben!G$7:G$10002)+SUMIF(Ausgaben!I$7:I$10002,A5725,Ausgaben!H$7:H$10002),2)</f>
        <v>0</v>
      </c>
    </row>
    <row r="5726" spans="1:2" x14ac:dyDescent="0.25">
      <c r="A5726">
        <v>5726</v>
      </c>
      <c r="B5726" s="24">
        <f>ROUND(SUMIF(Einnahmen!E$7:E$10002,A5726,Einnahmen!G$7:G$10002)+SUMIF(Einnahmen!I$7:I$10002,A5726,Einnahmen!H$7:H$10002)+SUMIF(Ausgaben!E$7:E$10002,A5726,Ausgaben!G$7:G$10002)+SUMIF(Ausgaben!I$7:I$10002,A5726,Ausgaben!H$7:H$10002),2)</f>
        <v>0</v>
      </c>
    </row>
    <row r="5727" spans="1:2" x14ac:dyDescent="0.25">
      <c r="A5727">
        <v>5727</v>
      </c>
      <c r="B5727" s="24">
        <f>ROUND(SUMIF(Einnahmen!E$7:E$10002,A5727,Einnahmen!G$7:G$10002)+SUMIF(Einnahmen!I$7:I$10002,A5727,Einnahmen!H$7:H$10002)+SUMIF(Ausgaben!E$7:E$10002,A5727,Ausgaben!G$7:G$10002)+SUMIF(Ausgaben!I$7:I$10002,A5727,Ausgaben!H$7:H$10002),2)</f>
        <v>0</v>
      </c>
    </row>
    <row r="5728" spans="1:2" x14ac:dyDescent="0.25">
      <c r="A5728">
        <v>5728</v>
      </c>
      <c r="B5728" s="24">
        <f>ROUND(SUMIF(Einnahmen!E$7:E$10002,A5728,Einnahmen!G$7:G$10002)+SUMIF(Einnahmen!I$7:I$10002,A5728,Einnahmen!H$7:H$10002)+SUMIF(Ausgaben!E$7:E$10002,A5728,Ausgaben!G$7:G$10002)+SUMIF(Ausgaben!I$7:I$10002,A5728,Ausgaben!H$7:H$10002),2)</f>
        <v>0</v>
      </c>
    </row>
    <row r="5729" spans="1:2" x14ac:dyDescent="0.25">
      <c r="A5729">
        <v>5729</v>
      </c>
      <c r="B5729" s="24">
        <f>ROUND(SUMIF(Einnahmen!E$7:E$10002,A5729,Einnahmen!G$7:G$10002)+SUMIF(Einnahmen!I$7:I$10002,A5729,Einnahmen!H$7:H$10002)+SUMIF(Ausgaben!E$7:E$10002,A5729,Ausgaben!G$7:G$10002)+SUMIF(Ausgaben!I$7:I$10002,A5729,Ausgaben!H$7:H$10002),2)</f>
        <v>0</v>
      </c>
    </row>
    <row r="5730" spans="1:2" x14ac:dyDescent="0.25">
      <c r="A5730">
        <v>5730</v>
      </c>
      <c r="B5730" s="24">
        <f>ROUND(SUMIF(Einnahmen!E$7:E$10002,A5730,Einnahmen!G$7:G$10002)+SUMIF(Einnahmen!I$7:I$10002,A5730,Einnahmen!H$7:H$10002)+SUMIF(Ausgaben!E$7:E$10002,A5730,Ausgaben!G$7:G$10002)+SUMIF(Ausgaben!I$7:I$10002,A5730,Ausgaben!H$7:H$10002),2)</f>
        <v>0</v>
      </c>
    </row>
    <row r="5731" spans="1:2" x14ac:dyDescent="0.25">
      <c r="A5731">
        <v>5731</v>
      </c>
      <c r="B5731" s="24">
        <f>ROUND(SUMIF(Einnahmen!E$7:E$10002,A5731,Einnahmen!G$7:G$10002)+SUMIF(Einnahmen!I$7:I$10002,A5731,Einnahmen!H$7:H$10002)+SUMIF(Ausgaben!E$7:E$10002,A5731,Ausgaben!G$7:G$10002)+SUMIF(Ausgaben!I$7:I$10002,A5731,Ausgaben!H$7:H$10002),2)</f>
        <v>0</v>
      </c>
    </row>
    <row r="5732" spans="1:2" x14ac:dyDescent="0.25">
      <c r="A5732">
        <v>5732</v>
      </c>
      <c r="B5732" s="24">
        <f>ROUND(SUMIF(Einnahmen!E$7:E$10002,A5732,Einnahmen!G$7:G$10002)+SUMIF(Einnahmen!I$7:I$10002,A5732,Einnahmen!H$7:H$10002)+SUMIF(Ausgaben!E$7:E$10002,A5732,Ausgaben!G$7:G$10002)+SUMIF(Ausgaben!I$7:I$10002,A5732,Ausgaben!H$7:H$10002),2)</f>
        <v>0</v>
      </c>
    </row>
    <row r="5733" spans="1:2" x14ac:dyDescent="0.25">
      <c r="A5733">
        <v>5733</v>
      </c>
      <c r="B5733" s="24">
        <f>ROUND(SUMIF(Einnahmen!E$7:E$10002,A5733,Einnahmen!G$7:G$10002)+SUMIF(Einnahmen!I$7:I$10002,A5733,Einnahmen!H$7:H$10002)+SUMIF(Ausgaben!E$7:E$10002,A5733,Ausgaben!G$7:G$10002)+SUMIF(Ausgaben!I$7:I$10002,A5733,Ausgaben!H$7:H$10002),2)</f>
        <v>0</v>
      </c>
    </row>
    <row r="5734" spans="1:2" x14ac:dyDescent="0.25">
      <c r="A5734">
        <v>5734</v>
      </c>
      <c r="B5734" s="24">
        <f>ROUND(SUMIF(Einnahmen!E$7:E$10002,A5734,Einnahmen!G$7:G$10002)+SUMIF(Einnahmen!I$7:I$10002,A5734,Einnahmen!H$7:H$10002)+SUMIF(Ausgaben!E$7:E$10002,A5734,Ausgaben!G$7:G$10002)+SUMIF(Ausgaben!I$7:I$10002,A5734,Ausgaben!H$7:H$10002),2)</f>
        <v>0</v>
      </c>
    </row>
    <row r="5735" spans="1:2" x14ac:dyDescent="0.25">
      <c r="A5735">
        <v>5735</v>
      </c>
      <c r="B5735" s="24">
        <f>ROUND(SUMIF(Einnahmen!E$7:E$10002,A5735,Einnahmen!G$7:G$10002)+SUMIF(Einnahmen!I$7:I$10002,A5735,Einnahmen!H$7:H$10002)+SUMIF(Ausgaben!E$7:E$10002,A5735,Ausgaben!G$7:G$10002)+SUMIF(Ausgaben!I$7:I$10002,A5735,Ausgaben!H$7:H$10002),2)</f>
        <v>0</v>
      </c>
    </row>
    <row r="5736" spans="1:2" x14ac:dyDescent="0.25">
      <c r="A5736">
        <v>5736</v>
      </c>
      <c r="B5736" s="24">
        <f>ROUND(SUMIF(Einnahmen!E$7:E$10002,A5736,Einnahmen!G$7:G$10002)+SUMIF(Einnahmen!I$7:I$10002,A5736,Einnahmen!H$7:H$10002)+SUMIF(Ausgaben!E$7:E$10002,A5736,Ausgaben!G$7:G$10002)+SUMIF(Ausgaben!I$7:I$10002,A5736,Ausgaben!H$7:H$10002),2)</f>
        <v>0</v>
      </c>
    </row>
    <row r="5737" spans="1:2" x14ac:dyDescent="0.25">
      <c r="A5737">
        <v>5737</v>
      </c>
      <c r="B5737" s="24">
        <f>ROUND(SUMIF(Einnahmen!E$7:E$10002,A5737,Einnahmen!G$7:G$10002)+SUMIF(Einnahmen!I$7:I$10002,A5737,Einnahmen!H$7:H$10002)+SUMIF(Ausgaben!E$7:E$10002,A5737,Ausgaben!G$7:G$10002)+SUMIF(Ausgaben!I$7:I$10002,A5737,Ausgaben!H$7:H$10002),2)</f>
        <v>0</v>
      </c>
    </row>
    <row r="5738" spans="1:2" x14ac:dyDescent="0.25">
      <c r="A5738">
        <v>5738</v>
      </c>
      <c r="B5738" s="24">
        <f>ROUND(SUMIF(Einnahmen!E$7:E$10002,A5738,Einnahmen!G$7:G$10002)+SUMIF(Einnahmen!I$7:I$10002,A5738,Einnahmen!H$7:H$10002)+SUMIF(Ausgaben!E$7:E$10002,A5738,Ausgaben!G$7:G$10002)+SUMIF(Ausgaben!I$7:I$10002,A5738,Ausgaben!H$7:H$10002),2)</f>
        <v>0</v>
      </c>
    </row>
    <row r="5739" spans="1:2" x14ac:dyDescent="0.25">
      <c r="A5739">
        <v>5739</v>
      </c>
      <c r="B5739" s="24">
        <f>ROUND(SUMIF(Einnahmen!E$7:E$10002,A5739,Einnahmen!G$7:G$10002)+SUMIF(Einnahmen!I$7:I$10002,A5739,Einnahmen!H$7:H$10002)+SUMIF(Ausgaben!E$7:E$10002,A5739,Ausgaben!G$7:G$10002)+SUMIF(Ausgaben!I$7:I$10002,A5739,Ausgaben!H$7:H$10002),2)</f>
        <v>0</v>
      </c>
    </row>
    <row r="5740" spans="1:2" x14ac:dyDescent="0.25">
      <c r="A5740">
        <v>5740</v>
      </c>
      <c r="B5740" s="24">
        <f>ROUND(SUMIF(Einnahmen!E$7:E$10002,A5740,Einnahmen!G$7:G$10002)+SUMIF(Einnahmen!I$7:I$10002,A5740,Einnahmen!H$7:H$10002)+SUMIF(Ausgaben!E$7:E$10002,A5740,Ausgaben!G$7:G$10002)+SUMIF(Ausgaben!I$7:I$10002,A5740,Ausgaben!H$7:H$10002),2)</f>
        <v>0</v>
      </c>
    </row>
    <row r="5741" spans="1:2" x14ac:dyDescent="0.25">
      <c r="A5741">
        <v>5741</v>
      </c>
      <c r="B5741" s="24">
        <f>ROUND(SUMIF(Einnahmen!E$7:E$10002,A5741,Einnahmen!G$7:G$10002)+SUMIF(Einnahmen!I$7:I$10002,A5741,Einnahmen!H$7:H$10002)+SUMIF(Ausgaben!E$7:E$10002,A5741,Ausgaben!G$7:G$10002)+SUMIF(Ausgaben!I$7:I$10002,A5741,Ausgaben!H$7:H$10002),2)</f>
        <v>0</v>
      </c>
    </row>
    <row r="5742" spans="1:2" x14ac:dyDescent="0.25">
      <c r="A5742">
        <v>5742</v>
      </c>
      <c r="B5742" s="24">
        <f>ROUND(SUMIF(Einnahmen!E$7:E$10002,A5742,Einnahmen!G$7:G$10002)+SUMIF(Einnahmen!I$7:I$10002,A5742,Einnahmen!H$7:H$10002)+SUMIF(Ausgaben!E$7:E$10002,A5742,Ausgaben!G$7:G$10002)+SUMIF(Ausgaben!I$7:I$10002,A5742,Ausgaben!H$7:H$10002),2)</f>
        <v>0</v>
      </c>
    </row>
    <row r="5743" spans="1:2" x14ac:dyDescent="0.25">
      <c r="A5743">
        <v>5743</v>
      </c>
      <c r="B5743" s="24">
        <f>ROUND(SUMIF(Einnahmen!E$7:E$10002,A5743,Einnahmen!G$7:G$10002)+SUMIF(Einnahmen!I$7:I$10002,A5743,Einnahmen!H$7:H$10002)+SUMIF(Ausgaben!E$7:E$10002,A5743,Ausgaben!G$7:G$10002)+SUMIF(Ausgaben!I$7:I$10002,A5743,Ausgaben!H$7:H$10002),2)</f>
        <v>0</v>
      </c>
    </row>
    <row r="5744" spans="1:2" x14ac:dyDescent="0.25">
      <c r="A5744">
        <v>5744</v>
      </c>
      <c r="B5744" s="24">
        <f>ROUND(SUMIF(Einnahmen!E$7:E$10002,A5744,Einnahmen!G$7:G$10002)+SUMIF(Einnahmen!I$7:I$10002,A5744,Einnahmen!H$7:H$10002)+SUMIF(Ausgaben!E$7:E$10002,A5744,Ausgaben!G$7:G$10002)+SUMIF(Ausgaben!I$7:I$10002,A5744,Ausgaben!H$7:H$10002),2)</f>
        <v>0</v>
      </c>
    </row>
    <row r="5745" spans="1:2" x14ac:dyDescent="0.25">
      <c r="A5745">
        <v>5745</v>
      </c>
      <c r="B5745" s="24">
        <f>ROUND(SUMIF(Einnahmen!E$7:E$10002,A5745,Einnahmen!G$7:G$10002)+SUMIF(Einnahmen!I$7:I$10002,A5745,Einnahmen!H$7:H$10002)+SUMIF(Ausgaben!E$7:E$10002,A5745,Ausgaben!G$7:G$10002)+SUMIF(Ausgaben!I$7:I$10002,A5745,Ausgaben!H$7:H$10002),2)</f>
        <v>0</v>
      </c>
    </row>
    <row r="5746" spans="1:2" x14ac:dyDescent="0.25">
      <c r="A5746">
        <v>5746</v>
      </c>
      <c r="B5746" s="24">
        <f>ROUND(SUMIF(Einnahmen!E$7:E$10002,A5746,Einnahmen!G$7:G$10002)+SUMIF(Einnahmen!I$7:I$10002,A5746,Einnahmen!H$7:H$10002)+SUMIF(Ausgaben!E$7:E$10002,A5746,Ausgaben!G$7:G$10002)+SUMIF(Ausgaben!I$7:I$10002,A5746,Ausgaben!H$7:H$10002),2)</f>
        <v>0</v>
      </c>
    </row>
    <row r="5747" spans="1:2" x14ac:dyDescent="0.25">
      <c r="A5747">
        <v>5747</v>
      </c>
      <c r="B5747" s="24">
        <f>ROUND(SUMIF(Einnahmen!E$7:E$10002,A5747,Einnahmen!G$7:G$10002)+SUMIF(Einnahmen!I$7:I$10002,A5747,Einnahmen!H$7:H$10002)+SUMIF(Ausgaben!E$7:E$10002,A5747,Ausgaben!G$7:G$10002)+SUMIF(Ausgaben!I$7:I$10002,A5747,Ausgaben!H$7:H$10002),2)</f>
        <v>0</v>
      </c>
    </row>
    <row r="5748" spans="1:2" x14ac:dyDescent="0.25">
      <c r="A5748">
        <v>5748</v>
      </c>
      <c r="B5748" s="24">
        <f>ROUND(SUMIF(Einnahmen!E$7:E$10002,A5748,Einnahmen!G$7:G$10002)+SUMIF(Einnahmen!I$7:I$10002,A5748,Einnahmen!H$7:H$10002)+SUMIF(Ausgaben!E$7:E$10002,A5748,Ausgaben!G$7:G$10002)+SUMIF(Ausgaben!I$7:I$10002,A5748,Ausgaben!H$7:H$10002),2)</f>
        <v>0</v>
      </c>
    </row>
    <row r="5749" spans="1:2" x14ac:dyDescent="0.25">
      <c r="A5749">
        <v>5749</v>
      </c>
      <c r="B5749" s="24">
        <f>ROUND(SUMIF(Einnahmen!E$7:E$10002,A5749,Einnahmen!G$7:G$10002)+SUMIF(Einnahmen!I$7:I$10002,A5749,Einnahmen!H$7:H$10002)+SUMIF(Ausgaben!E$7:E$10002,A5749,Ausgaben!G$7:G$10002)+SUMIF(Ausgaben!I$7:I$10002,A5749,Ausgaben!H$7:H$10002),2)</f>
        <v>0</v>
      </c>
    </row>
    <row r="5750" spans="1:2" x14ac:dyDescent="0.25">
      <c r="A5750">
        <v>5750</v>
      </c>
      <c r="B5750" s="24">
        <f>ROUND(SUMIF(Einnahmen!E$7:E$10002,A5750,Einnahmen!G$7:G$10002)+SUMIF(Einnahmen!I$7:I$10002,A5750,Einnahmen!H$7:H$10002)+SUMIF(Ausgaben!E$7:E$10002,A5750,Ausgaben!G$7:G$10002)+SUMIF(Ausgaben!I$7:I$10002,A5750,Ausgaben!H$7:H$10002),2)</f>
        <v>0</v>
      </c>
    </row>
    <row r="5751" spans="1:2" x14ac:dyDescent="0.25">
      <c r="A5751">
        <v>5751</v>
      </c>
      <c r="B5751" s="24">
        <f>ROUND(SUMIF(Einnahmen!E$7:E$10002,A5751,Einnahmen!G$7:G$10002)+SUMIF(Einnahmen!I$7:I$10002,A5751,Einnahmen!H$7:H$10002)+SUMIF(Ausgaben!E$7:E$10002,A5751,Ausgaben!G$7:G$10002)+SUMIF(Ausgaben!I$7:I$10002,A5751,Ausgaben!H$7:H$10002),2)</f>
        <v>0</v>
      </c>
    </row>
    <row r="5752" spans="1:2" x14ac:dyDescent="0.25">
      <c r="A5752">
        <v>5752</v>
      </c>
      <c r="B5752" s="24">
        <f>ROUND(SUMIF(Einnahmen!E$7:E$10002,A5752,Einnahmen!G$7:G$10002)+SUMIF(Einnahmen!I$7:I$10002,A5752,Einnahmen!H$7:H$10002)+SUMIF(Ausgaben!E$7:E$10002,A5752,Ausgaben!G$7:G$10002)+SUMIF(Ausgaben!I$7:I$10002,A5752,Ausgaben!H$7:H$10002),2)</f>
        <v>0</v>
      </c>
    </row>
    <row r="5753" spans="1:2" x14ac:dyDescent="0.25">
      <c r="A5753">
        <v>5753</v>
      </c>
      <c r="B5753" s="24">
        <f>ROUND(SUMIF(Einnahmen!E$7:E$10002,A5753,Einnahmen!G$7:G$10002)+SUMIF(Einnahmen!I$7:I$10002,A5753,Einnahmen!H$7:H$10002)+SUMIF(Ausgaben!E$7:E$10002,A5753,Ausgaben!G$7:G$10002)+SUMIF(Ausgaben!I$7:I$10002,A5753,Ausgaben!H$7:H$10002),2)</f>
        <v>0</v>
      </c>
    </row>
    <row r="5754" spans="1:2" x14ac:dyDescent="0.25">
      <c r="A5754">
        <v>5754</v>
      </c>
      <c r="B5754" s="24">
        <f>ROUND(SUMIF(Einnahmen!E$7:E$10002,A5754,Einnahmen!G$7:G$10002)+SUMIF(Einnahmen!I$7:I$10002,A5754,Einnahmen!H$7:H$10002)+SUMIF(Ausgaben!E$7:E$10002,A5754,Ausgaben!G$7:G$10002)+SUMIF(Ausgaben!I$7:I$10002,A5754,Ausgaben!H$7:H$10002),2)</f>
        <v>0</v>
      </c>
    </row>
    <row r="5755" spans="1:2" x14ac:dyDescent="0.25">
      <c r="A5755">
        <v>5755</v>
      </c>
      <c r="B5755" s="24">
        <f>ROUND(SUMIF(Einnahmen!E$7:E$10002,A5755,Einnahmen!G$7:G$10002)+SUMIF(Einnahmen!I$7:I$10002,A5755,Einnahmen!H$7:H$10002)+SUMIF(Ausgaben!E$7:E$10002,A5755,Ausgaben!G$7:G$10002)+SUMIF(Ausgaben!I$7:I$10002,A5755,Ausgaben!H$7:H$10002),2)</f>
        <v>0</v>
      </c>
    </row>
    <row r="5756" spans="1:2" x14ac:dyDescent="0.25">
      <c r="A5756">
        <v>5756</v>
      </c>
      <c r="B5756" s="24">
        <f>ROUND(SUMIF(Einnahmen!E$7:E$10002,A5756,Einnahmen!G$7:G$10002)+SUMIF(Einnahmen!I$7:I$10002,A5756,Einnahmen!H$7:H$10002)+SUMIF(Ausgaben!E$7:E$10002,A5756,Ausgaben!G$7:G$10002)+SUMIF(Ausgaben!I$7:I$10002,A5756,Ausgaben!H$7:H$10002),2)</f>
        <v>0</v>
      </c>
    </row>
    <row r="5757" spans="1:2" x14ac:dyDescent="0.25">
      <c r="A5757">
        <v>5757</v>
      </c>
      <c r="B5757" s="24">
        <f>ROUND(SUMIF(Einnahmen!E$7:E$10002,A5757,Einnahmen!G$7:G$10002)+SUMIF(Einnahmen!I$7:I$10002,A5757,Einnahmen!H$7:H$10002)+SUMIF(Ausgaben!E$7:E$10002,A5757,Ausgaben!G$7:G$10002)+SUMIF(Ausgaben!I$7:I$10002,A5757,Ausgaben!H$7:H$10002),2)</f>
        <v>0</v>
      </c>
    </row>
    <row r="5758" spans="1:2" x14ac:dyDescent="0.25">
      <c r="A5758">
        <v>5758</v>
      </c>
      <c r="B5758" s="24">
        <f>ROUND(SUMIF(Einnahmen!E$7:E$10002,A5758,Einnahmen!G$7:G$10002)+SUMIF(Einnahmen!I$7:I$10002,A5758,Einnahmen!H$7:H$10002)+SUMIF(Ausgaben!E$7:E$10002,A5758,Ausgaben!G$7:G$10002)+SUMIF(Ausgaben!I$7:I$10002,A5758,Ausgaben!H$7:H$10002),2)</f>
        <v>0</v>
      </c>
    </row>
    <row r="5759" spans="1:2" x14ac:dyDescent="0.25">
      <c r="A5759">
        <v>5759</v>
      </c>
      <c r="B5759" s="24">
        <f>ROUND(SUMIF(Einnahmen!E$7:E$10002,A5759,Einnahmen!G$7:G$10002)+SUMIF(Einnahmen!I$7:I$10002,A5759,Einnahmen!H$7:H$10002)+SUMIF(Ausgaben!E$7:E$10002,A5759,Ausgaben!G$7:G$10002)+SUMIF(Ausgaben!I$7:I$10002,A5759,Ausgaben!H$7:H$10002),2)</f>
        <v>0</v>
      </c>
    </row>
    <row r="5760" spans="1:2" x14ac:dyDescent="0.25">
      <c r="A5760">
        <v>5760</v>
      </c>
      <c r="B5760" s="24">
        <f>ROUND(SUMIF(Einnahmen!E$7:E$10002,A5760,Einnahmen!G$7:G$10002)+SUMIF(Einnahmen!I$7:I$10002,A5760,Einnahmen!H$7:H$10002)+SUMIF(Ausgaben!E$7:E$10002,A5760,Ausgaben!G$7:G$10002)+SUMIF(Ausgaben!I$7:I$10002,A5760,Ausgaben!H$7:H$10002),2)</f>
        <v>0</v>
      </c>
    </row>
    <row r="5761" spans="1:2" x14ac:dyDescent="0.25">
      <c r="A5761">
        <v>5761</v>
      </c>
      <c r="B5761" s="24">
        <f>ROUND(SUMIF(Einnahmen!E$7:E$10002,A5761,Einnahmen!G$7:G$10002)+SUMIF(Einnahmen!I$7:I$10002,A5761,Einnahmen!H$7:H$10002)+SUMIF(Ausgaben!E$7:E$10002,A5761,Ausgaben!G$7:G$10002)+SUMIF(Ausgaben!I$7:I$10002,A5761,Ausgaben!H$7:H$10002),2)</f>
        <v>0</v>
      </c>
    </row>
    <row r="5762" spans="1:2" x14ac:dyDescent="0.25">
      <c r="A5762">
        <v>5762</v>
      </c>
      <c r="B5762" s="24">
        <f>ROUND(SUMIF(Einnahmen!E$7:E$10002,A5762,Einnahmen!G$7:G$10002)+SUMIF(Einnahmen!I$7:I$10002,A5762,Einnahmen!H$7:H$10002)+SUMIF(Ausgaben!E$7:E$10002,A5762,Ausgaben!G$7:G$10002)+SUMIF(Ausgaben!I$7:I$10002,A5762,Ausgaben!H$7:H$10002),2)</f>
        <v>0</v>
      </c>
    </row>
    <row r="5763" spans="1:2" x14ac:dyDescent="0.25">
      <c r="A5763">
        <v>5763</v>
      </c>
      <c r="B5763" s="24">
        <f>ROUND(SUMIF(Einnahmen!E$7:E$10002,A5763,Einnahmen!G$7:G$10002)+SUMIF(Einnahmen!I$7:I$10002,A5763,Einnahmen!H$7:H$10002)+SUMIF(Ausgaben!E$7:E$10002,A5763,Ausgaben!G$7:G$10002)+SUMIF(Ausgaben!I$7:I$10002,A5763,Ausgaben!H$7:H$10002),2)</f>
        <v>0</v>
      </c>
    </row>
    <row r="5764" spans="1:2" x14ac:dyDescent="0.25">
      <c r="A5764">
        <v>5764</v>
      </c>
      <c r="B5764" s="24">
        <f>ROUND(SUMIF(Einnahmen!E$7:E$10002,A5764,Einnahmen!G$7:G$10002)+SUMIF(Einnahmen!I$7:I$10002,A5764,Einnahmen!H$7:H$10002)+SUMIF(Ausgaben!E$7:E$10002,A5764,Ausgaben!G$7:G$10002)+SUMIF(Ausgaben!I$7:I$10002,A5764,Ausgaben!H$7:H$10002),2)</f>
        <v>0</v>
      </c>
    </row>
    <row r="5765" spans="1:2" x14ac:dyDescent="0.25">
      <c r="A5765">
        <v>5765</v>
      </c>
      <c r="B5765" s="24">
        <f>ROUND(SUMIF(Einnahmen!E$7:E$10002,A5765,Einnahmen!G$7:G$10002)+SUMIF(Einnahmen!I$7:I$10002,A5765,Einnahmen!H$7:H$10002)+SUMIF(Ausgaben!E$7:E$10002,A5765,Ausgaben!G$7:G$10002)+SUMIF(Ausgaben!I$7:I$10002,A5765,Ausgaben!H$7:H$10002),2)</f>
        <v>0</v>
      </c>
    </row>
    <row r="5766" spans="1:2" x14ac:dyDescent="0.25">
      <c r="A5766">
        <v>5766</v>
      </c>
      <c r="B5766" s="24">
        <f>ROUND(SUMIF(Einnahmen!E$7:E$10002,A5766,Einnahmen!G$7:G$10002)+SUMIF(Einnahmen!I$7:I$10002,A5766,Einnahmen!H$7:H$10002)+SUMIF(Ausgaben!E$7:E$10002,A5766,Ausgaben!G$7:G$10002)+SUMIF(Ausgaben!I$7:I$10002,A5766,Ausgaben!H$7:H$10002),2)</f>
        <v>0</v>
      </c>
    </row>
    <row r="5767" spans="1:2" x14ac:dyDescent="0.25">
      <c r="A5767">
        <v>5767</v>
      </c>
      <c r="B5767" s="24">
        <f>ROUND(SUMIF(Einnahmen!E$7:E$10002,A5767,Einnahmen!G$7:G$10002)+SUMIF(Einnahmen!I$7:I$10002,A5767,Einnahmen!H$7:H$10002)+SUMIF(Ausgaben!E$7:E$10002,A5767,Ausgaben!G$7:G$10002)+SUMIF(Ausgaben!I$7:I$10002,A5767,Ausgaben!H$7:H$10002),2)</f>
        <v>0</v>
      </c>
    </row>
    <row r="5768" spans="1:2" x14ac:dyDescent="0.25">
      <c r="A5768">
        <v>5768</v>
      </c>
      <c r="B5768" s="24">
        <f>ROUND(SUMIF(Einnahmen!E$7:E$10002,A5768,Einnahmen!G$7:G$10002)+SUMIF(Einnahmen!I$7:I$10002,A5768,Einnahmen!H$7:H$10002)+SUMIF(Ausgaben!E$7:E$10002,A5768,Ausgaben!G$7:G$10002)+SUMIF(Ausgaben!I$7:I$10002,A5768,Ausgaben!H$7:H$10002),2)</f>
        <v>0</v>
      </c>
    </row>
    <row r="5769" spans="1:2" x14ac:dyDescent="0.25">
      <c r="A5769">
        <v>5769</v>
      </c>
      <c r="B5769" s="24">
        <f>ROUND(SUMIF(Einnahmen!E$7:E$10002,A5769,Einnahmen!G$7:G$10002)+SUMIF(Einnahmen!I$7:I$10002,A5769,Einnahmen!H$7:H$10002)+SUMIF(Ausgaben!E$7:E$10002,A5769,Ausgaben!G$7:G$10002)+SUMIF(Ausgaben!I$7:I$10002,A5769,Ausgaben!H$7:H$10002),2)</f>
        <v>0</v>
      </c>
    </row>
    <row r="5770" spans="1:2" x14ac:dyDescent="0.25">
      <c r="A5770">
        <v>5770</v>
      </c>
      <c r="B5770" s="24">
        <f>ROUND(SUMIF(Einnahmen!E$7:E$10002,A5770,Einnahmen!G$7:G$10002)+SUMIF(Einnahmen!I$7:I$10002,A5770,Einnahmen!H$7:H$10002)+SUMIF(Ausgaben!E$7:E$10002,A5770,Ausgaben!G$7:G$10002)+SUMIF(Ausgaben!I$7:I$10002,A5770,Ausgaben!H$7:H$10002),2)</f>
        <v>0</v>
      </c>
    </row>
    <row r="5771" spans="1:2" x14ac:dyDescent="0.25">
      <c r="A5771">
        <v>5771</v>
      </c>
      <c r="B5771" s="24">
        <f>ROUND(SUMIF(Einnahmen!E$7:E$10002,A5771,Einnahmen!G$7:G$10002)+SUMIF(Einnahmen!I$7:I$10002,A5771,Einnahmen!H$7:H$10002)+SUMIF(Ausgaben!E$7:E$10002,A5771,Ausgaben!G$7:G$10002)+SUMIF(Ausgaben!I$7:I$10002,A5771,Ausgaben!H$7:H$10002),2)</f>
        <v>0</v>
      </c>
    </row>
    <row r="5772" spans="1:2" x14ac:dyDescent="0.25">
      <c r="A5772">
        <v>5772</v>
      </c>
      <c r="B5772" s="24">
        <f>ROUND(SUMIF(Einnahmen!E$7:E$10002,A5772,Einnahmen!G$7:G$10002)+SUMIF(Einnahmen!I$7:I$10002,A5772,Einnahmen!H$7:H$10002)+SUMIF(Ausgaben!E$7:E$10002,A5772,Ausgaben!G$7:G$10002)+SUMIF(Ausgaben!I$7:I$10002,A5772,Ausgaben!H$7:H$10002),2)</f>
        <v>0</v>
      </c>
    </row>
    <row r="5773" spans="1:2" x14ac:dyDescent="0.25">
      <c r="A5773">
        <v>5773</v>
      </c>
      <c r="B5773" s="24">
        <f>ROUND(SUMIF(Einnahmen!E$7:E$10002,A5773,Einnahmen!G$7:G$10002)+SUMIF(Einnahmen!I$7:I$10002,A5773,Einnahmen!H$7:H$10002)+SUMIF(Ausgaben!E$7:E$10002,A5773,Ausgaben!G$7:G$10002)+SUMIF(Ausgaben!I$7:I$10002,A5773,Ausgaben!H$7:H$10002),2)</f>
        <v>0</v>
      </c>
    </row>
    <row r="5774" spans="1:2" x14ac:dyDescent="0.25">
      <c r="A5774">
        <v>5774</v>
      </c>
      <c r="B5774" s="24">
        <f>ROUND(SUMIF(Einnahmen!E$7:E$10002,A5774,Einnahmen!G$7:G$10002)+SUMIF(Einnahmen!I$7:I$10002,A5774,Einnahmen!H$7:H$10002)+SUMIF(Ausgaben!E$7:E$10002,A5774,Ausgaben!G$7:G$10002)+SUMIF(Ausgaben!I$7:I$10002,A5774,Ausgaben!H$7:H$10002),2)</f>
        <v>0</v>
      </c>
    </row>
    <row r="5775" spans="1:2" x14ac:dyDescent="0.25">
      <c r="A5775">
        <v>5775</v>
      </c>
      <c r="B5775" s="24">
        <f>ROUND(SUMIF(Einnahmen!E$7:E$10002,A5775,Einnahmen!G$7:G$10002)+SUMIF(Einnahmen!I$7:I$10002,A5775,Einnahmen!H$7:H$10002)+SUMIF(Ausgaben!E$7:E$10002,A5775,Ausgaben!G$7:G$10002)+SUMIF(Ausgaben!I$7:I$10002,A5775,Ausgaben!H$7:H$10002),2)</f>
        <v>0</v>
      </c>
    </row>
    <row r="5776" spans="1:2" x14ac:dyDescent="0.25">
      <c r="A5776">
        <v>5776</v>
      </c>
      <c r="B5776" s="24">
        <f>ROUND(SUMIF(Einnahmen!E$7:E$10002,A5776,Einnahmen!G$7:G$10002)+SUMIF(Einnahmen!I$7:I$10002,A5776,Einnahmen!H$7:H$10002)+SUMIF(Ausgaben!E$7:E$10002,A5776,Ausgaben!G$7:G$10002)+SUMIF(Ausgaben!I$7:I$10002,A5776,Ausgaben!H$7:H$10002),2)</f>
        <v>0</v>
      </c>
    </row>
    <row r="5777" spans="1:2" x14ac:dyDescent="0.25">
      <c r="A5777">
        <v>5777</v>
      </c>
      <c r="B5777" s="24">
        <f>ROUND(SUMIF(Einnahmen!E$7:E$10002,A5777,Einnahmen!G$7:G$10002)+SUMIF(Einnahmen!I$7:I$10002,A5777,Einnahmen!H$7:H$10002)+SUMIF(Ausgaben!E$7:E$10002,A5777,Ausgaben!G$7:G$10002)+SUMIF(Ausgaben!I$7:I$10002,A5777,Ausgaben!H$7:H$10002),2)</f>
        <v>0</v>
      </c>
    </row>
    <row r="5778" spans="1:2" x14ac:dyDescent="0.25">
      <c r="A5778">
        <v>5778</v>
      </c>
      <c r="B5778" s="24">
        <f>ROUND(SUMIF(Einnahmen!E$7:E$10002,A5778,Einnahmen!G$7:G$10002)+SUMIF(Einnahmen!I$7:I$10002,A5778,Einnahmen!H$7:H$10002)+SUMIF(Ausgaben!E$7:E$10002,A5778,Ausgaben!G$7:G$10002)+SUMIF(Ausgaben!I$7:I$10002,A5778,Ausgaben!H$7:H$10002),2)</f>
        <v>0</v>
      </c>
    </row>
    <row r="5779" spans="1:2" x14ac:dyDescent="0.25">
      <c r="A5779">
        <v>5779</v>
      </c>
      <c r="B5779" s="24">
        <f>ROUND(SUMIF(Einnahmen!E$7:E$10002,A5779,Einnahmen!G$7:G$10002)+SUMIF(Einnahmen!I$7:I$10002,A5779,Einnahmen!H$7:H$10002)+SUMIF(Ausgaben!E$7:E$10002,A5779,Ausgaben!G$7:G$10002)+SUMIF(Ausgaben!I$7:I$10002,A5779,Ausgaben!H$7:H$10002),2)</f>
        <v>0</v>
      </c>
    </row>
    <row r="5780" spans="1:2" x14ac:dyDescent="0.25">
      <c r="A5780">
        <v>5780</v>
      </c>
      <c r="B5780" s="24">
        <f>ROUND(SUMIF(Einnahmen!E$7:E$10002,A5780,Einnahmen!G$7:G$10002)+SUMIF(Einnahmen!I$7:I$10002,A5780,Einnahmen!H$7:H$10002)+SUMIF(Ausgaben!E$7:E$10002,A5780,Ausgaben!G$7:G$10002)+SUMIF(Ausgaben!I$7:I$10002,A5780,Ausgaben!H$7:H$10002),2)</f>
        <v>0</v>
      </c>
    </row>
    <row r="5781" spans="1:2" x14ac:dyDescent="0.25">
      <c r="A5781">
        <v>5781</v>
      </c>
      <c r="B5781" s="24">
        <f>ROUND(SUMIF(Einnahmen!E$7:E$10002,A5781,Einnahmen!G$7:G$10002)+SUMIF(Einnahmen!I$7:I$10002,A5781,Einnahmen!H$7:H$10002)+SUMIF(Ausgaben!E$7:E$10002,A5781,Ausgaben!G$7:G$10002)+SUMIF(Ausgaben!I$7:I$10002,A5781,Ausgaben!H$7:H$10002),2)</f>
        <v>0</v>
      </c>
    </row>
    <row r="5782" spans="1:2" x14ac:dyDescent="0.25">
      <c r="A5782">
        <v>5782</v>
      </c>
      <c r="B5782" s="24">
        <f>ROUND(SUMIF(Einnahmen!E$7:E$10002,A5782,Einnahmen!G$7:G$10002)+SUMIF(Einnahmen!I$7:I$10002,A5782,Einnahmen!H$7:H$10002)+SUMIF(Ausgaben!E$7:E$10002,A5782,Ausgaben!G$7:G$10002)+SUMIF(Ausgaben!I$7:I$10002,A5782,Ausgaben!H$7:H$10002),2)</f>
        <v>0</v>
      </c>
    </row>
    <row r="5783" spans="1:2" x14ac:dyDescent="0.25">
      <c r="A5783">
        <v>5783</v>
      </c>
      <c r="B5783" s="24">
        <f>ROUND(SUMIF(Einnahmen!E$7:E$10002,A5783,Einnahmen!G$7:G$10002)+SUMIF(Einnahmen!I$7:I$10002,A5783,Einnahmen!H$7:H$10002)+SUMIF(Ausgaben!E$7:E$10002,A5783,Ausgaben!G$7:G$10002)+SUMIF(Ausgaben!I$7:I$10002,A5783,Ausgaben!H$7:H$10002),2)</f>
        <v>0</v>
      </c>
    </row>
    <row r="5784" spans="1:2" x14ac:dyDescent="0.25">
      <c r="A5784">
        <v>5784</v>
      </c>
      <c r="B5784" s="24">
        <f>ROUND(SUMIF(Einnahmen!E$7:E$10002,A5784,Einnahmen!G$7:G$10002)+SUMIF(Einnahmen!I$7:I$10002,A5784,Einnahmen!H$7:H$10002)+SUMIF(Ausgaben!E$7:E$10002,A5784,Ausgaben!G$7:G$10002)+SUMIF(Ausgaben!I$7:I$10002,A5784,Ausgaben!H$7:H$10002),2)</f>
        <v>0</v>
      </c>
    </row>
    <row r="5785" spans="1:2" x14ac:dyDescent="0.25">
      <c r="A5785">
        <v>5785</v>
      </c>
      <c r="B5785" s="24">
        <f>ROUND(SUMIF(Einnahmen!E$7:E$10002,A5785,Einnahmen!G$7:G$10002)+SUMIF(Einnahmen!I$7:I$10002,A5785,Einnahmen!H$7:H$10002)+SUMIF(Ausgaben!E$7:E$10002,A5785,Ausgaben!G$7:G$10002)+SUMIF(Ausgaben!I$7:I$10002,A5785,Ausgaben!H$7:H$10002),2)</f>
        <v>0</v>
      </c>
    </row>
    <row r="5786" spans="1:2" x14ac:dyDescent="0.25">
      <c r="A5786">
        <v>5786</v>
      </c>
      <c r="B5786" s="24">
        <f>ROUND(SUMIF(Einnahmen!E$7:E$10002,A5786,Einnahmen!G$7:G$10002)+SUMIF(Einnahmen!I$7:I$10002,A5786,Einnahmen!H$7:H$10002)+SUMIF(Ausgaben!E$7:E$10002,A5786,Ausgaben!G$7:G$10002)+SUMIF(Ausgaben!I$7:I$10002,A5786,Ausgaben!H$7:H$10002),2)</f>
        <v>0</v>
      </c>
    </row>
    <row r="5787" spans="1:2" x14ac:dyDescent="0.25">
      <c r="A5787">
        <v>5787</v>
      </c>
      <c r="B5787" s="24">
        <f>ROUND(SUMIF(Einnahmen!E$7:E$10002,A5787,Einnahmen!G$7:G$10002)+SUMIF(Einnahmen!I$7:I$10002,A5787,Einnahmen!H$7:H$10002)+SUMIF(Ausgaben!E$7:E$10002,A5787,Ausgaben!G$7:G$10002)+SUMIF(Ausgaben!I$7:I$10002,A5787,Ausgaben!H$7:H$10002),2)</f>
        <v>0</v>
      </c>
    </row>
    <row r="5788" spans="1:2" x14ac:dyDescent="0.25">
      <c r="A5788">
        <v>5788</v>
      </c>
      <c r="B5788" s="24">
        <f>ROUND(SUMIF(Einnahmen!E$7:E$10002,A5788,Einnahmen!G$7:G$10002)+SUMIF(Einnahmen!I$7:I$10002,A5788,Einnahmen!H$7:H$10002)+SUMIF(Ausgaben!E$7:E$10002,A5788,Ausgaben!G$7:G$10002)+SUMIF(Ausgaben!I$7:I$10002,A5788,Ausgaben!H$7:H$10002),2)</f>
        <v>0</v>
      </c>
    </row>
    <row r="5789" spans="1:2" x14ac:dyDescent="0.25">
      <c r="A5789">
        <v>5789</v>
      </c>
      <c r="B5789" s="24">
        <f>ROUND(SUMIF(Einnahmen!E$7:E$10002,A5789,Einnahmen!G$7:G$10002)+SUMIF(Einnahmen!I$7:I$10002,A5789,Einnahmen!H$7:H$10002)+SUMIF(Ausgaben!E$7:E$10002,A5789,Ausgaben!G$7:G$10002)+SUMIF(Ausgaben!I$7:I$10002,A5789,Ausgaben!H$7:H$10002),2)</f>
        <v>0</v>
      </c>
    </row>
    <row r="5790" spans="1:2" x14ac:dyDescent="0.25">
      <c r="A5790">
        <v>5790</v>
      </c>
      <c r="B5790" s="24">
        <f>ROUND(SUMIF(Einnahmen!E$7:E$10002,A5790,Einnahmen!G$7:G$10002)+SUMIF(Einnahmen!I$7:I$10002,A5790,Einnahmen!H$7:H$10002)+SUMIF(Ausgaben!E$7:E$10002,A5790,Ausgaben!G$7:G$10002)+SUMIF(Ausgaben!I$7:I$10002,A5790,Ausgaben!H$7:H$10002),2)</f>
        <v>0</v>
      </c>
    </row>
    <row r="5791" spans="1:2" x14ac:dyDescent="0.25">
      <c r="A5791">
        <v>5791</v>
      </c>
      <c r="B5791" s="24">
        <f>ROUND(SUMIF(Einnahmen!E$7:E$10002,A5791,Einnahmen!G$7:G$10002)+SUMIF(Einnahmen!I$7:I$10002,A5791,Einnahmen!H$7:H$10002)+SUMIF(Ausgaben!E$7:E$10002,A5791,Ausgaben!G$7:G$10002)+SUMIF(Ausgaben!I$7:I$10002,A5791,Ausgaben!H$7:H$10002),2)</f>
        <v>0</v>
      </c>
    </row>
    <row r="5792" spans="1:2" x14ac:dyDescent="0.25">
      <c r="A5792">
        <v>5792</v>
      </c>
      <c r="B5792" s="24">
        <f>ROUND(SUMIF(Einnahmen!E$7:E$10002,A5792,Einnahmen!G$7:G$10002)+SUMIF(Einnahmen!I$7:I$10002,A5792,Einnahmen!H$7:H$10002)+SUMIF(Ausgaben!E$7:E$10002,A5792,Ausgaben!G$7:G$10002)+SUMIF(Ausgaben!I$7:I$10002,A5792,Ausgaben!H$7:H$10002),2)</f>
        <v>0</v>
      </c>
    </row>
    <row r="5793" spans="1:2" x14ac:dyDescent="0.25">
      <c r="A5793">
        <v>5793</v>
      </c>
      <c r="B5793" s="24">
        <f>ROUND(SUMIF(Einnahmen!E$7:E$10002,A5793,Einnahmen!G$7:G$10002)+SUMIF(Einnahmen!I$7:I$10002,A5793,Einnahmen!H$7:H$10002)+SUMIF(Ausgaben!E$7:E$10002,A5793,Ausgaben!G$7:G$10002)+SUMIF(Ausgaben!I$7:I$10002,A5793,Ausgaben!H$7:H$10002),2)</f>
        <v>0</v>
      </c>
    </row>
    <row r="5794" spans="1:2" x14ac:dyDescent="0.25">
      <c r="A5794">
        <v>5794</v>
      </c>
      <c r="B5794" s="24">
        <f>ROUND(SUMIF(Einnahmen!E$7:E$10002,A5794,Einnahmen!G$7:G$10002)+SUMIF(Einnahmen!I$7:I$10002,A5794,Einnahmen!H$7:H$10002)+SUMIF(Ausgaben!E$7:E$10002,A5794,Ausgaben!G$7:G$10002)+SUMIF(Ausgaben!I$7:I$10002,A5794,Ausgaben!H$7:H$10002),2)</f>
        <v>0</v>
      </c>
    </row>
    <row r="5795" spans="1:2" x14ac:dyDescent="0.25">
      <c r="A5795">
        <v>5795</v>
      </c>
      <c r="B5795" s="24">
        <f>ROUND(SUMIF(Einnahmen!E$7:E$10002,A5795,Einnahmen!G$7:G$10002)+SUMIF(Einnahmen!I$7:I$10002,A5795,Einnahmen!H$7:H$10002)+SUMIF(Ausgaben!E$7:E$10002,A5795,Ausgaben!G$7:G$10002)+SUMIF(Ausgaben!I$7:I$10002,A5795,Ausgaben!H$7:H$10002),2)</f>
        <v>0</v>
      </c>
    </row>
    <row r="5796" spans="1:2" x14ac:dyDescent="0.25">
      <c r="A5796">
        <v>5796</v>
      </c>
      <c r="B5796" s="24">
        <f>ROUND(SUMIF(Einnahmen!E$7:E$10002,A5796,Einnahmen!G$7:G$10002)+SUMIF(Einnahmen!I$7:I$10002,A5796,Einnahmen!H$7:H$10002)+SUMIF(Ausgaben!E$7:E$10002,A5796,Ausgaben!G$7:G$10002)+SUMIF(Ausgaben!I$7:I$10002,A5796,Ausgaben!H$7:H$10002),2)</f>
        <v>0</v>
      </c>
    </row>
    <row r="5797" spans="1:2" x14ac:dyDescent="0.25">
      <c r="A5797">
        <v>5797</v>
      </c>
      <c r="B5797" s="24">
        <f>ROUND(SUMIF(Einnahmen!E$7:E$10002,A5797,Einnahmen!G$7:G$10002)+SUMIF(Einnahmen!I$7:I$10002,A5797,Einnahmen!H$7:H$10002)+SUMIF(Ausgaben!E$7:E$10002,A5797,Ausgaben!G$7:G$10002)+SUMIF(Ausgaben!I$7:I$10002,A5797,Ausgaben!H$7:H$10002),2)</f>
        <v>0</v>
      </c>
    </row>
    <row r="5798" spans="1:2" x14ac:dyDescent="0.25">
      <c r="A5798">
        <v>5798</v>
      </c>
      <c r="B5798" s="24">
        <f>ROUND(SUMIF(Einnahmen!E$7:E$10002,A5798,Einnahmen!G$7:G$10002)+SUMIF(Einnahmen!I$7:I$10002,A5798,Einnahmen!H$7:H$10002)+SUMIF(Ausgaben!E$7:E$10002,A5798,Ausgaben!G$7:G$10002)+SUMIF(Ausgaben!I$7:I$10002,A5798,Ausgaben!H$7:H$10002),2)</f>
        <v>0</v>
      </c>
    </row>
    <row r="5799" spans="1:2" x14ac:dyDescent="0.25">
      <c r="A5799">
        <v>5799</v>
      </c>
      <c r="B5799" s="24">
        <f>ROUND(SUMIF(Einnahmen!E$7:E$10002,A5799,Einnahmen!G$7:G$10002)+SUMIF(Einnahmen!I$7:I$10002,A5799,Einnahmen!H$7:H$10002)+SUMIF(Ausgaben!E$7:E$10002,A5799,Ausgaben!G$7:G$10002)+SUMIF(Ausgaben!I$7:I$10002,A5799,Ausgaben!H$7:H$10002),2)</f>
        <v>0</v>
      </c>
    </row>
    <row r="5800" spans="1:2" x14ac:dyDescent="0.25">
      <c r="A5800">
        <v>5800</v>
      </c>
      <c r="B5800" s="24">
        <f>ROUND(SUMIF(Einnahmen!E$7:E$10002,A5800,Einnahmen!G$7:G$10002)+SUMIF(Einnahmen!I$7:I$10002,A5800,Einnahmen!H$7:H$10002)+SUMIF(Ausgaben!E$7:E$10002,A5800,Ausgaben!G$7:G$10002)+SUMIF(Ausgaben!I$7:I$10002,A5800,Ausgaben!H$7:H$10002),2)</f>
        <v>0</v>
      </c>
    </row>
    <row r="5801" spans="1:2" x14ac:dyDescent="0.25">
      <c r="A5801">
        <v>5801</v>
      </c>
      <c r="B5801" s="24">
        <f>ROUND(SUMIF(Einnahmen!E$7:E$10002,A5801,Einnahmen!G$7:G$10002)+SUMIF(Einnahmen!I$7:I$10002,A5801,Einnahmen!H$7:H$10002)+SUMIF(Ausgaben!E$7:E$10002,A5801,Ausgaben!G$7:G$10002)+SUMIF(Ausgaben!I$7:I$10002,A5801,Ausgaben!H$7:H$10002),2)</f>
        <v>0</v>
      </c>
    </row>
    <row r="5802" spans="1:2" x14ac:dyDescent="0.25">
      <c r="A5802">
        <v>5802</v>
      </c>
      <c r="B5802" s="24">
        <f>ROUND(SUMIF(Einnahmen!E$7:E$10002,A5802,Einnahmen!G$7:G$10002)+SUMIF(Einnahmen!I$7:I$10002,A5802,Einnahmen!H$7:H$10002)+SUMIF(Ausgaben!E$7:E$10002,A5802,Ausgaben!G$7:G$10002)+SUMIF(Ausgaben!I$7:I$10002,A5802,Ausgaben!H$7:H$10002),2)</f>
        <v>0</v>
      </c>
    </row>
    <row r="5803" spans="1:2" x14ac:dyDescent="0.25">
      <c r="A5803">
        <v>5803</v>
      </c>
      <c r="B5803" s="24">
        <f>ROUND(SUMIF(Einnahmen!E$7:E$10002,A5803,Einnahmen!G$7:G$10002)+SUMIF(Einnahmen!I$7:I$10002,A5803,Einnahmen!H$7:H$10002)+SUMIF(Ausgaben!E$7:E$10002,A5803,Ausgaben!G$7:G$10002)+SUMIF(Ausgaben!I$7:I$10002,A5803,Ausgaben!H$7:H$10002),2)</f>
        <v>0</v>
      </c>
    </row>
    <row r="5804" spans="1:2" x14ac:dyDescent="0.25">
      <c r="A5804">
        <v>5804</v>
      </c>
      <c r="B5804" s="24">
        <f>ROUND(SUMIF(Einnahmen!E$7:E$10002,A5804,Einnahmen!G$7:G$10002)+SUMIF(Einnahmen!I$7:I$10002,A5804,Einnahmen!H$7:H$10002)+SUMIF(Ausgaben!E$7:E$10002,A5804,Ausgaben!G$7:G$10002)+SUMIF(Ausgaben!I$7:I$10002,A5804,Ausgaben!H$7:H$10002),2)</f>
        <v>0</v>
      </c>
    </row>
    <row r="5805" spans="1:2" x14ac:dyDescent="0.25">
      <c r="A5805">
        <v>5805</v>
      </c>
      <c r="B5805" s="24">
        <f>ROUND(SUMIF(Einnahmen!E$7:E$10002,A5805,Einnahmen!G$7:G$10002)+SUMIF(Einnahmen!I$7:I$10002,A5805,Einnahmen!H$7:H$10002)+SUMIF(Ausgaben!E$7:E$10002,A5805,Ausgaben!G$7:G$10002)+SUMIF(Ausgaben!I$7:I$10002,A5805,Ausgaben!H$7:H$10002),2)</f>
        <v>0</v>
      </c>
    </row>
    <row r="5806" spans="1:2" x14ac:dyDescent="0.25">
      <c r="A5806">
        <v>5806</v>
      </c>
      <c r="B5806" s="24">
        <f>ROUND(SUMIF(Einnahmen!E$7:E$10002,A5806,Einnahmen!G$7:G$10002)+SUMIF(Einnahmen!I$7:I$10002,A5806,Einnahmen!H$7:H$10002)+SUMIF(Ausgaben!E$7:E$10002,A5806,Ausgaben!G$7:G$10002)+SUMIF(Ausgaben!I$7:I$10002,A5806,Ausgaben!H$7:H$10002),2)</f>
        <v>0</v>
      </c>
    </row>
    <row r="5807" spans="1:2" x14ac:dyDescent="0.25">
      <c r="A5807">
        <v>5807</v>
      </c>
      <c r="B5807" s="24">
        <f>ROUND(SUMIF(Einnahmen!E$7:E$10002,A5807,Einnahmen!G$7:G$10002)+SUMIF(Einnahmen!I$7:I$10002,A5807,Einnahmen!H$7:H$10002)+SUMIF(Ausgaben!E$7:E$10002,A5807,Ausgaben!G$7:G$10002)+SUMIF(Ausgaben!I$7:I$10002,A5807,Ausgaben!H$7:H$10002),2)</f>
        <v>0</v>
      </c>
    </row>
    <row r="5808" spans="1:2" x14ac:dyDescent="0.25">
      <c r="A5808">
        <v>5808</v>
      </c>
      <c r="B5808" s="24">
        <f>ROUND(SUMIF(Einnahmen!E$7:E$10002,A5808,Einnahmen!G$7:G$10002)+SUMIF(Einnahmen!I$7:I$10002,A5808,Einnahmen!H$7:H$10002)+SUMIF(Ausgaben!E$7:E$10002,A5808,Ausgaben!G$7:G$10002)+SUMIF(Ausgaben!I$7:I$10002,A5808,Ausgaben!H$7:H$10002),2)</f>
        <v>0</v>
      </c>
    </row>
    <row r="5809" spans="1:2" x14ac:dyDescent="0.25">
      <c r="A5809">
        <v>5809</v>
      </c>
      <c r="B5809" s="24">
        <f>ROUND(SUMIF(Einnahmen!E$7:E$10002,A5809,Einnahmen!G$7:G$10002)+SUMIF(Einnahmen!I$7:I$10002,A5809,Einnahmen!H$7:H$10002)+SUMIF(Ausgaben!E$7:E$10002,A5809,Ausgaben!G$7:G$10002)+SUMIF(Ausgaben!I$7:I$10002,A5809,Ausgaben!H$7:H$10002),2)</f>
        <v>0</v>
      </c>
    </row>
    <row r="5810" spans="1:2" x14ac:dyDescent="0.25">
      <c r="A5810">
        <v>5810</v>
      </c>
      <c r="B5810" s="24">
        <f>ROUND(SUMIF(Einnahmen!E$7:E$10002,A5810,Einnahmen!G$7:G$10002)+SUMIF(Einnahmen!I$7:I$10002,A5810,Einnahmen!H$7:H$10002)+SUMIF(Ausgaben!E$7:E$10002,A5810,Ausgaben!G$7:G$10002)+SUMIF(Ausgaben!I$7:I$10002,A5810,Ausgaben!H$7:H$10002),2)</f>
        <v>0</v>
      </c>
    </row>
    <row r="5811" spans="1:2" x14ac:dyDescent="0.25">
      <c r="A5811">
        <v>5811</v>
      </c>
      <c r="B5811" s="24">
        <f>ROUND(SUMIF(Einnahmen!E$7:E$10002,A5811,Einnahmen!G$7:G$10002)+SUMIF(Einnahmen!I$7:I$10002,A5811,Einnahmen!H$7:H$10002)+SUMIF(Ausgaben!E$7:E$10002,A5811,Ausgaben!G$7:G$10002)+SUMIF(Ausgaben!I$7:I$10002,A5811,Ausgaben!H$7:H$10002),2)</f>
        <v>0</v>
      </c>
    </row>
    <row r="5812" spans="1:2" x14ac:dyDescent="0.25">
      <c r="A5812">
        <v>5812</v>
      </c>
      <c r="B5812" s="24">
        <f>ROUND(SUMIF(Einnahmen!E$7:E$10002,A5812,Einnahmen!G$7:G$10002)+SUMIF(Einnahmen!I$7:I$10002,A5812,Einnahmen!H$7:H$10002)+SUMIF(Ausgaben!E$7:E$10002,A5812,Ausgaben!G$7:G$10002)+SUMIF(Ausgaben!I$7:I$10002,A5812,Ausgaben!H$7:H$10002),2)</f>
        <v>0</v>
      </c>
    </row>
    <row r="5813" spans="1:2" x14ac:dyDescent="0.25">
      <c r="A5813">
        <v>5813</v>
      </c>
      <c r="B5813" s="24">
        <f>ROUND(SUMIF(Einnahmen!E$7:E$10002,A5813,Einnahmen!G$7:G$10002)+SUMIF(Einnahmen!I$7:I$10002,A5813,Einnahmen!H$7:H$10002)+SUMIF(Ausgaben!E$7:E$10002,A5813,Ausgaben!G$7:G$10002)+SUMIF(Ausgaben!I$7:I$10002,A5813,Ausgaben!H$7:H$10002),2)</f>
        <v>0</v>
      </c>
    </row>
    <row r="5814" spans="1:2" x14ac:dyDescent="0.25">
      <c r="A5814">
        <v>5814</v>
      </c>
      <c r="B5814" s="24">
        <f>ROUND(SUMIF(Einnahmen!E$7:E$10002,A5814,Einnahmen!G$7:G$10002)+SUMIF(Einnahmen!I$7:I$10002,A5814,Einnahmen!H$7:H$10002)+SUMIF(Ausgaben!E$7:E$10002,A5814,Ausgaben!G$7:G$10002)+SUMIF(Ausgaben!I$7:I$10002,A5814,Ausgaben!H$7:H$10002),2)</f>
        <v>0</v>
      </c>
    </row>
    <row r="5815" spans="1:2" x14ac:dyDescent="0.25">
      <c r="A5815">
        <v>5815</v>
      </c>
      <c r="B5815" s="24">
        <f>ROUND(SUMIF(Einnahmen!E$7:E$10002,A5815,Einnahmen!G$7:G$10002)+SUMIF(Einnahmen!I$7:I$10002,A5815,Einnahmen!H$7:H$10002)+SUMIF(Ausgaben!E$7:E$10002,A5815,Ausgaben!G$7:G$10002)+SUMIF(Ausgaben!I$7:I$10002,A5815,Ausgaben!H$7:H$10002),2)</f>
        <v>0</v>
      </c>
    </row>
    <row r="5816" spans="1:2" x14ac:dyDescent="0.25">
      <c r="A5816">
        <v>5816</v>
      </c>
      <c r="B5816" s="24">
        <f>ROUND(SUMIF(Einnahmen!E$7:E$10002,A5816,Einnahmen!G$7:G$10002)+SUMIF(Einnahmen!I$7:I$10002,A5816,Einnahmen!H$7:H$10002)+SUMIF(Ausgaben!E$7:E$10002,A5816,Ausgaben!G$7:G$10002)+SUMIF(Ausgaben!I$7:I$10002,A5816,Ausgaben!H$7:H$10002),2)</f>
        <v>0</v>
      </c>
    </row>
    <row r="5817" spans="1:2" x14ac:dyDescent="0.25">
      <c r="A5817">
        <v>5817</v>
      </c>
      <c r="B5817" s="24">
        <f>ROUND(SUMIF(Einnahmen!E$7:E$10002,A5817,Einnahmen!G$7:G$10002)+SUMIF(Einnahmen!I$7:I$10002,A5817,Einnahmen!H$7:H$10002)+SUMIF(Ausgaben!E$7:E$10002,A5817,Ausgaben!G$7:G$10002)+SUMIF(Ausgaben!I$7:I$10002,A5817,Ausgaben!H$7:H$10002),2)</f>
        <v>0</v>
      </c>
    </row>
    <row r="5818" spans="1:2" x14ac:dyDescent="0.25">
      <c r="A5818">
        <v>5818</v>
      </c>
      <c r="B5818" s="24">
        <f>ROUND(SUMIF(Einnahmen!E$7:E$10002,A5818,Einnahmen!G$7:G$10002)+SUMIF(Einnahmen!I$7:I$10002,A5818,Einnahmen!H$7:H$10002)+SUMIF(Ausgaben!E$7:E$10002,A5818,Ausgaben!G$7:G$10002)+SUMIF(Ausgaben!I$7:I$10002,A5818,Ausgaben!H$7:H$10002),2)</f>
        <v>0</v>
      </c>
    </row>
    <row r="5819" spans="1:2" x14ac:dyDescent="0.25">
      <c r="A5819">
        <v>5819</v>
      </c>
      <c r="B5819" s="24">
        <f>ROUND(SUMIF(Einnahmen!E$7:E$10002,A5819,Einnahmen!G$7:G$10002)+SUMIF(Einnahmen!I$7:I$10002,A5819,Einnahmen!H$7:H$10002)+SUMIF(Ausgaben!E$7:E$10002,A5819,Ausgaben!G$7:G$10002)+SUMIF(Ausgaben!I$7:I$10002,A5819,Ausgaben!H$7:H$10002),2)</f>
        <v>0</v>
      </c>
    </row>
    <row r="5820" spans="1:2" x14ac:dyDescent="0.25">
      <c r="A5820">
        <v>5820</v>
      </c>
      <c r="B5820" s="24">
        <f>ROUND(SUMIF(Einnahmen!E$7:E$10002,A5820,Einnahmen!G$7:G$10002)+SUMIF(Einnahmen!I$7:I$10002,A5820,Einnahmen!H$7:H$10002)+SUMIF(Ausgaben!E$7:E$10002,A5820,Ausgaben!G$7:G$10002)+SUMIF(Ausgaben!I$7:I$10002,A5820,Ausgaben!H$7:H$10002),2)</f>
        <v>0</v>
      </c>
    </row>
    <row r="5821" spans="1:2" x14ac:dyDescent="0.25">
      <c r="A5821">
        <v>5821</v>
      </c>
      <c r="B5821" s="24">
        <f>ROUND(SUMIF(Einnahmen!E$7:E$10002,A5821,Einnahmen!G$7:G$10002)+SUMIF(Einnahmen!I$7:I$10002,A5821,Einnahmen!H$7:H$10002)+SUMIF(Ausgaben!E$7:E$10002,A5821,Ausgaben!G$7:G$10002)+SUMIF(Ausgaben!I$7:I$10002,A5821,Ausgaben!H$7:H$10002),2)</f>
        <v>0</v>
      </c>
    </row>
    <row r="5822" spans="1:2" x14ac:dyDescent="0.25">
      <c r="A5822">
        <v>5822</v>
      </c>
      <c r="B5822" s="24">
        <f>ROUND(SUMIF(Einnahmen!E$7:E$10002,A5822,Einnahmen!G$7:G$10002)+SUMIF(Einnahmen!I$7:I$10002,A5822,Einnahmen!H$7:H$10002)+SUMIF(Ausgaben!E$7:E$10002,A5822,Ausgaben!G$7:G$10002)+SUMIF(Ausgaben!I$7:I$10002,A5822,Ausgaben!H$7:H$10002),2)</f>
        <v>0</v>
      </c>
    </row>
    <row r="5823" spans="1:2" x14ac:dyDescent="0.25">
      <c r="A5823">
        <v>5823</v>
      </c>
      <c r="B5823" s="24">
        <f>ROUND(SUMIF(Einnahmen!E$7:E$10002,A5823,Einnahmen!G$7:G$10002)+SUMIF(Einnahmen!I$7:I$10002,A5823,Einnahmen!H$7:H$10002)+SUMIF(Ausgaben!E$7:E$10002,A5823,Ausgaben!G$7:G$10002)+SUMIF(Ausgaben!I$7:I$10002,A5823,Ausgaben!H$7:H$10002),2)</f>
        <v>0</v>
      </c>
    </row>
    <row r="5824" spans="1:2" x14ac:dyDescent="0.25">
      <c r="A5824">
        <v>5824</v>
      </c>
      <c r="B5824" s="24">
        <f>ROUND(SUMIF(Einnahmen!E$7:E$10002,A5824,Einnahmen!G$7:G$10002)+SUMIF(Einnahmen!I$7:I$10002,A5824,Einnahmen!H$7:H$10002)+SUMIF(Ausgaben!E$7:E$10002,A5824,Ausgaben!G$7:G$10002)+SUMIF(Ausgaben!I$7:I$10002,A5824,Ausgaben!H$7:H$10002),2)</f>
        <v>0</v>
      </c>
    </row>
    <row r="5825" spans="1:2" x14ac:dyDescent="0.25">
      <c r="A5825">
        <v>5825</v>
      </c>
      <c r="B5825" s="24">
        <f>ROUND(SUMIF(Einnahmen!E$7:E$10002,A5825,Einnahmen!G$7:G$10002)+SUMIF(Einnahmen!I$7:I$10002,A5825,Einnahmen!H$7:H$10002)+SUMIF(Ausgaben!E$7:E$10002,A5825,Ausgaben!G$7:G$10002)+SUMIF(Ausgaben!I$7:I$10002,A5825,Ausgaben!H$7:H$10002),2)</f>
        <v>0</v>
      </c>
    </row>
    <row r="5826" spans="1:2" x14ac:dyDescent="0.25">
      <c r="A5826">
        <v>5826</v>
      </c>
      <c r="B5826" s="24">
        <f>ROUND(SUMIF(Einnahmen!E$7:E$10002,A5826,Einnahmen!G$7:G$10002)+SUMIF(Einnahmen!I$7:I$10002,A5826,Einnahmen!H$7:H$10002)+SUMIF(Ausgaben!E$7:E$10002,A5826,Ausgaben!G$7:G$10002)+SUMIF(Ausgaben!I$7:I$10002,A5826,Ausgaben!H$7:H$10002),2)</f>
        <v>0</v>
      </c>
    </row>
    <row r="5827" spans="1:2" x14ac:dyDescent="0.25">
      <c r="A5827">
        <v>5827</v>
      </c>
      <c r="B5827" s="24">
        <f>ROUND(SUMIF(Einnahmen!E$7:E$10002,A5827,Einnahmen!G$7:G$10002)+SUMIF(Einnahmen!I$7:I$10002,A5827,Einnahmen!H$7:H$10002)+SUMIF(Ausgaben!E$7:E$10002,A5827,Ausgaben!G$7:G$10002)+SUMIF(Ausgaben!I$7:I$10002,A5827,Ausgaben!H$7:H$10002),2)</f>
        <v>0</v>
      </c>
    </row>
    <row r="5828" spans="1:2" x14ac:dyDescent="0.25">
      <c r="A5828">
        <v>5828</v>
      </c>
      <c r="B5828" s="24">
        <f>ROUND(SUMIF(Einnahmen!E$7:E$10002,A5828,Einnahmen!G$7:G$10002)+SUMIF(Einnahmen!I$7:I$10002,A5828,Einnahmen!H$7:H$10002)+SUMIF(Ausgaben!E$7:E$10002,A5828,Ausgaben!G$7:G$10002)+SUMIF(Ausgaben!I$7:I$10002,A5828,Ausgaben!H$7:H$10002),2)</f>
        <v>0</v>
      </c>
    </row>
    <row r="5829" spans="1:2" x14ac:dyDescent="0.25">
      <c r="A5829">
        <v>5829</v>
      </c>
      <c r="B5829" s="24">
        <f>ROUND(SUMIF(Einnahmen!E$7:E$10002,A5829,Einnahmen!G$7:G$10002)+SUMIF(Einnahmen!I$7:I$10002,A5829,Einnahmen!H$7:H$10002)+SUMIF(Ausgaben!E$7:E$10002,A5829,Ausgaben!G$7:G$10002)+SUMIF(Ausgaben!I$7:I$10002,A5829,Ausgaben!H$7:H$10002),2)</f>
        <v>0</v>
      </c>
    </row>
    <row r="5830" spans="1:2" x14ac:dyDescent="0.25">
      <c r="A5830">
        <v>5830</v>
      </c>
      <c r="B5830" s="24">
        <f>ROUND(SUMIF(Einnahmen!E$7:E$10002,A5830,Einnahmen!G$7:G$10002)+SUMIF(Einnahmen!I$7:I$10002,A5830,Einnahmen!H$7:H$10002)+SUMIF(Ausgaben!E$7:E$10002,A5830,Ausgaben!G$7:G$10002)+SUMIF(Ausgaben!I$7:I$10002,A5830,Ausgaben!H$7:H$10002),2)</f>
        <v>0</v>
      </c>
    </row>
    <row r="5831" spans="1:2" x14ac:dyDescent="0.25">
      <c r="A5831">
        <v>5831</v>
      </c>
      <c r="B5831" s="24">
        <f>ROUND(SUMIF(Einnahmen!E$7:E$10002,A5831,Einnahmen!G$7:G$10002)+SUMIF(Einnahmen!I$7:I$10002,A5831,Einnahmen!H$7:H$10002)+SUMIF(Ausgaben!E$7:E$10002,A5831,Ausgaben!G$7:G$10002)+SUMIF(Ausgaben!I$7:I$10002,A5831,Ausgaben!H$7:H$10002),2)</f>
        <v>0</v>
      </c>
    </row>
    <row r="5832" spans="1:2" x14ac:dyDescent="0.25">
      <c r="A5832">
        <v>5832</v>
      </c>
      <c r="B5832" s="24">
        <f>ROUND(SUMIF(Einnahmen!E$7:E$10002,A5832,Einnahmen!G$7:G$10002)+SUMIF(Einnahmen!I$7:I$10002,A5832,Einnahmen!H$7:H$10002)+SUMIF(Ausgaben!E$7:E$10002,A5832,Ausgaben!G$7:G$10002)+SUMIF(Ausgaben!I$7:I$10002,A5832,Ausgaben!H$7:H$10002),2)</f>
        <v>0</v>
      </c>
    </row>
    <row r="5833" spans="1:2" x14ac:dyDescent="0.25">
      <c r="A5833">
        <v>5833</v>
      </c>
      <c r="B5833" s="24">
        <f>ROUND(SUMIF(Einnahmen!E$7:E$10002,A5833,Einnahmen!G$7:G$10002)+SUMIF(Einnahmen!I$7:I$10002,A5833,Einnahmen!H$7:H$10002)+SUMIF(Ausgaben!E$7:E$10002,A5833,Ausgaben!G$7:G$10002)+SUMIF(Ausgaben!I$7:I$10002,A5833,Ausgaben!H$7:H$10002),2)</f>
        <v>0</v>
      </c>
    </row>
    <row r="5834" spans="1:2" x14ac:dyDescent="0.25">
      <c r="A5834">
        <v>5834</v>
      </c>
      <c r="B5834" s="24">
        <f>ROUND(SUMIF(Einnahmen!E$7:E$10002,A5834,Einnahmen!G$7:G$10002)+SUMIF(Einnahmen!I$7:I$10002,A5834,Einnahmen!H$7:H$10002)+SUMIF(Ausgaben!E$7:E$10002,A5834,Ausgaben!G$7:G$10002)+SUMIF(Ausgaben!I$7:I$10002,A5834,Ausgaben!H$7:H$10002),2)</f>
        <v>0</v>
      </c>
    </row>
    <row r="5835" spans="1:2" x14ac:dyDescent="0.25">
      <c r="A5835">
        <v>5835</v>
      </c>
      <c r="B5835" s="24">
        <f>ROUND(SUMIF(Einnahmen!E$7:E$10002,A5835,Einnahmen!G$7:G$10002)+SUMIF(Einnahmen!I$7:I$10002,A5835,Einnahmen!H$7:H$10002)+SUMIF(Ausgaben!E$7:E$10002,A5835,Ausgaben!G$7:G$10002)+SUMIF(Ausgaben!I$7:I$10002,A5835,Ausgaben!H$7:H$10002),2)</f>
        <v>0</v>
      </c>
    </row>
    <row r="5836" spans="1:2" x14ac:dyDescent="0.25">
      <c r="A5836">
        <v>5836</v>
      </c>
      <c r="B5836" s="24">
        <f>ROUND(SUMIF(Einnahmen!E$7:E$10002,A5836,Einnahmen!G$7:G$10002)+SUMIF(Einnahmen!I$7:I$10002,A5836,Einnahmen!H$7:H$10002)+SUMIF(Ausgaben!E$7:E$10002,A5836,Ausgaben!G$7:G$10002)+SUMIF(Ausgaben!I$7:I$10002,A5836,Ausgaben!H$7:H$10002),2)</f>
        <v>0</v>
      </c>
    </row>
    <row r="5837" spans="1:2" x14ac:dyDescent="0.25">
      <c r="A5837">
        <v>5837</v>
      </c>
      <c r="B5837" s="24">
        <f>ROUND(SUMIF(Einnahmen!E$7:E$10002,A5837,Einnahmen!G$7:G$10002)+SUMIF(Einnahmen!I$7:I$10002,A5837,Einnahmen!H$7:H$10002)+SUMIF(Ausgaben!E$7:E$10002,A5837,Ausgaben!G$7:G$10002)+SUMIF(Ausgaben!I$7:I$10002,A5837,Ausgaben!H$7:H$10002),2)</f>
        <v>0</v>
      </c>
    </row>
    <row r="5838" spans="1:2" x14ac:dyDescent="0.25">
      <c r="A5838">
        <v>5838</v>
      </c>
      <c r="B5838" s="24">
        <f>ROUND(SUMIF(Einnahmen!E$7:E$10002,A5838,Einnahmen!G$7:G$10002)+SUMIF(Einnahmen!I$7:I$10002,A5838,Einnahmen!H$7:H$10002)+SUMIF(Ausgaben!E$7:E$10002,A5838,Ausgaben!G$7:G$10002)+SUMIF(Ausgaben!I$7:I$10002,A5838,Ausgaben!H$7:H$10002),2)</f>
        <v>0</v>
      </c>
    </row>
    <row r="5839" spans="1:2" x14ac:dyDescent="0.25">
      <c r="A5839">
        <v>5839</v>
      </c>
      <c r="B5839" s="24">
        <f>ROUND(SUMIF(Einnahmen!E$7:E$10002,A5839,Einnahmen!G$7:G$10002)+SUMIF(Einnahmen!I$7:I$10002,A5839,Einnahmen!H$7:H$10002)+SUMIF(Ausgaben!E$7:E$10002,A5839,Ausgaben!G$7:G$10002)+SUMIF(Ausgaben!I$7:I$10002,A5839,Ausgaben!H$7:H$10002),2)</f>
        <v>0</v>
      </c>
    </row>
    <row r="5840" spans="1:2" x14ac:dyDescent="0.25">
      <c r="A5840">
        <v>5840</v>
      </c>
      <c r="B5840" s="24">
        <f>ROUND(SUMIF(Einnahmen!E$7:E$10002,A5840,Einnahmen!G$7:G$10002)+SUMIF(Einnahmen!I$7:I$10002,A5840,Einnahmen!H$7:H$10002)+SUMIF(Ausgaben!E$7:E$10002,A5840,Ausgaben!G$7:G$10002)+SUMIF(Ausgaben!I$7:I$10002,A5840,Ausgaben!H$7:H$10002),2)</f>
        <v>0</v>
      </c>
    </row>
    <row r="5841" spans="1:2" x14ac:dyDescent="0.25">
      <c r="A5841">
        <v>5841</v>
      </c>
      <c r="B5841" s="24">
        <f>ROUND(SUMIF(Einnahmen!E$7:E$10002,A5841,Einnahmen!G$7:G$10002)+SUMIF(Einnahmen!I$7:I$10002,A5841,Einnahmen!H$7:H$10002)+SUMIF(Ausgaben!E$7:E$10002,A5841,Ausgaben!G$7:G$10002)+SUMIF(Ausgaben!I$7:I$10002,A5841,Ausgaben!H$7:H$10002),2)</f>
        <v>0</v>
      </c>
    </row>
    <row r="5842" spans="1:2" x14ac:dyDescent="0.25">
      <c r="A5842">
        <v>5842</v>
      </c>
      <c r="B5842" s="24">
        <f>ROUND(SUMIF(Einnahmen!E$7:E$10002,A5842,Einnahmen!G$7:G$10002)+SUMIF(Einnahmen!I$7:I$10002,A5842,Einnahmen!H$7:H$10002)+SUMIF(Ausgaben!E$7:E$10002,A5842,Ausgaben!G$7:G$10002)+SUMIF(Ausgaben!I$7:I$10002,A5842,Ausgaben!H$7:H$10002),2)</f>
        <v>0</v>
      </c>
    </row>
    <row r="5843" spans="1:2" x14ac:dyDescent="0.25">
      <c r="A5843">
        <v>5843</v>
      </c>
      <c r="B5843" s="24">
        <f>ROUND(SUMIF(Einnahmen!E$7:E$10002,A5843,Einnahmen!G$7:G$10002)+SUMIF(Einnahmen!I$7:I$10002,A5843,Einnahmen!H$7:H$10002)+SUMIF(Ausgaben!E$7:E$10002,A5843,Ausgaben!G$7:G$10002)+SUMIF(Ausgaben!I$7:I$10002,A5843,Ausgaben!H$7:H$10002),2)</f>
        <v>0</v>
      </c>
    </row>
    <row r="5844" spans="1:2" x14ac:dyDescent="0.25">
      <c r="A5844">
        <v>5844</v>
      </c>
      <c r="B5844" s="24">
        <f>ROUND(SUMIF(Einnahmen!E$7:E$10002,A5844,Einnahmen!G$7:G$10002)+SUMIF(Einnahmen!I$7:I$10002,A5844,Einnahmen!H$7:H$10002)+SUMIF(Ausgaben!E$7:E$10002,A5844,Ausgaben!G$7:G$10002)+SUMIF(Ausgaben!I$7:I$10002,A5844,Ausgaben!H$7:H$10002),2)</f>
        <v>0</v>
      </c>
    </row>
    <row r="5845" spans="1:2" x14ac:dyDescent="0.25">
      <c r="A5845">
        <v>5845</v>
      </c>
      <c r="B5845" s="24">
        <f>ROUND(SUMIF(Einnahmen!E$7:E$10002,A5845,Einnahmen!G$7:G$10002)+SUMIF(Einnahmen!I$7:I$10002,A5845,Einnahmen!H$7:H$10002)+SUMIF(Ausgaben!E$7:E$10002,A5845,Ausgaben!G$7:G$10002)+SUMIF(Ausgaben!I$7:I$10002,A5845,Ausgaben!H$7:H$10002),2)</f>
        <v>0</v>
      </c>
    </row>
    <row r="5846" spans="1:2" x14ac:dyDescent="0.25">
      <c r="A5846">
        <v>5846</v>
      </c>
      <c r="B5846" s="24">
        <f>ROUND(SUMIF(Einnahmen!E$7:E$10002,A5846,Einnahmen!G$7:G$10002)+SUMIF(Einnahmen!I$7:I$10002,A5846,Einnahmen!H$7:H$10002)+SUMIF(Ausgaben!E$7:E$10002,A5846,Ausgaben!G$7:G$10002)+SUMIF(Ausgaben!I$7:I$10002,A5846,Ausgaben!H$7:H$10002),2)</f>
        <v>0</v>
      </c>
    </row>
    <row r="5847" spans="1:2" x14ac:dyDescent="0.25">
      <c r="A5847">
        <v>5847</v>
      </c>
      <c r="B5847" s="24">
        <f>ROUND(SUMIF(Einnahmen!E$7:E$10002,A5847,Einnahmen!G$7:G$10002)+SUMIF(Einnahmen!I$7:I$10002,A5847,Einnahmen!H$7:H$10002)+SUMIF(Ausgaben!E$7:E$10002,A5847,Ausgaben!G$7:G$10002)+SUMIF(Ausgaben!I$7:I$10002,A5847,Ausgaben!H$7:H$10002),2)</f>
        <v>0</v>
      </c>
    </row>
    <row r="5848" spans="1:2" x14ac:dyDescent="0.25">
      <c r="A5848">
        <v>5848</v>
      </c>
      <c r="B5848" s="24">
        <f>ROUND(SUMIF(Einnahmen!E$7:E$10002,A5848,Einnahmen!G$7:G$10002)+SUMIF(Einnahmen!I$7:I$10002,A5848,Einnahmen!H$7:H$10002)+SUMIF(Ausgaben!E$7:E$10002,A5848,Ausgaben!G$7:G$10002)+SUMIF(Ausgaben!I$7:I$10002,A5848,Ausgaben!H$7:H$10002),2)</f>
        <v>0</v>
      </c>
    </row>
    <row r="5849" spans="1:2" x14ac:dyDescent="0.25">
      <c r="A5849">
        <v>5849</v>
      </c>
      <c r="B5849" s="24">
        <f>ROUND(SUMIF(Einnahmen!E$7:E$10002,A5849,Einnahmen!G$7:G$10002)+SUMIF(Einnahmen!I$7:I$10002,A5849,Einnahmen!H$7:H$10002)+SUMIF(Ausgaben!E$7:E$10002,A5849,Ausgaben!G$7:G$10002)+SUMIF(Ausgaben!I$7:I$10002,A5849,Ausgaben!H$7:H$10002),2)</f>
        <v>0</v>
      </c>
    </row>
    <row r="5850" spans="1:2" x14ac:dyDescent="0.25">
      <c r="A5850">
        <v>5850</v>
      </c>
      <c r="B5850" s="24">
        <f>ROUND(SUMIF(Einnahmen!E$7:E$10002,A5850,Einnahmen!G$7:G$10002)+SUMIF(Einnahmen!I$7:I$10002,A5850,Einnahmen!H$7:H$10002)+SUMIF(Ausgaben!E$7:E$10002,A5850,Ausgaben!G$7:G$10002)+SUMIF(Ausgaben!I$7:I$10002,A5850,Ausgaben!H$7:H$10002),2)</f>
        <v>0</v>
      </c>
    </row>
    <row r="5851" spans="1:2" x14ac:dyDescent="0.25">
      <c r="A5851">
        <v>5851</v>
      </c>
      <c r="B5851" s="24">
        <f>ROUND(SUMIF(Einnahmen!E$7:E$10002,A5851,Einnahmen!G$7:G$10002)+SUMIF(Einnahmen!I$7:I$10002,A5851,Einnahmen!H$7:H$10002)+SUMIF(Ausgaben!E$7:E$10002,A5851,Ausgaben!G$7:G$10002)+SUMIF(Ausgaben!I$7:I$10002,A5851,Ausgaben!H$7:H$10002),2)</f>
        <v>0</v>
      </c>
    </row>
    <row r="5852" spans="1:2" x14ac:dyDescent="0.25">
      <c r="A5852">
        <v>5852</v>
      </c>
      <c r="B5852" s="24">
        <f>ROUND(SUMIF(Einnahmen!E$7:E$10002,A5852,Einnahmen!G$7:G$10002)+SUMIF(Einnahmen!I$7:I$10002,A5852,Einnahmen!H$7:H$10002)+SUMIF(Ausgaben!E$7:E$10002,A5852,Ausgaben!G$7:G$10002)+SUMIF(Ausgaben!I$7:I$10002,A5852,Ausgaben!H$7:H$10002),2)</f>
        <v>0</v>
      </c>
    </row>
    <row r="5853" spans="1:2" x14ac:dyDescent="0.25">
      <c r="A5853">
        <v>5853</v>
      </c>
      <c r="B5853" s="24">
        <f>ROUND(SUMIF(Einnahmen!E$7:E$10002,A5853,Einnahmen!G$7:G$10002)+SUMIF(Einnahmen!I$7:I$10002,A5853,Einnahmen!H$7:H$10002)+SUMIF(Ausgaben!E$7:E$10002,A5853,Ausgaben!G$7:G$10002)+SUMIF(Ausgaben!I$7:I$10002,A5853,Ausgaben!H$7:H$10002),2)</f>
        <v>0</v>
      </c>
    </row>
    <row r="5854" spans="1:2" x14ac:dyDescent="0.25">
      <c r="A5854">
        <v>5854</v>
      </c>
      <c r="B5854" s="24">
        <f>ROUND(SUMIF(Einnahmen!E$7:E$10002,A5854,Einnahmen!G$7:G$10002)+SUMIF(Einnahmen!I$7:I$10002,A5854,Einnahmen!H$7:H$10002)+SUMIF(Ausgaben!E$7:E$10002,A5854,Ausgaben!G$7:G$10002)+SUMIF(Ausgaben!I$7:I$10002,A5854,Ausgaben!H$7:H$10002),2)</f>
        <v>0</v>
      </c>
    </row>
    <row r="5855" spans="1:2" x14ac:dyDescent="0.25">
      <c r="A5855">
        <v>5855</v>
      </c>
      <c r="B5855" s="24">
        <f>ROUND(SUMIF(Einnahmen!E$7:E$10002,A5855,Einnahmen!G$7:G$10002)+SUMIF(Einnahmen!I$7:I$10002,A5855,Einnahmen!H$7:H$10002)+SUMIF(Ausgaben!E$7:E$10002,A5855,Ausgaben!G$7:G$10002)+SUMIF(Ausgaben!I$7:I$10002,A5855,Ausgaben!H$7:H$10002),2)</f>
        <v>0</v>
      </c>
    </row>
    <row r="5856" spans="1:2" x14ac:dyDescent="0.25">
      <c r="A5856">
        <v>5856</v>
      </c>
      <c r="B5856" s="24">
        <f>ROUND(SUMIF(Einnahmen!E$7:E$10002,A5856,Einnahmen!G$7:G$10002)+SUMIF(Einnahmen!I$7:I$10002,A5856,Einnahmen!H$7:H$10002)+SUMIF(Ausgaben!E$7:E$10002,A5856,Ausgaben!G$7:G$10002)+SUMIF(Ausgaben!I$7:I$10002,A5856,Ausgaben!H$7:H$10002),2)</f>
        <v>0</v>
      </c>
    </row>
    <row r="5857" spans="1:2" x14ac:dyDescent="0.25">
      <c r="A5857">
        <v>5857</v>
      </c>
      <c r="B5857" s="24">
        <f>ROUND(SUMIF(Einnahmen!E$7:E$10002,A5857,Einnahmen!G$7:G$10002)+SUMIF(Einnahmen!I$7:I$10002,A5857,Einnahmen!H$7:H$10002)+SUMIF(Ausgaben!E$7:E$10002,A5857,Ausgaben!G$7:G$10002)+SUMIF(Ausgaben!I$7:I$10002,A5857,Ausgaben!H$7:H$10002),2)</f>
        <v>0</v>
      </c>
    </row>
    <row r="5858" spans="1:2" x14ac:dyDescent="0.25">
      <c r="A5858">
        <v>5858</v>
      </c>
      <c r="B5858" s="24">
        <f>ROUND(SUMIF(Einnahmen!E$7:E$10002,A5858,Einnahmen!G$7:G$10002)+SUMIF(Einnahmen!I$7:I$10002,A5858,Einnahmen!H$7:H$10002)+SUMIF(Ausgaben!E$7:E$10002,A5858,Ausgaben!G$7:G$10002)+SUMIF(Ausgaben!I$7:I$10002,A5858,Ausgaben!H$7:H$10002),2)</f>
        <v>0</v>
      </c>
    </row>
    <row r="5859" spans="1:2" x14ac:dyDescent="0.25">
      <c r="A5859">
        <v>5859</v>
      </c>
      <c r="B5859" s="24">
        <f>ROUND(SUMIF(Einnahmen!E$7:E$10002,A5859,Einnahmen!G$7:G$10002)+SUMIF(Einnahmen!I$7:I$10002,A5859,Einnahmen!H$7:H$10002)+SUMIF(Ausgaben!E$7:E$10002,A5859,Ausgaben!G$7:G$10002)+SUMIF(Ausgaben!I$7:I$10002,A5859,Ausgaben!H$7:H$10002),2)</f>
        <v>0</v>
      </c>
    </row>
    <row r="5860" spans="1:2" x14ac:dyDescent="0.25">
      <c r="A5860">
        <v>5860</v>
      </c>
      <c r="B5860" s="24">
        <f>ROUND(SUMIF(Einnahmen!E$7:E$10002,A5860,Einnahmen!G$7:G$10002)+SUMIF(Einnahmen!I$7:I$10002,A5860,Einnahmen!H$7:H$10002)+SUMIF(Ausgaben!E$7:E$10002,A5860,Ausgaben!G$7:G$10002)+SUMIF(Ausgaben!I$7:I$10002,A5860,Ausgaben!H$7:H$10002),2)</f>
        <v>0</v>
      </c>
    </row>
    <row r="5861" spans="1:2" x14ac:dyDescent="0.25">
      <c r="A5861">
        <v>5861</v>
      </c>
      <c r="B5861" s="24">
        <f>ROUND(SUMIF(Einnahmen!E$7:E$10002,A5861,Einnahmen!G$7:G$10002)+SUMIF(Einnahmen!I$7:I$10002,A5861,Einnahmen!H$7:H$10002)+SUMIF(Ausgaben!E$7:E$10002,A5861,Ausgaben!G$7:G$10002)+SUMIF(Ausgaben!I$7:I$10002,A5861,Ausgaben!H$7:H$10002),2)</f>
        <v>0</v>
      </c>
    </row>
    <row r="5862" spans="1:2" x14ac:dyDescent="0.25">
      <c r="A5862">
        <v>5862</v>
      </c>
      <c r="B5862" s="24">
        <f>ROUND(SUMIF(Einnahmen!E$7:E$10002,A5862,Einnahmen!G$7:G$10002)+SUMIF(Einnahmen!I$7:I$10002,A5862,Einnahmen!H$7:H$10002)+SUMIF(Ausgaben!E$7:E$10002,A5862,Ausgaben!G$7:G$10002)+SUMIF(Ausgaben!I$7:I$10002,A5862,Ausgaben!H$7:H$10002),2)</f>
        <v>0</v>
      </c>
    </row>
    <row r="5863" spans="1:2" x14ac:dyDescent="0.25">
      <c r="A5863">
        <v>5863</v>
      </c>
      <c r="B5863" s="24">
        <f>ROUND(SUMIF(Einnahmen!E$7:E$10002,A5863,Einnahmen!G$7:G$10002)+SUMIF(Einnahmen!I$7:I$10002,A5863,Einnahmen!H$7:H$10002)+SUMIF(Ausgaben!E$7:E$10002,A5863,Ausgaben!G$7:G$10002)+SUMIF(Ausgaben!I$7:I$10002,A5863,Ausgaben!H$7:H$10002),2)</f>
        <v>0</v>
      </c>
    </row>
    <row r="5864" spans="1:2" x14ac:dyDescent="0.25">
      <c r="A5864">
        <v>5864</v>
      </c>
      <c r="B5864" s="24">
        <f>ROUND(SUMIF(Einnahmen!E$7:E$10002,A5864,Einnahmen!G$7:G$10002)+SUMIF(Einnahmen!I$7:I$10002,A5864,Einnahmen!H$7:H$10002)+SUMIF(Ausgaben!E$7:E$10002,A5864,Ausgaben!G$7:G$10002)+SUMIF(Ausgaben!I$7:I$10002,A5864,Ausgaben!H$7:H$10002),2)</f>
        <v>0</v>
      </c>
    </row>
    <row r="5865" spans="1:2" x14ac:dyDescent="0.25">
      <c r="A5865">
        <v>5865</v>
      </c>
      <c r="B5865" s="24">
        <f>ROUND(SUMIF(Einnahmen!E$7:E$10002,A5865,Einnahmen!G$7:G$10002)+SUMIF(Einnahmen!I$7:I$10002,A5865,Einnahmen!H$7:H$10002)+SUMIF(Ausgaben!E$7:E$10002,A5865,Ausgaben!G$7:G$10002)+SUMIF(Ausgaben!I$7:I$10002,A5865,Ausgaben!H$7:H$10002),2)</f>
        <v>0</v>
      </c>
    </row>
    <row r="5866" spans="1:2" x14ac:dyDescent="0.25">
      <c r="A5866">
        <v>5866</v>
      </c>
      <c r="B5866" s="24">
        <f>ROUND(SUMIF(Einnahmen!E$7:E$10002,A5866,Einnahmen!G$7:G$10002)+SUMIF(Einnahmen!I$7:I$10002,A5866,Einnahmen!H$7:H$10002)+SUMIF(Ausgaben!E$7:E$10002,A5866,Ausgaben!G$7:G$10002)+SUMIF(Ausgaben!I$7:I$10002,A5866,Ausgaben!H$7:H$10002),2)</f>
        <v>0</v>
      </c>
    </row>
    <row r="5867" spans="1:2" x14ac:dyDescent="0.25">
      <c r="A5867">
        <v>5867</v>
      </c>
      <c r="B5867" s="24">
        <f>ROUND(SUMIF(Einnahmen!E$7:E$10002,A5867,Einnahmen!G$7:G$10002)+SUMIF(Einnahmen!I$7:I$10002,A5867,Einnahmen!H$7:H$10002)+SUMIF(Ausgaben!E$7:E$10002,A5867,Ausgaben!G$7:G$10002)+SUMIF(Ausgaben!I$7:I$10002,A5867,Ausgaben!H$7:H$10002),2)</f>
        <v>0</v>
      </c>
    </row>
    <row r="5868" spans="1:2" x14ac:dyDescent="0.25">
      <c r="A5868">
        <v>5868</v>
      </c>
      <c r="B5868" s="24">
        <f>ROUND(SUMIF(Einnahmen!E$7:E$10002,A5868,Einnahmen!G$7:G$10002)+SUMIF(Einnahmen!I$7:I$10002,A5868,Einnahmen!H$7:H$10002)+SUMIF(Ausgaben!E$7:E$10002,A5868,Ausgaben!G$7:G$10002)+SUMIF(Ausgaben!I$7:I$10002,A5868,Ausgaben!H$7:H$10002),2)</f>
        <v>0</v>
      </c>
    </row>
    <row r="5869" spans="1:2" x14ac:dyDescent="0.25">
      <c r="A5869">
        <v>5869</v>
      </c>
      <c r="B5869" s="24">
        <f>ROUND(SUMIF(Einnahmen!E$7:E$10002,A5869,Einnahmen!G$7:G$10002)+SUMIF(Einnahmen!I$7:I$10002,A5869,Einnahmen!H$7:H$10002)+SUMIF(Ausgaben!E$7:E$10002,A5869,Ausgaben!G$7:G$10002)+SUMIF(Ausgaben!I$7:I$10002,A5869,Ausgaben!H$7:H$10002),2)</f>
        <v>0</v>
      </c>
    </row>
    <row r="5870" spans="1:2" x14ac:dyDescent="0.25">
      <c r="A5870">
        <v>5870</v>
      </c>
      <c r="B5870" s="24">
        <f>ROUND(SUMIF(Einnahmen!E$7:E$10002,A5870,Einnahmen!G$7:G$10002)+SUMIF(Einnahmen!I$7:I$10002,A5870,Einnahmen!H$7:H$10002)+SUMIF(Ausgaben!E$7:E$10002,A5870,Ausgaben!G$7:G$10002)+SUMIF(Ausgaben!I$7:I$10002,A5870,Ausgaben!H$7:H$10002),2)</f>
        <v>0</v>
      </c>
    </row>
    <row r="5871" spans="1:2" x14ac:dyDescent="0.25">
      <c r="A5871">
        <v>5871</v>
      </c>
      <c r="B5871" s="24">
        <f>ROUND(SUMIF(Einnahmen!E$7:E$10002,A5871,Einnahmen!G$7:G$10002)+SUMIF(Einnahmen!I$7:I$10002,A5871,Einnahmen!H$7:H$10002)+SUMIF(Ausgaben!E$7:E$10002,A5871,Ausgaben!G$7:G$10002)+SUMIF(Ausgaben!I$7:I$10002,A5871,Ausgaben!H$7:H$10002),2)</f>
        <v>0</v>
      </c>
    </row>
    <row r="5872" spans="1:2" x14ac:dyDescent="0.25">
      <c r="A5872">
        <v>5872</v>
      </c>
      <c r="B5872" s="24">
        <f>ROUND(SUMIF(Einnahmen!E$7:E$10002,A5872,Einnahmen!G$7:G$10002)+SUMIF(Einnahmen!I$7:I$10002,A5872,Einnahmen!H$7:H$10002)+SUMIF(Ausgaben!E$7:E$10002,A5872,Ausgaben!G$7:G$10002)+SUMIF(Ausgaben!I$7:I$10002,A5872,Ausgaben!H$7:H$10002),2)</f>
        <v>0</v>
      </c>
    </row>
    <row r="5873" spans="1:2" x14ac:dyDescent="0.25">
      <c r="A5873">
        <v>5873</v>
      </c>
      <c r="B5873" s="24">
        <f>ROUND(SUMIF(Einnahmen!E$7:E$10002,A5873,Einnahmen!G$7:G$10002)+SUMIF(Einnahmen!I$7:I$10002,A5873,Einnahmen!H$7:H$10002)+SUMIF(Ausgaben!E$7:E$10002,A5873,Ausgaben!G$7:G$10002)+SUMIF(Ausgaben!I$7:I$10002,A5873,Ausgaben!H$7:H$10002),2)</f>
        <v>0</v>
      </c>
    </row>
    <row r="5874" spans="1:2" x14ac:dyDescent="0.25">
      <c r="A5874">
        <v>5874</v>
      </c>
      <c r="B5874" s="24">
        <f>ROUND(SUMIF(Einnahmen!E$7:E$10002,A5874,Einnahmen!G$7:G$10002)+SUMIF(Einnahmen!I$7:I$10002,A5874,Einnahmen!H$7:H$10002)+SUMIF(Ausgaben!E$7:E$10002,A5874,Ausgaben!G$7:G$10002)+SUMIF(Ausgaben!I$7:I$10002,A5874,Ausgaben!H$7:H$10002),2)</f>
        <v>0</v>
      </c>
    </row>
    <row r="5875" spans="1:2" x14ac:dyDescent="0.25">
      <c r="A5875">
        <v>5875</v>
      </c>
      <c r="B5875" s="24">
        <f>ROUND(SUMIF(Einnahmen!E$7:E$10002,A5875,Einnahmen!G$7:G$10002)+SUMIF(Einnahmen!I$7:I$10002,A5875,Einnahmen!H$7:H$10002)+SUMIF(Ausgaben!E$7:E$10002,A5875,Ausgaben!G$7:G$10002)+SUMIF(Ausgaben!I$7:I$10002,A5875,Ausgaben!H$7:H$10002),2)</f>
        <v>0</v>
      </c>
    </row>
    <row r="5876" spans="1:2" x14ac:dyDescent="0.25">
      <c r="A5876">
        <v>5876</v>
      </c>
      <c r="B5876" s="24">
        <f>ROUND(SUMIF(Einnahmen!E$7:E$10002,A5876,Einnahmen!G$7:G$10002)+SUMIF(Einnahmen!I$7:I$10002,A5876,Einnahmen!H$7:H$10002)+SUMIF(Ausgaben!E$7:E$10002,A5876,Ausgaben!G$7:G$10002)+SUMIF(Ausgaben!I$7:I$10002,A5876,Ausgaben!H$7:H$10002),2)</f>
        <v>0</v>
      </c>
    </row>
    <row r="5877" spans="1:2" x14ac:dyDescent="0.25">
      <c r="A5877">
        <v>5877</v>
      </c>
      <c r="B5877" s="24">
        <f>ROUND(SUMIF(Einnahmen!E$7:E$10002,A5877,Einnahmen!G$7:G$10002)+SUMIF(Einnahmen!I$7:I$10002,A5877,Einnahmen!H$7:H$10002)+SUMIF(Ausgaben!E$7:E$10002,A5877,Ausgaben!G$7:G$10002)+SUMIF(Ausgaben!I$7:I$10002,A5877,Ausgaben!H$7:H$10002),2)</f>
        <v>0</v>
      </c>
    </row>
    <row r="5878" spans="1:2" x14ac:dyDescent="0.25">
      <c r="A5878">
        <v>5878</v>
      </c>
      <c r="B5878" s="24">
        <f>ROUND(SUMIF(Einnahmen!E$7:E$10002,A5878,Einnahmen!G$7:G$10002)+SUMIF(Einnahmen!I$7:I$10002,A5878,Einnahmen!H$7:H$10002)+SUMIF(Ausgaben!E$7:E$10002,A5878,Ausgaben!G$7:G$10002)+SUMIF(Ausgaben!I$7:I$10002,A5878,Ausgaben!H$7:H$10002),2)</f>
        <v>0</v>
      </c>
    </row>
    <row r="5879" spans="1:2" x14ac:dyDescent="0.25">
      <c r="A5879">
        <v>5879</v>
      </c>
      <c r="B5879" s="24">
        <f>ROUND(SUMIF(Einnahmen!E$7:E$10002,A5879,Einnahmen!G$7:G$10002)+SUMIF(Einnahmen!I$7:I$10002,A5879,Einnahmen!H$7:H$10002)+SUMIF(Ausgaben!E$7:E$10002,A5879,Ausgaben!G$7:G$10002)+SUMIF(Ausgaben!I$7:I$10002,A5879,Ausgaben!H$7:H$10002),2)</f>
        <v>0</v>
      </c>
    </row>
    <row r="5880" spans="1:2" x14ac:dyDescent="0.25">
      <c r="A5880">
        <v>5880</v>
      </c>
      <c r="B5880" s="24">
        <f>ROUND(SUMIF(Einnahmen!E$7:E$10002,A5880,Einnahmen!G$7:G$10002)+SUMIF(Einnahmen!I$7:I$10002,A5880,Einnahmen!H$7:H$10002)+SUMIF(Ausgaben!E$7:E$10002,A5880,Ausgaben!G$7:G$10002)+SUMIF(Ausgaben!I$7:I$10002,A5880,Ausgaben!H$7:H$10002),2)</f>
        <v>0</v>
      </c>
    </row>
    <row r="5881" spans="1:2" x14ac:dyDescent="0.25">
      <c r="A5881">
        <v>5881</v>
      </c>
      <c r="B5881" s="24">
        <f>ROUND(SUMIF(Einnahmen!E$7:E$10002,A5881,Einnahmen!G$7:G$10002)+SUMIF(Einnahmen!I$7:I$10002,A5881,Einnahmen!H$7:H$10002)+SUMIF(Ausgaben!E$7:E$10002,A5881,Ausgaben!G$7:G$10002)+SUMIF(Ausgaben!I$7:I$10002,A5881,Ausgaben!H$7:H$10002),2)</f>
        <v>0</v>
      </c>
    </row>
    <row r="5882" spans="1:2" x14ac:dyDescent="0.25">
      <c r="A5882">
        <v>5882</v>
      </c>
      <c r="B5882" s="24">
        <f>ROUND(SUMIF(Einnahmen!E$7:E$10002,A5882,Einnahmen!G$7:G$10002)+SUMIF(Einnahmen!I$7:I$10002,A5882,Einnahmen!H$7:H$10002)+SUMIF(Ausgaben!E$7:E$10002,A5882,Ausgaben!G$7:G$10002)+SUMIF(Ausgaben!I$7:I$10002,A5882,Ausgaben!H$7:H$10002),2)</f>
        <v>0</v>
      </c>
    </row>
    <row r="5883" spans="1:2" x14ac:dyDescent="0.25">
      <c r="A5883">
        <v>5883</v>
      </c>
      <c r="B5883" s="24">
        <f>ROUND(SUMIF(Einnahmen!E$7:E$10002,A5883,Einnahmen!G$7:G$10002)+SUMIF(Einnahmen!I$7:I$10002,A5883,Einnahmen!H$7:H$10002)+SUMIF(Ausgaben!E$7:E$10002,A5883,Ausgaben!G$7:G$10002)+SUMIF(Ausgaben!I$7:I$10002,A5883,Ausgaben!H$7:H$10002),2)</f>
        <v>0</v>
      </c>
    </row>
    <row r="5884" spans="1:2" x14ac:dyDescent="0.25">
      <c r="A5884">
        <v>5884</v>
      </c>
      <c r="B5884" s="24">
        <f>ROUND(SUMIF(Einnahmen!E$7:E$10002,A5884,Einnahmen!G$7:G$10002)+SUMIF(Einnahmen!I$7:I$10002,A5884,Einnahmen!H$7:H$10002)+SUMIF(Ausgaben!E$7:E$10002,A5884,Ausgaben!G$7:G$10002)+SUMIF(Ausgaben!I$7:I$10002,A5884,Ausgaben!H$7:H$10002),2)</f>
        <v>0</v>
      </c>
    </row>
    <row r="5885" spans="1:2" x14ac:dyDescent="0.25">
      <c r="A5885">
        <v>5885</v>
      </c>
      <c r="B5885" s="24">
        <f>ROUND(SUMIF(Einnahmen!E$7:E$10002,A5885,Einnahmen!G$7:G$10002)+SUMIF(Einnahmen!I$7:I$10002,A5885,Einnahmen!H$7:H$10002)+SUMIF(Ausgaben!E$7:E$10002,A5885,Ausgaben!G$7:G$10002)+SUMIF(Ausgaben!I$7:I$10002,A5885,Ausgaben!H$7:H$10002),2)</f>
        <v>0</v>
      </c>
    </row>
    <row r="5886" spans="1:2" x14ac:dyDescent="0.25">
      <c r="A5886">
        <v>5886</v>
      </c>
      <c r="B5886" s="24">
        <f>ROUND(SUMIF(Einnahmen!E$7:E$10002,A5886,Einnahmen!G$7:G$10002)+SUMIF(Einnahmen!I$7:I$10002,A5886,Einnahmen!H$7:H$10002)+SUMIF(Ausgaben!E$7:E$10002,A5886,Ausgaben!G$7:G$10002)+SUMIF(Ausgaben!I$7:I$10002,A5886,Ausgaben!H$7:H$10002),2)</f>
        <v>0</v>
      </c>
    </row>
    <row r="5887" spans="1:2" x14ac:dyDescent="0.25">
      <c r="A5887">
        <v>5887</v>
      </c>
      <c r="B5887" s="24">
        <f>ROUND(SUMIF(Einnahmen!E$7:E$10002,A5887,Einnahmen!G$7:G$10002)+SUMIF(Einnahmen!I$7:I$10002,A5887,Einnahmen!H$7:H$10002)+SUMIF(Ausgaben!E$7:E$10002,A5887,Ausgaben!G$7:G$10002)+SUMIF(Ausgaben!I$7:I$10002,A5887,Ausgaben!H$7:H$10002),2)</f>
        <v>0</v>
      </c>
    </row>
    <row r="5888" spans="1:2" x14ac:dyDescent="0.25">
      <c r="A5888">
        <v>5888</v>
      </c>
      <c r="B5888" s="24">
        <f>ROUND(SUMIF(Einnahmen!E$7:E$10002,A5888,Einnahmen!G$7:G$10002)+SUMIF(Einnahmen!I$7:I$10002,A5888,Einnahmen!H$7:H$10002)+SUMIF(Ausgaben!E$7:E$10002,A5888,Ausgaben!G$7:G$10002)+SUMIF(Ausgaben!I$7:I$10002,A5888,Ausgaben!H$7:H$10002),2)</f>
        <v>0</v>
      </c>
    </row>
    <row r="5889" spans="1:2" x14ac:dyDescent="0.25">
      <c r="A5889">
        <v>5889</v>
      </c>
      <c r="B5889" s="24">
        <f>ROUND(SUMIF(Einnahmen!E$7:E$10002,A5889,Einnahmen!G$7:G$10002)+SUMIF(Einnahmen!I$7:I$10002,A5889,Einnahmen!H$7:H$10002)+SUMIF(Ausgaben!E$7:E$10002,A5889,Ausgaben!G$7:G$10002)+SUMIF(Ausgaben!I$7:I$10002,A5889,Ausgaben!H$7:H$10002),2)</f>
        <v>0</v>
      </c>
    </row>
    <row r="5890" spans="1:2" x14ac:dyDescent="0.25">
      <c r="A5890">
        <v>5890</v>
      </c>
      <c r="B5890" s="24">
        <f>ROUND(SUMIF(Einnahmen!E$7:E$10002,A5890,Einnahmen!G$7:G$10002)+SUMIF(Einnahmen!I$7:I$10002,A5890,Einnahmen!H$7:H$10002)+SUMIF(Ausgaben!E$7:E$10002,A5890,Ausgaben!G$7:G$10002)+SUMIF(Ausgaben!I$7:I$10002,A5890,Ausgaben!H$7:H$10002),2)</f>
        <v>0</v>
      </c>
    </row>
    <row r="5891" spans="1:2" x14ac:dyDescent="0.25">
      <c r="A5891">
        <v>5891</v>
      </c>
      <c r="B5891" s="24">
        <f>ROUND(SUMIF(Einnahmen!E$7:E$10002,A5891,Einnahmen!G$7:G$10002)+SUMIF(Einnahmen!I$7:I$10002,A5891,Einnahmen!H$7:H$10002)+SUMIF(Ausgaben!E$7:E$10002,A5891,Ausgaben!G$7:G$10002)+SUMIF(Ausgaben!I$7:I$10002,A5891,Ausgaben!H$7:H$10002),2)</f>
        <v>0</v>
      </c>
    </row>
    <row r="5892" spans="1:2" x14ac:dyDescent="0.25">
      <c r="A5892">
        <v>5892</v>
      </c>
      <c r="B5892" s="24">
        <f>ROUND(SUMIF(Einnahmen!E$7:E$10002,A5892,Einnahmen!G$7:G$10002)+SUMIF(Einnahmen!I$7:I$10002,A5892,Einnahmen!H$7:H$10002)+SUMIF(Ausgaben!E$7:E$10002,A5892,Ausgaben!G$7:G$10002)+SUMIF(Ausgaben!I$7:I$10002,A5892,Ausgaben!H$7:H$10002),2)</f>
        <v>0</v>
      </c>
    </row>
    <row r="5893" spans="1:2" x14ac:dyDescent="0.25">
      <c r="A5893">
        <v>5893</v>
      </c>
      <c r="B5893" s="24">
        <f>ROUND(SUMIF(Einnahmen!E$7:E$10002,A5893,Einnahmen!G$7:G$10002)+SUMIF(Einnahmen!I$7:I$10002,A5893,Einnahmen!H$7:H$10002)+SUMIF(Ausgaben!E$7:E$10002,A5893,Ausgaben!G$7:G$10002)+SUMIF(Ausgaben!I$7:I$10002,A5893,Ausgaben!H$7:H$10002),2)</f>
        <v>0</v>
      </c>
    </row>
    <row r="5894" spans="1:2" x14ac:dyDescent="0.25">
      <c r="A5894">
        <v>5894</v>
      </c>
      <c r="B5894" s="24">
        <f>ROUND(SUMIF(Einnahmen!E$7:E$10002,A5894,Einnahmen!G$7:G$10002)+SUMIF(Einnahmen!I$7:I$10002,A5894,Einnahmen!H$7:H$10002)+SUMIF(Ausgaben!E$7:E$10002,A5894,Ausgaben!G$7:G$10002)+SUMIF(Ausgaben!I$7:I$10002,A5894,Ausgaben!H$7:H$10002),2)</f>
        <v>0</v>
      </c>
    </row>
    <row r="5895" spans="1:2" x14ac:dyDescent="0.25">
      <c r="A5895">
        <v>5895</v>
      </c>
      <c r="B5895" s="24">
        <f>ROUND(SUMIF(Einnahmen!E$7:E$10002,A5895,Einnahmen!G$7:G$10002)+SUMIF(Einnahmen!I$7:I$10002,A5895,Einnahmen!H$7:H$10002)+SUMIF(Ausgaben!E$7:E$10002,A5895,Ausgaben!G$7:G$10002)+SUMIF(Ausgaben!I$7:I$10002,A5895,Ausgaben!H$7:H$10002),2)</f>
        <v>0</v>
      </c>
    </row>
    <row r="5896" spans="1:2" x14ac:dyDescent="0.25">
      <c r="A5896">
        <v>5896</v>
      </c>
      <c r="B5896" s="24">
        <f>ROUND(SUMIF(Einnahmen!E$7:E$10002,A5896,Einnahmen!G$7:G$10002)+SUMIF(Einnahmen!I$7:I$10002,A5896,Einnahmen!H$7:H$10002)+SUMIF(Ausgaben!E$7:E$10002,A5896,Ausgaben!G$7:G$10002)+SUMIF(Ausgaben!I$7:I$10002,A5896,Ausgaben!H$7:H$10002),2)</f>
        <v>0</v>
      </c>
    </row>
    <row r="5897" spans="1:2" x14ac:dyDescent="0.25">
      <c r="A5897">
        <v>5897</v>
      </c>
      <c r="B5897" s="24">
        <f>ROUND(SUMIF(Einnahmen!E$7:E$10002,A5897,Einnahmen!G$7:G$10002)+SUMIF(Einnahmen!I$7:I$10002,A5897,Einnahmen!H$7:H$10002)+SUMIF(Ausgaben!E$7:E$10002,A5897,Ausgaben!G$7:G$10002)+SUMIF(Ausgaben!I$7:I$10002,A5897,Ausgaben!H$7:H$10002),2)</f>
        <v>0</v>
      </c>
    </row>
    <row r="5898" spans="1:2" x14ac:dyDescent="0.25">
      <c r="A5898">
        <v>5898</v>
      </c>
      <c r="B5898" s="24">
        <f>ROUND(SUMIF(Einnahmen!E$7:E$10002,A5898,Einnahmen!G$7:G$10002)+SUMIF(Einnahmen!I$7:I$10002,A5898,Einnahmen!H$7:H$10002)+SUMIF(Ausgaben!E$7:E$10002,A5898,Ausgaben!G$7:G$10002)+SUMIF(Ausgaben!I$7:I$10002,A5898,Ausgaben!H$7:H$10002),2)</f>
        <v>0</v>
      </c>
    </row>
    <row r="5899" spans="1:2" x14ac:dyDescent="0.25">
      <c r="A5899">
        <v>5899</v>
      </c>
      <c r="B5899" s="24">
        <f>ROUND(SUMIF(Einnahmen!E$7:E$10002,A5899,Einnahmen!G$7:G$10002)+SUMIF(Einnahmen!I$7:I$10002,A5899,Einnahmen!H$7:H$10002)+SUMIF(Ausgaben!E$7:E$10002,A5899,Ausgaben!G$7:G$10002)+SUMIF(Ausgaben!I$7:I$10002,A5899,Ausgaben!H$7:H$10002),2)</f>
        <v>0</v>
      </c>
    </row>
    <row r="5900" spans="1:2" x14ac:dyDescent="0.25">
      <c r="A5900">
        <v>5900</v>
      </c>
      <c r="B5900" s="24">
        <f>ROUND(SUMIF(Einnahmen!E$7:E$10002,A5900,Einnahmen!G$7:G$10002)+SUMIF(Einnahmen!I$7:I$10002,A5900,Einnahmen!H$7:H$10002)+SUMIF(Ausgaben!E$7:E$10002,A5900,Ausgaben!G$7:G$10002)+SUMIF(Ausgaben!I$7:I$10002,A5900,Ausgaben!H$7:H$10002),2)</f>
        <v>0</v>
      </c>
    </row>
    <row r="5901" spans="1:2" x14ac:dyDescent="0.25">
      <c r="A5901">
        <v>5901</v>
      </c>
      <c r="B5901" s="24">
        <f>ROUND(SUMIF(Einnahmen!E$7:E$10002,A5901,Einnahmen!G$7:G$10002)+SUMIF(Einnahmen!I$7:I$10002,A5901,Einnahmen!H$7:H$10002)+SUMIF(Ausgaben!E$7:E$10002,A5901,Ausgaben!G$7:G$10002)+SUMIF(Ausgaben!I$7:I$10002,A5901,Ausgaben!H$7:H$10002),2)</f>
        <v>0</v>
      </c>
    </row>
    <row r="5902" spans="1:2" x14ac:dyDescent="0.25">
      <c r="A5902">
        <v>5902</v>
      </c>
      <c r="B5902" s="24">
        <f>ROUND(SUMIF(Einnahmen!E$7:E$10002,A5902,Einnahmen!G$7:G$10002)+SUMIF(Einnahmen!I$7:I$10002,A5902,Einnahmen!H$7:H$10002)+SUMIF(Ausgaben!E$7:E$10002,A5902,Ausgaben!G$7:G$10002)+SUMIF(Ausgaben!I$7:I$10002,A5902,Ausgaben!H$7:H$10002),2)</f>
        <v>0</v>
      </c>
    </row>
    <row r="5903" spans="1:2" x14ac:dyDescent="0.25">
      <c r="A5903">
        <v>5903</v>
      </c>
      <c r="B5903" s="24">
        <f>ROUND(SUMIF(Einnahmen!E$7:E$10002,A5903,Einnahmen!G$7:G$10002)+SUMIF(Einnahmen!I$7:I$10002,A5903,Einnahmen!H$7:H$10002)+SUMIF(Ausgaben!E$7:E$10002,A5903,Ausgaben!G$7:G$10002)+SUMIF(Ausgaben!I$7:I$10002,A5903,Ausgaben!H$7:H$10002),2)</f>
        <v>0</v>
      </c>
    </row>
    <row r="5904" spans="1:2" x14ac:dyDescent="0.25">
      <c r="A5904">
        <v>5904</v>
      </c>
      <c r="B5904" s="24">
        <f>ROUND(SUMIF(Einnahmen!E$7:E$10002,A5904,Einnahmen!G$7:G$10002)+SUMIF(Einnahmen!I$7:I$10002,A5904,Einnahmen!H$7:H$10002)+SUMIF(Ausgaben!E$7:E$10002,A5904,Ausgaben!G$7:G$10002)+SUMIF(Ausgaben!I$7:I$10002,A5904,Ausgaben!H$7:H$10002),2)</f>
        <v>0</v>
      </c>
    </row>
    <row r="5905" spans="1:2" x14ac:dyDescent="0.25">
      <c r="A5905">
        <v>5905</v>
      </c>
      <c r="B5905" s="24">
        <f>ROUND(SUMIF(Einnahmen!E$7:E$10002,A5905,Einnahmen!G$7:G$10002)+SUMIF(Einnahmen!I$7:I$10002,A5905,Einnahmen!H$7:H$10002)+SUMIF(Ausgaben!E$7:E$10002,A5905,Ausgaben!G$7:G$10002)+SUMIF(Ausgaben!I$7:I$10002,A5905,Ausgaben!H$7:H$10002),2)</f>
        <v>0</v>
      </c>
    </row>
    <row r="5906" spans="1:2" x14ac:dyDescent="0.25">
      <c r="A5906">
        <v>5906</v>
      </c>
      <c r="B5906" s="24">
        <f>ROUND(SUMIF(Einnahmen!E$7:E$10002,A5906,Einnahmen!G$7:G$10002)+SUMIF(Einnahmen!I$7:I$10002,A5906,Einnahmen!H$7:H$10002)+SUMIF(Ausgaben!E$7:E$10002,A5906,Ausgaben!G$7:G$10002)+SUMIF(Ausgaben!I$7:I$10002,A5906,Ausgaben!H$7:H$10002),2)</f>
        <v>0</v>
      </c>
    </row>
    <row r="5907" spans="1:2" x14ac:dyDescent="0.25">
      <c r="A5907">
        <v>5907</v>
      </c>
      <c r="B5907" s="24">
        <f>ROUND(SUMIF(Einnahmen!E$7:E$10002,A5907,Einnahmen!G$7:G$10002)+SUMIF(Einnahmen!I$7:I$10002,A5907,Einnahmen!H$7:H$10002)+SUMIF(Ausgaben!E$7:E$10002,A5907,Ausgaben!G$7:G$10002)+SUMIF(Ausgaben!I$7:I$10002,A5907,Ausgaben!H$7:H$10002),2)</f>
        <v>0</v>
      </c>
    </row>
    <row r="5908" spans="1:2" x14ac:dyDescent="0.25">
      <c r="A5908">
        <v>5908</v>
      </c>
      <c r="B5908" s="24">
        <f>ROUND(SUMIF(Einnahmen!E$7:E$10002,A5908,Einnahmen!G$7:G$10002)+SUMIF(Einnahmen!I$7:I$10002,A5908,Einnahmen!H$7:H$10002)+SUMIF(Ausgaben!E$7:E$10002,A5908,Ausgaben!G$7:G$10002)+SUMIF(Ausgaben!I$7:I$10002,A5908,Ausgaben!H$7:H$10002),2)</f>
        <v>0</v>
      </c>
    </row>
    <row r="5909" spans="1:2" x14ac:dyDescent="0.25">
      <c r="A5909">
        <v>5909</v>
      </c>
      <c r="B5909" s="24">
        <f>ROUND(SUMIF(Einnahmen!E$7:E$10002,A5909,Einnahmen!G$7:G$10002)+SUMIF(Einnahmen!I$7:I$10002,A5909,Einnahmen!H$7:H$10002)+SUMIF(Ausgaben!E$7:E$10002,A5909,Ausgaben!G$7:G$10002)+SUMIF(Ausgaben!I$7:I$10002,A5909,Ausgaben!H$7:H$10002),2)</f>
        <v>0</v>
      </c>
    </row>
    <row r="5910" spans="1:2" x14ac:dyDescent="0.25">
      <c r="A5910">
        <v>5910</v>
      </c>
      <c r="B5910" s="24">
        <f>ROUND(SUMIF(Einnahmen!E$7:E$10002,A5910,Einnahmen!G$7:G$10002)+SUMIF(Einnahmen!I$7:I$10002,A5910,Einnahmen!H$7:H$10002)+SUMIF(Ausgaben!E$7:E$10002,A5910,Ausgaben!G$7:G$10002)+SUMIF(Ausgaben!I$7:I$10002,A5910,Ausgaben!H$7:H$10002),2)</f>
        <v>0</v>
      </c>
    </row>
    <row r="5911" spans="1:2" x14ac:dyDescent="0.25">
      <c r="A5911">
        <v>5911</v>
      </c>
      <c r="B5911" s="24">
        <f>ROUND(SUMIF(Einnahmen!E$7:E$10002,A5911,Einnahmen!G$7:G$10002)+SUMIF(Einnahmen!I$7:I$10002,A5911,Einnahmen!H$7:H$10002)+SUMIF(Ausgaben!E$7:E$10002,A5911,Ausgaben!G$7:G$10002)+SUMIF(Ausgaben!I$7:I$10002,A5911,Ausgaben!H$7:H$10002),2)</f>
        <v>0</v>
      </c>
    </row>
    <row r="5912" spans="1:2" x14ac:dyDescent="0.25">
      <c r="A5912">
        <v>5912</v>
      </c>
      <c r="B5912" s="24">
        <f>ROUND(SUMIF(Einnahmen!E$7:E$10002,A5912,Einnahmen!G$7:G$10002)+SUMIF(Einnahmen!I$7:I$10002,A5912,Einnahmen!H$7:H$10002)+SUMIF(Ausgaben!E$7:E$10002,A5912,Ausgaben!G$7:G$10002)+SUMIF(Ausgaben!I$7:I$10002,A5912,Ausgaben!H$7:H$10002),2)</f>
        <v>0</v>
      </c>
    </row>
    <row r="5913" spans="1:2" x14ac:dyDescent="0.25">
      <c r="A5913">
        <v>5913</v>
      </c>
      <c r="B5913" s="24">
        <f>ROUND(SUMIF(Einnahmen!E$7:E$10002,A5913,Einnahmen!G$7:G$10002)+SUMIF(Einnahmen!I$7:I$10002,A5913,Einnahmen!H$7:H$10002)+SUMIF(Ausgaben!E$7:E$10002,A5913,Ausgaben!G$7:G$10002)+SUMIF(Ausgaben!I$7:I$10002,A5913,Ausgaben!H$7:H$10002),2)</f>
        <v>0</v>
      </c>
    </row>
    <row r="5914" spans="1:2" x14ac:dyDescent="0.25">
      <c r="A5914">
        <v>5914</v>
      </c>
      <c r="B5914" s="24">
        <f>ROUND(SUMIF(Einnahmen!E$7:E$10002,A5914,Einnahmen!G$7:G$10002)+SUMIF(Einnahmen!I$7:I$10002,A5914,Einnahmen!H$7:H$10002)+SUMIF(Ausgaben!E$7:E$10002,A5914,Ausgaben!G$7:G$10002)+SUMIF(Ausgaben!I$7:I$10002,A5914,Ausgaben!H$7:H$10002),2)</f>
        <v>0</v>
      </c>
    </row>
    <row r="5915" spans="1:2" x14ac:dyDescent="0.25">
      <c r="A5915">
        <v>5915</v>
      </c>
      <c r="B5915" s="24">
        <f>ROUND(SUMIF(Einnahmen!E$7:E$10002,A5915,Einnahmen!G$7:G$10002)+SUMIF(Einnahmen!I$7:I$10002,A5915,Einnahmen!H$7:H$10002)+SUMIF(Ausgaben!E$7:E$10002,A5915,Ausgaben!G$7:G$10002)+SUMIF(Ausgaben!I$7:I$10002,A5915,Ausgaben!H$7:H$10002),2)</f>
        <v>0</v>
      </c>
    </row>
    <row r="5916" spans="1:2" x14ac:dyDescent="0.25">
      <c r="A5916">
        <v>5916</v>
      </c>
      <c r="B5916" s="24">
        <f>ROUND(SUMIF(Einnahmen!E$7:E$10002,A5916,Einnahmen!G$7:G$10002)+SUMIF(Einnahmen!I$7:I$10002,A5916,Einnahmen!H$7:H$10002)+SUMIF(Ausgaben!E$7:E$10002,A5916,Ausgaben!G$7:G$10002)+SUMIF(Ausgaben!I$7:I$10002,A5916,Ausgaben!H$7:H$10002),2)</f>
        <v>0</v>
      </c>
    </row>
    <row r="5917" spans="1:2" x14ac:dyDescent="0.25">
      <c r="A5917">
        <v>5917</v>
      </c>
      <c r="B5917" s="24">
        <f>ROUND(SUMIF(Einnahmen!E$7:E$10002,A5917,Einnahmen!G$7:G$10002)+SUMIF(Einnahmen!I$7:I$10002,A5917,Einnahmen!H$7:H$10002)+SUMIF(Ausgaben!E$7:E$10002,A5917,Ausgaben!G$7:G$10002)+SUMIF(Ausgaben!I$7:I$10002,A5917,Ausgaben!H$7:H$10002),2)</f>
        <v>0</v>
      </c>
    </row>
    <row r="5918" spans="1:2" x14ac:dyDescent="0.25">
      <c r="A5918">
        <v>5918</v>
      </c>
      <c r="B5918" s="24">
        <f>ROUND(SUMIF(Einnahmen!E$7:E$10002,A5918,Einnahmen!G$7:G$10002)+SUMIF(Einnahmen!I$7:I$10002,A5918,Einnahmen!H$7:H$10002)+SUMIF(Ausgaben!E$7:E$10002,A5918,Ausgaben!G$7:G$10002)+SUMIF(Ausgaben!I$7:I$10002,A5918,Ausgaben!H$7:H$10002),2)</f>
        <v>0</v>
      </c>
    </row>
    <row r="5919" spans="1:2" x14ac:dyDescent="0.25">
      <c r="A5919">
        <v>5919</v>
      </c>
      <c r="B5919" s="24">
        <f>ROUND(SUMIF(Einnahmen!E$7:E$10002,A5919,Einnahmen!G$7:G$10002)+SUMIF(Einnahmen!I$7:I$10002,A5919,Einnahmen!H$7:H$10002)+SUMIF(Ausgaben!E$7:E$10002,A5919,Ausgaben!G$7:G$10002)+SUMIF(Ausgaben!I$7:I$10002,A5919,Ausgaben!H$7:H$10002),2)</f>
        <v>0</v>
      </c>
    </row>
    <row r="5920" spans="1:2" x14ac:dyDescent="0.25">
      <c r="A5920">
        <v>5920</v>
      </c>
      <c r="B5920" s="24">
        <f>ROUND(SUMIF(Einnahmen!E$7:E$10002,A5920,Einnahmen!G$7:G$10002)+SUMIF(Einnahmen!I$7:I$10002,A5920,Einnahmen!H$7:H$10002)+SUMIF(Ausgaben!E$7:E$10002,A5920,Ausgaben!G$7:G$10002)+SUMIF(Ausgaben!I$7:I$10002,A5920,Ausgaben!H$7:H$10002),2)</f>
        <v>0</v>
      </c>
    </row>
    <row r="5921" spans="1:2" x14ac:dyDescent="0.25">
      <c r="A5921">
        <v>5921</v>
      </c>
      <c r="B5921" s="24">
        <f>ROUND(SUMIF(Einnahmen!E$7:E$10002,A5921,Einnahmen!G$7:G$10002)+SUMIF(Einnahmen!I$7:I$10002,A5921,Einnahmen!H$7:H$10002)+SUMIF(Ausgaben!E$7:E$10002,A5921,Ausgaben!G$7:G$10002)+SUMIF(Ausgaben!I$7:I$10002,A5921,Ausgaben!H$7:H$10002),2)</f>
        <v>0</v>
      </c>
    </row>
    <row r="5922" spans="1:2" x14ac:dyDescent="0.25">
      <c r="A5922">
        <v>5922</v>
      </c>
      <c r="B5922" s="24">
        <f>ROUND(SUMIF(Einnahmen!E$7:E$10002,A5922,Einnahmen!G$7:G$10002)+SUMIF(Einnahmen!I$7:I$10002,A5922,Einnahmen!H$7:H$10002)+SUMIF(Ausgaben!E$7:E$10002,A5922,Ausgaben!G$7:G$10002)+SUMIF(Ausgaben!I$7:I$10002,A5922,Ausgaben!H$7:H$10002),2)</f>
        <v>0</v>
      </c>
    </row>
    <row r="5923" spans="1:2" x14ac:dyDescent="0.25">
      <c r="A5923">
        <v>5923</v>
      </c>
      <c r="B5923" s="24">
        <f>ROUND(SUMIF(Einnahmen!E$7:E$10002,A5923,Einnahmen!G$7:G$10002)+SUMIF(Einnahmen!I$7:I$10002,A5923,Einnahmen!H$7:H$10002)+SUMIF(Ausgaben!E$7:E$10002,A5923,Ausgaben!G$7:G$10002)+SUMIF(Ausgaben!I$7:I$10002,A5923,Ausgaben!H$7:H$10002),2)</f>
        <v>0</v>
      </c>
    </row>
    <row r="5924" spans="1:2" x14ac:dyDescent="0.25">
      <c r="A5924">
        <v>5924</v>
      </c>
      <c r="B5924" s="24">
        <f>ROUND(SUMIF(Einnahmen!E$7:E$10002,A5924,Einnahmen!G$7:G$10002)+SUMIF(Einnahmen!I$7:I$10002,A5924,Einnahmen!H$7:H$10002)+SUMIF(Ausgaben!E$7:E$10002,A5924,Ausgaben!G$7:G$10002)+SUMIF(Ausgaben!I$7:I$10002,A5924,Ausgaben!H$7:H$10002),2)</f>
        <v>0</v>
      </c>
    </row>
    <row r="5925" spans="1:2" x14ac:dyDescent="0.25">
      <c r="A5925">
        <v>5925</v>
      </c>
      <c r="B5925" s="24">
        <f>ROUND(SUMIF(Einnahmen!E$7:E$10002,A5925,Einnahmen!G$7:G$10002)+SUMIF(Einnahmen!I$7:I$10002,A5925,Einnahmen!H$7:H$10002)+SUMIF(Ausgaben!E$7:E$10002,A5925,Ausgaben!G$7:G$10002)+SUMIF(Ausgaben!I$7:I$10002,A5925,Ausgaben!H$7:H$10002),2)</f>
        <v>0</v>
      </c>
    </row>
    <row r="5926" spans="1:2" x14ac:dyDescent="0.25">
      <c r="A5926">
        <v>5926</v>
      </c>
      <c r="B5926" s="24">
        <f>ROUND(SUMIF(Einnahmen!E$7:E$10002,A5926,Einnahmen!G$7:G$10002)+SUMIF(Einnahmen!I$7:I$10002,A5926,Einnahmen!H$7:H$10002)+SUMIF(Ausgaben!E$7:E$10002,A5926,Ausgaben!G$7:G$10002)+SUMIF(Ausgaben!I$7:I$10002,A5926,Ausgaben!H$7:H$10002),2)</f>
        <v>0</v>
      </c>
    </row>
    <row r="5927" spans="1:2" x14ac:dyDescent="0.25">
      <c r="A5927">
        <v>5927</v>
      </c>
      <c r="B5927" s="24">
        <f>ROUND(SUMIF(Einnahmen!E$7:E$10002,A5927,Einnahmen!G$7:G$10002)+SUMIF(Einnahmen!I$7:I$10002,A5927,Einnahmen!H$7:H$10002)+SUMIF(Ausgaben!E$7:E$10002,A5927,Ausgaben!G$7:G$10002)+SUMIF(Ausgaben!I$7:I$10002,A5927,Ausgaben!H$7:H$10002),2)</f>
        <v>0</v>
      </c>
    </row>
    <row r="5928" spans="1:2" x14ac:dyDescent="0.25">
      <c r="A5928">
        <v>5928</v>
      </c>
      <c r="B5928" s="24">
        <f>ROUND(SUMIF(Einnahmen!E$7:E$10002,A5928,Einnahmen!G$7:G$10002)+SUMIF(Einnahmen!I$7:I$10002,A5928,Einnahmen!H$7:H$10002)+SUMIF(Ausgaben!E$7:E$10002,A5928,Ausgaben!G$7:G$10002)+SUMIF(Ausgaben!I$7:I$10002,A5928,Ausgaben!H$7:H$10002),2)</f>
        <v>0</v>
      </c>
    </row>
    <row r="5929" spans="1:2" x14ac:dyDescent="0.25">
      <c r="A5929">
        <v>5929</v>
      </c>
      <c r="B5929" s="24">
        <f>ROUND(SUMIF(Einnahmen!E$7:E$10002,A5929,Einnahmen!G$7:G$10002)+SUMIF(Einnahmen!I$7:I$10002,A5929,Einnahmen!H$7:H$10002)+SUMIF(Ausgaben!E$7:E$10002,A5929,Ausgaben!G$7:G$10002)+SUMIF(Ausgaben!I$7:I$10002,A5929,Ausgaben!H$7:H$10002),2)</f>
        <v>0</v>
      </c>
    </row>
    <row r="5930" spans="1:2" x14ac:dyDescent="0.25">
      <c r="A5930">
        <v>5930</v>
      </c>
      <c r="B5930" s="24">
        <f>ROUND(SUMIF(Einnahmen!E$7:E$10002,A5930,Einnahmen!G$7:G$10002)+SUMIF(Einnahmen!I$7:I$10002,A5930,Einnahmen!H$7:H$10002)+SUMIF(Ausgaben!E$7:E$10002,A5930,Ausgaben!G$7:G$10002)+SUMIF(Ausgaben!I$7:I$10002,A5930,Ausgaben!H$7:H$10002),2)</f>
        <v>0</v>
      </c>
    </row>
    <row r="5931" spans="1:2" x14ac:dyDescent="0.25">
      <c r="A5931">
        <v>5931</v>
      </c>
      <c r="B5931" s="24">
        <f>ROUND(SUMIF(Einnahmen!E$7:E$10002,A5931,Einnahmen!G$7:G$10002)+SUMIF(Einnahmen!I$7:I$10002,A5931,Einnahmen!H$7:H$10002)+SUMIF(Ausgaben!E$7:E$10002,A5931,Ausgaben!G$7:G$10002)+SUMIF(Ausgaben!I$7:I$10002,A5931,Ausgaben!H$7:H$10002),2)</f>
        <v>0</v>
      </c>
    </row>
    <row r="5932" spans="1:2" x14ac:dyDescent="0.25">
      <c r="A5932">
        <v>5932</v>
      </c>
      <c r="B5932" s="24">
        <f>ROUND(SUMIF(Einnahmen!E$7:E$10002,A5932,Einnahmen!G$7:G$10002)+SUMIF(Einnahmen!I$7:I$10002,A5932,Einnahmen!H$7:H$10002)+SUMIF(Ausgaben!E$7:E$10002,A5932,Ausgaben!G$7:G$10002)+SUMIF(Ausgaben!I$7:I$10002,A5932,Ausgaben!H$7:H$10002),2)</f>
        <v>0</v>
      </c>
    </row>
    <row r="5933" spans="1:2" x14ac:dyDescent="0.25">
      <c r="A5933">
        <v>5933</v>
      </c>
      <c r="B5933" s="24">
        <f>ROUND(SUMIF(Einnahmen!E$7:E$10002,A5933,Einnahmen!G$7:G$10002)+SUMIF(Einnahmen!I$7:I$10002,A5933,Einnahmen!H$7:H$10002)+SUMIF(Ausgaben!E$7:E$10002,A5933,Ausgaben!G$7:G$10002)+SUMIF(Ausgaben!I$7:I$10002,A5933,Ausgaben!H$7:H$10002),2)</f>
        <v>0</v>
      </c>
    </row>
    <row r="5934" spans="1:2" x14ac:dyDescent="0.25">
      <c r="A5934">
        <v>5934</v>
      </c>
      <c r="B5934" s="24">
        <f>ROUND(SUMIF(Einnahmen!E$7:E$10002,A5934,Einnahmen!G$7:G$10002)+SUMIF(Einnahmen!I$7:I$10002,A5934,Einnahmen!H$7:H$10002)+SUMIF(Ausgaben!E$7:E$10002,A5934,Ausgaben!G$7:G$10002)+SUMIF(Ausgaben!I$7:I$10002,A5934,Ausgaben!H$7:H$10002),2)</f>
        <v>0</v>
      </c>
    </row>
    <row r="5935" spans="1:2" x14ac:dyDescent="0.25">
      <c r="A5935">
        <v>5935</v>
      </c>
      <c r="B5935" s="24">
        <f>ROUND(SUMIF(Einnahmen!E$7:E$10002,A5935,Einnahmen!G$7:G$10002)+SUMIF(Einnahmen!I$7:I$10002,A5935,Einnahmen!H$7:H$10002)+SUMIF(Ausgaben!E$7:E$10002,A5935,Ausgaben!G$7:G$10002)+SUMIF(Ausgaben!I$7:I$10002,A5935,Ausgaben!H$7:H$10002),2)</f>
        <v>0</v>
      </c>
    </row>
    <row r="5936" spans="1:2" x14ac:dyDescent="0.25">
      <c r="A5936">
        <v>5936</v>
      </c>
      <c r="B5936" s="24">
        <f>ROUND(SUMIF(Einnahmen!E$7:E$10002,A5936,Einnahmen!G$7:G$10002)+SUMIF(Einnahmen!I$7:I$10002,A5936,Einnahmen!H$7:H$10002)+SUMIF(Ausgaben!E$7:E$10002,A5936,Ausgaben!G$7:G$10002)+SUMIF(Ausgaben!I$7:I$10002,A5936,Ausgaben!H$7:H$10002),2)</f>
        <v>0</v>
      </c>
    </row>
    <row r="5937" spans="1:2" x14ac:dyDescent="0.25">
      <c r="A5937">
        <v>5937</v>
      </c>
      <c r="B5937" s="24">
        <f>ROUND(SUMIF(Einnahmen!E$7:E$10002,A5937,Einnahmen!G$7:G$10002)+SUMIF(Einnahmen!I$7:I$10002,A5937,Einnahmen!H$7:H$10002)+SUMIF(Ausgaben!E$7:E$10002,A5937,Ausgaben!G$7:G$10002)+SUMIF(Ausgaben!I$7:I$10002,A5937,Ausgaben!H$7:H$10002),2)</f>
        <v>0</v>
      </c>
    </row>
    <row r="5938" spans="1:2" x14ac:dyDescent="0.25">
      <c r="A5938">
        <v>5938</v>
      </c>
      <c r="B5938" s="24">
        <f>ROUND(SUMIF(Einnahmen!E$7:E$10002,A5938,Einnahmen!G$7:G$10002)+SUMIF(Einnahmen!I$7:I$10002,A5938,Einnahmen!H$7:H$10002)+SUMIF(Ausgaben!E$7:E$10002,A5938,Ausgaben!G$7:G$10002)+SUMIF(Ausgaben!I$7:I$10002,A5938,Ausgaben!H$7:H$10002),2)</f>
        <v>0</v>
      </c>
    </row>
    <row r="5939" spans="1:2" x14ac:dyDescent="0.25">
      <c r="A5939">
        <v>5939</v>
      </c>
      <c r="B5939" s="24">
        <f>ROUND(SUMIF(Einnahmen!E$7:E$10002,A5939,Einnahmen!G$7:G$10002)+SUMIF(Einnahmen!I$7:I$10002,A5939,Einnahmen!H$7:H$10002)+SUMIF(Ausgaben!E$7:E$10002,A5939,Ausgaben!G$7:G$10002)+SUMIF(Ausgaben!I$7:I$10002,A5939,Ausgaben!H$7:H$10002),2)</f>
        <v>0</v>
      </c>
    </row>
    <row r="5940" spans="1:2" x14ac:dyDescent="0.25">
      <c r="A5940">
        <v>5940</v>
      </c>
      <c r="B5940" s="24">
        <f>ROUND(SUMIF(Einnahmen!E$7:E$10002,A5940,Einnahmen!G$7:G$10002)+SUMIF(Einnahmen!I$7:I$10002,A5940,Einnahmen!H$7:H$10002)+SUMIF(Ausgaben!E$7:E$10002,A5940,Ausgaben!G$7:G$10002)+SUMIF(Ausgaben!I$7:I$10002,A5940,Ausgaben!H$7:H$10002),2)</f>
        <v>0</v>
      </c>
    </row>
    <row r="5941" spans="1:2" x14ac:dyDescent="0.25">
      <c r="A5941">
        <v>5941</v>
      </c>
      <c r="B5941" s="24">
        <f>ROUND(SUMIF(Einnahmen!E$7:E$10002,A5941,Einnahmen!G$7:G$10002)+SUMIF(Einnahmen!I$7:I$10002,A5941,Einnahmen!H$7:H$10002)+SUMIF(Ausgaben!E$7:E$10002,A5941,Ausgaben!G$7:G$10002)+SUMIF(Ausgaben!I$7:I$10002,A5941,Ausgaben!H$7:H$10002),2)</f>
        <v>0</v>
      </c>
    </row>
    <row r="5942" spans="1:2" x14ac:dyDescent="0.25">
      <c r="A5942">
        <v>5942</v>
      </c>
      <c r="B5942" s="24">
        <f>ROUND(SUMIF(Einnahmen!E$7:E$10002,A5942,Einnahmen!G$7:G$10002)+SUMIF(Einnahmen!I$7:I$10002,A5942,Einnahmen!H$7:H$10002)+SUMIF(Ausgaben!E$7:E$10002,A5942,Ausgaben!G$7:G$10002)+SUMIF(Ausgaben!I$7:I$10002,A5942,Ausgaben!H$7:H$10002),2)</f>
        <v>0</v>
      </c>
    </row>
    <row r="5943" spans="1:2" x14ac:dyDescent="0.25">
      <c r="A5943">
        <v>5943</v>
      </c>
      <c r="B5943" s="24">
        <f>ROUND(SUMIF(Einnahmen!E$7:E$10002,A5943,Einnahmen!G$7:G$10002)+SUMIF(Einnahmen!I$7:I$10002,A5943,Einnahmen!H$7:H$10002)+SUMIF(Ausgaben!E$7:E$10002,A5943,Ausgaben!G$7:G$10002)+SUMIF(Ausgaben!I$7:I$10002,A5943,Ausgaben!H$7:H$10002),2)</f>
        <v>0</v>
      </c>
    </row>
    <row r="5944" spans="1:2" x14ac:dyDescent="0.25">
      <c r="A5944">
        <v>5944</v>
      </c>
      <c r="B5944" s="24">
        <f>ROUND(SUMIF(Einnahmen!E$7:E$10002,A5944,Einnahmen!G$7:G$10002)+SUMIF(Einnahmen!I$7:I$10002,A5944,Einnahmen!H$7:H$10002)+SUMIF(Ausgaben!E$7:E$10002,A5944,Ausgaben!G$7:G$10002)+SUMIF(Ausgaben!I$7:I$10002,A5944,Ausgaben!H$7:H$10002),2)</f>
        <v>0</v>
      </c>
    </row>
    <row r="5945" spans="1:2" x14ac:dyDescent="0.25">
      <c r="A5945">
        <v>5945</v>
      </c>
      <c r="B5945" s="24">
        <f>ROUND(SUMIF(Einnahmen!E$7:E$10002,A5945,Einnahmen!G$7:G$10002)+SUMIF(Einnahmen!I$7:I$10002,A5945,Einnahmen!H$7:H$10002)+SUMIF(Ausgaben!E$7:E$10002,A5945,Ausgaben!G$7:G$10002)+SUMIF(Ausgaben!I$7:I$10002,A5945,Ausgaben!H$7:H$10002),2)</f>
        <v>0</v>
      </c>
    </row>
    <row r="5946" spans="1:2" x14ac:dyDescent="0.25">
      <c r="A5946">
        <v>5946</v>
      </c>
      <c r="B5946" s="24">
        <f>ROUND(SUMIF(Einnahmen!E$7:E$10002,A5946,Einnahmen!G$7:G$10002)+SUMIF(Einnahmen!I$7:I$10002,A5946,Einnahmen!H$7:H$10002)+SUMIF(Ausgaben!E$7:E$10002,A5946,Ausgaben!G$7:G$10002)+SUMIF(Ausgaben!I$7:I$10002,A5946,Ausgaben!H$7:H$10002),2)</f>
        <v>0</v>
      </c>
    </row>
    <row r="5947" spans="1:2" x14ac:dyDescent="0.25">
      <c r="A5947">
        <v>5947</v>
      </c>
      <c r="B5947" s="24">
        <f>ROUND(SUMIF(Einnahmen!E$7:E$10002,A5947,Einnahmen!G$7:G$10002)+SUMIF(Einnahmen!I$7:I$10002,A5947,Einnahmen!H$7:H$10002)+SUMIF(Ausgaben!E$7:E$10002,A5947,Ausgaben!G$7:G$10002)+SUMIF(Ausgaben!I$7:I$10002,A5947,Ausgaben!H$7:H$10002),2)</f>
        <v>0</v>
      </c>
    </row>
    <row r="5948" spans="1:2" x14ac:dyDescent="0.25">
      <c r="A5948">
        <v>5948</v>
      </c>
      <c r="B5948" s="24">
        <f>ROUND(SUMIF(Einnahmen!E$7:E$10002,A5948,Einnahmen!G$7:G$10002)+SUMIF(Einnahmen!I$7:I$10002,A5948,Einnahmen!H$7:H$10002)+SUMIF(Ausgaben!E$7:E$10002,A5948,Ausgaben!G$7:G$10002)+SUMIF(Ausgaben!I$7:I$10002,A5948,Ausgaben!H$7:H$10002),2)</f>
        <v>0</v>
      </c>
    </row>
    <row r="5949" spans="1:2" x14ac:dyDescent="0.25">
      <c r="A5949">
        <v>5949</v>
      </c>
      <c r="B5949" s="24">
        <f>ROUND(SUMIF(Einnahmen!E$7:E$10002,A5949,Einnahmen!G$7:G$10002)+SUMIF(Einnahmen!I$7:I$10002,A5949,Einnahmen!H$7:H$10002)+SUMIF(Ausgaben!E$7:E$10002,A5949,Ausgaben!G$7:G$10002)+SUMIF(Ausgaben!I$7:I$10002,A5949,Ausgaben!H$7:H$10002),2)</f>
        <v>0</v>
      </c>
    </row>
    <row r="5950" spans="1:2" x14ac:dyDescent="0.25">
      <c r="A5950">
        <v>5950</v>
      </c>
      <c r="B5950" s="24">
        <f>ROUND(SUMIF(Einnahmen!E$7:E$10002,A5950,Einnahmen!G$7:G$10002)+SUMIF(Einnahmen!I$7:I$10002,A5950,Einnahmen!H$7:H$10002)+SUMIF(Ausgaben!E$7:E$10002,A5950,Ausgaben!G$7:G$10002)+SUMIF(Ausgaben!I$7:I$10002,A5950,Ausgaben!H$7:H$10002),2)</f>
        <v>0</v>
      </c>
    </row>
    <row r="5951" spans="1:2" x14ac:dyDescent="0.25">
      <c r="A5951">
        <v>5951</v>
      </c>
      <c r="B5951" s="24">
        <f>ROUND(SUMIF(Einnahmen!E$7:E$10002,A5951,Einnahmen!G$7:G$10002)+SUMIF(Einnahmen!I$7:I$10002,A5951,Einnahmen!H$7:H$10002)+SUMIF(Ausgaben!E$7:E$10002,A5951,Ausgaben!G$7:G$10002)+SUMIF(Ausgaben!I$7:I$10002,A5951,Ausgaben!H$7:H$10002),2)</f>
        <v>0</v>
      </c>
    </row>
    <row r="5952" spans="1:2" x14ac:dyDescent="0.25">
      <c r="A5952">
        <v>5952</v>
      </c>
      <c r="B5952" s="24">
        <f>ROUND(SUMIF(Einnahmen!E$7:E$10002,A5952,Einnahmen!G$7:G$10002)+SUMIF(Einnahmen!I$7:I$10002,A5952,Einnahmen!H$7:H$10002)+SUMIF(Ausgaben!E$7:E$10002,A5952,Ausgaben!G$7:G$10002)+SUMIF(Ausgaben!I$7:I$10002,A5952,Ausgaben!H$7:H$10002),2)</f>
        <v>0</v>
      </c>
    </row>
    <row r="5953" spans="1:2" x14ac:dyDescent="0.25">
      <c r="A5953">
        <v>5953</v>
      </c>
      <c r="B5953" s="24">
        <f>ROUND(SUMIF(Einnahmen!E$7:E$10002,A5953,Einnahmen!G$7:G$10002)+SUMIF(Einnahmen!I$7:I$10002,A5953,Einnahmen!H$7:H$10002)+SUMIF(Ausgaben!E$7:E$10002,A5953,Ausgaben!G$7:G$10002)+SUMIF(Ausgaben!I$7:I$10002,A5953,Ausgaben!H$7:H$10002),2)</f>
        <v>0</v>
      </c>
    </row>
    <row r="5954" spans="1:2" x14ac:dyDescent="0.25">
      <c r="A5954">
        <v>5954</v>
      </c>
      <c r="B5954" s="24">
        <f>ROUND(SUMIF(Einnahmen!E$7:E$10002,A5954,Einnahmen!G$7:G$10002)+SUMIF(Einnahmen!I$7:I$10002,A5954,Einnahmen!H$7:H$10002)+SUMIF(Ausgaben!E$7:E$10002,A5954,Ausgaben!G$7:G$10002)+SUMIF(Ausgaben!I$7:I$10002,A5954,Ausgaben!H$7:H$10002),2)</f>
        <v>0</v>
      </c>
    </row>
    <row r="5955" spans="1:2" x14ac:dyDescent="0.25">
      <c r="A5955">
        <v>5955</v>
      </c>
      <c r="B5955" s="24">
        <f>ROUND(SUMIF(Einnahmen!E$7:E$10002,A5955,Einnahmen!G$7:G$10002)+SUMIF(Einnahmen!I$7:I$10002,A5955,Einnahmen!H$7:H$10002)+SUMIF(Ausgaben!E$7:E$10002,A5955,Ausgaben!G$7:G$10002)+SUMIF(Ausgaben!I$7:I$10002,A5955,Ausgaben!H$7:H$10002),2)</f>
        <v>0</v>
      </c>
    </row>
    <row r="5956" spans="1:2" x14ac:dyDescent="0.25">
      <c r="A5956">
        <v>5956</v>
      </c>
      <c r="B5956" s="24">
        <f>ROUND(SUMIF(Einnahmen!E$7:E$10002,A5956,Einnahmen!G$7:G$10002)+SUMIF(Einnahmen!I$7:I$10002,A5956,Einnahmen!H$7:H$10002)+SUMIF(Ausgaben!E$7:E$10002,A5956,Ausgaben!G$7:G$10002)+SUMIF(Ausgaben!I$7:I$10002,A5956,Ausgaben!H$7:H$10002),2)</f>
        <v>0</v>
      </c>
    </row>
    <row r="5957" spans="1:2" x14ac:dyDescent="0.25">
      <c r="A5957">
        <v>5957</v>
      </c>
      <c r="B5957" s="24">
        <f>ROUND(SUMIF(Einnahmen!E$7:E$10002,A5957,Einnahmen!G$7:G$10002)+SUMIF(Einnahmen!I$7:I$10002,A5957,Einnahmen!H$7:H$10002)+SUMIF(Ausgaben!E$7:E$10002,A5957,Ausgaben!G$7:G$10002)+SUMIF(Ausgaben!I$7:I$10002,A5957,Ausgaben!H$7:H$10002),2)</f>
        <v>0</v>
      </c>
    </row>
    <row r="5958" spans="1:2" x14ac:dyDescent="0.25">
      <c r="A5958">
        <v>5958</v>
      </c>
      <c r="B5958" s="24">
        <f>ROUND(SUMIF(Einnahmen!E$7:E$10002,A5958,Einnahmen!G$7:G$10002)+SUMIF(Einnahmen!I$7:I$10002,A5958,Einnahmen!H$7:H$10002)+SUMIF(Ausgaben!E$7:E$10002,A5958,Ausgaben!G$7:G$10002)+SUMIF(Ausgaben!I$7:I$10002,A5958,Ausgaben!H$7:H$10002),2)</f>
        <v>0</v>
      </c>
    </row>
    <row r="5959" spans="1:2" x14ac:dyDescent="0.25">
      <c r="A5959">
        <v>5959</v>
      </c>
      <c r="B5959" s="24">
        <f>ROUND(SUMIF(Einnahmen!E$7:E$10002,A5959,Einnahmen!G$7:G$10002)+SUMIF(Einnahmen!I$7:I$10002,A5959,Einnahmen!H$7:H$10002)+SUMIF(Ausgaben!E$7:E$10002,A5959,Ausgaben!G$7:G$10002)+SUMIF(Ausgaben!I$7:I$10002,A5959,Ausgaben!H$7:H$10002),2)</f>
        <v>0</v>
      </c>
    </row>
    <row r="5960" spans="1:2" x14ac:dyDescent="0.25">
      <c r="A5960">
        <v>5960</v>
      </c>
      <c r="B5960" s="24">
        <f>ROUND(SUMIF(Einnahmen!E$7:E$10002,A5960,Einnahmen!G$7:G$10002)+SUMIF(Einnahmen!I$7:I$10002,A5960,Einnahmen!H$7:H$10002)+SUMIF(Ausgaben!E$7:E$10002,A5960,Ausgaben!G$7:G$10002)+SUMIF(Ausgaben!I$7:I$10002,A5960,Ausgaben!H$7:H$10002),2)</f>
        <v>0</v>
      </c>
    </row>
    <row r="5961" spans="1:2" x14ac:dyDescent="0.25">
      <c r="A5961">
        <v>5961</v>
      </c>
      <c r="B5961" s="24">
        <f>ROUND(SUMIF(Einnahmen!E$7:E$10002,A5961,Einnahmen!G$7:G$10002)+SUMIF(Einnahmen!I$7:I$10002,A5961,Einnahmen!H$7:H$10002)+SUMIF(Ausgaben!E$7:E$10002,A5961,Ausgaben!G$7:G$10002)+SUMIF(Ausgaben!I$7:I$10002,A5961,Ausgaben!H$7:H$10002),2)</f>
        <v>0</v>
      </c>
    </row>
    <row r="5962" spans="1:2" x14ac:dyDescent="0.25">
      <c r="A5962">
        <v>5962</v>
      </c>
      <c r="B5962" s="24">
        <f>ROUND(SUMIF(Einnahmen!E$7:E$10002,A5962,Einnahmen!G$7:G$10002)+SUMIF(Einnahmen!I$7:I$10002,A5962,Einnahmen!H$7:H$10002)+SUMIF(Ausgaben!E$7:E$10002,A5962,Ausgaben!G$7:G$10002)+SUMIF(Ausgaben!I$7:I$10002,A5962,Ausgaben!H$7:H$10002),2)</f>
        <v>0</v>
      </c>
    </row>
    <row r="5963" spans="1:2" x14ac:dyDescent="0.25">
      <c r="A5963">
        <v>5963</v>
      </c>
      <c r="B5963" s="24">
        <f>ROUND(SUMIF(Einnahmen!E$7:E$10002,A5963,Einnahmen!G$7:G$10002)+SUMIF(Einnahmen!I$7:I$10002,A5963,Einnahmen!H$7:H$10002)+SUMIF(Ausgaben!E$7:E$10002,A5963,Ausgaben!G$7:G$10002)+SUMIF(Ausgaben!I$7:I$10002,A5963,Ausgaben!H$7:H$10002),2)</f>
        <v>0</v>
      </c>
    </row>
    <row r="5964" spans="1:2" x14ac:dyDescent="0.25">
      <c r="A5964">
        <v>5964</v>
      </c>
      <c r="B5964" s="24">
        <f>ROUND(SUMIF(Einnahmen!E$7:E$10002,A5964,Einnahmen!G$7:G$10002)+SUMIF(Einnahmen!I$7:I$10002,A5964,Einnahmen!H$7:H$10002)+SUMIF(Ausgaben!E$7:E$10002,A5964,Ausgaben!G$7:G$10002)+SUMIF(Ausgaben!I$7:I$10002,A5964,Ausgaben!H$7:H$10002),2)</f>
        <v>0</v>
      </c>
    </row>
    <row r="5965" spans="1:2" x14ac:dyDescent="0.25">
      <c r="A5965">
        <v>5965</v>
      </c>
      <c r="B5965" s="24">
        <f>ROUND(SUMIF(Einnahmen!E$7:E$10002,A5965,Einnahmen!G$7:G$10002)+SUMIF(Einnahmen!I$7:I$10002,A5965,Einnahmen!H$7:H$10002)+SUMIF(Ausgaben!E$7:E$10002,A5965,Ausgaben!G$7:G$10002)+SUMIF(Ausgaben!I$7:I$10002,A5965,Ausgaben!H$7:H$10002),2)</f>
        <v>0</v>
      </c>
    </row>
    <row r="5966" spans="1:2" x14ac:dyDescent="0.25">
      <c r="A5966">
        <v>5966</v>
      </c>
      <c r="B5966" s="24">
        <f>ROUND(SUMIF(Einnahmen!E$7:E$10002,A5966,Einnahmen!G$7:G$10002)+SUMIF(Einnahmen!I$7:I$10002,A5966,Einnahmen!H$7:H$10002)+SUMIF(Ausgaben!E$7:E$10002,A5966,Ausgaben!G$7:G$10002)+SUMIF(Ausgaben!I$7:I$10002,A5966,Ausgaben!H$7:H$10002),2)</f>
        <v>0</v>
      </c>
    </row>
    <row r="5967" spans="1:2" x14ac:dyDescent="0.25">
      <c r="A5967">
        <v>5967</v>
      </c>
      <c r="B5967" s="24">
        <f>ROUND(SUMIF(Einnahmen!E$7:E$10002,A5967,Einnahmen!G$7:G$10002)+SUMIF(Einnahmen!I$7:I$10002,A5967,Einnahmen!H$7:H$10002)+SUMIF(Ausgaben!E$7:E$10002,A5967,Ausgaben!G$7:G$10002)+SUMIF(Ausgaben!I$7:I$10002,A5967,Ausgaben!H$7:H$10002),2)</f>
        <v>0</v>
      </c>
    </row>
    <row r="5968" spans="1:2" x14ac:dyDescent="0.25">
      <c r="A5968">
        <v>5968</v>
      </c>
      <c r="B5968" s="24">
        <f>ROUND(SUMIF(Einnahmen!E$7:E$10002,A5968,Einnahmen!G$7:G$10002)+SUMIF(Einnahmen!I$7:I$10002,A5968,Einnahmen!H$7:H$10002)+SUMIF(Ausgaben!E$7:E$10002,A5968,Ausgaben!G$7:G$10002)+SUMIF(Ausgaben!I$7:I$10002,A5968,Ausgaben!H$7:H$10002),2)</f>
        <v>0</v>
      </c>
    </row>
    <row r="5969" spans="1:2" x14ac:dyDescent="0.25">
      <c r="A5969">
        <v>5969</v>
      </c>
      <c r="B5969" s="24">
        <f>ROUND(SUMIF(Einnahmen!E$7:E$10002,A5969,Einnahmen!G$7:G$10002)+SUMIF(Einnahmen!I$7:I$10002,A5969,Einnahmen!H$7:H$10002)+SUMIF(Ausgaben!E$7:E$10002,A5969,Ausgaben!G$7:G$10002)+SUMIF(Ausgaben!I$7:I$10002,A5969,Ausgaben!H$7:H$10002),2)</f>
        <v>0</v>
      </c>
    </row>
    <row r="5970" spans="1:2" x14ac:dyDescent="0.25">
      <c r="A5970">
        <v>5970</v>
      </c>
      <c r="B5970" s="24">
        <f>ROUND(SUMIF(Einnahmen!E$7:E$10002,A5970,Einnahmen!G$7:G$10002)+SUMIF(Einnahmen!I$7:I$10002,A5970,Einnahmen!H$7:H$10002)+SUMIF(Ausgaben!E$7:E$10002,A5970,Ausgaben!G$7:G$10002)+SUMIF(Ausgaben!I$7:I$10002,A5970,Ausgaben!H$7:H$10002),2)</f>
        <v>0</v>
      </c>
    </row>
    <row r="5971" spans="1:2" x14ac:dyDescent="0.25">
      <c r="A5971">
        <v>5971</v>
      </c>
      <c r="B5971" s="24">
        <f>ROUND(SUMIF(Einnahmen!E$7:E$10002,A5971,Einnahmen!G$7:G$10002)+SUMIF(Einnahmen!I$7:I$10002,A5971,Einnahmen!H$7:H$10002)+SUMIF(Ausgaben!E$7:E$10002,A5971,Ausgaben!G$7:G$10002)+SUMIF(Ausgaben!I$7:I$10002,A5971,Ausgaben!H$7:H$10002),2)</f>
        <v>0</v>
      </c>
    </row>
    <row r="5972" spans="1:2" x14ac:dyDescent="0.25">
      <c r="A5972">
        <v>5972</v>
      </c>
      <c r="B5972" s="24">
        <f>ROUND(SUMIF(Einnahmen!E$7:E$10002,A5972,Einnahmen!G$7:G$10002)+SUMIF(Einnahmen!I$7:I$10002,A5972,Einnahmen!H$7:H$10002)+SUMIF(Ausgaben!E$7:E$10002,A5972,Ausgaben!G$7:G$10002)+SUMIF(Ausgaben!I$7:I$10002,A5972,Ausgaben!H$7:H$10002),2)</f>
        <v>0</v>
      </c>
    </row>
    <row r="5973" spans="1:2" x14ac:dyDescent="0.25">
      <c r="A5973">
        <v>5973</v>
      </c>
      <c r="B5973" s="24">
        <f>ROUND(SUMIF(Einnahmen!E$7:E$10002,A5973,Einnahmen!G$7:G$10002)+SUMIF(Einnahmen!I$7:I$10002,A5973,Einnahmen!H$7:H$10002)+SUMIF(Ausgaben!E$7:E$10002,A5973,Ausgaben!G$7:G$10002)+SUMIF(Ausgaben!I$7:I$10002,A5973,Ausgaben!H$7:H$10002),2)</f>
        <v>0</v>
      </c>
    </row>
    <row r="5974" spans="1:2" x14ac:dyDescent="0.25">
      <c r="A5974">
        <v>5974</v>
      </c>
      <c r="B5974" s="24">
        <f>ROUND(SUMIF(Einnahmen!E$7:E$10002,A5974,Einnahmen!G$7:G$10002)+SUMIF(Einnahmen!I$7:I$10002,A5974,Einnahmen!H$7:H$10002)+SUMIF(Ausgaben!E$7:E$10002,A5974,Ausgaben!G$7:G$10002)+SUMIF(Ausgaben!I$7:I$10002,A5974,Ausgaben!H$7:H$10002),2)</f>
        <v>0</v>
      </c>
    </row>
    <row r="5975" spans="1:2" x14ac:dyDescent="0.25">
      <c r="A5975">
        <v>5975</v>
      </c>
      <c r="B5975" s="24">
        <f>ROUND(SUMIF(Einnahmen!E$7:E$10002,A5975,Einnahmen!G$7:G$10002)+SUMIF(Einnahmen!I$7:I$10002,A5975,Einnahmen!H$7:H$10002)+SUMIF(Ausgaben!E$7:E$10002,A5975,Ausgaben!G$7:G$10002)+SUMIF(Ausgaben!I$7:I$10002,A5975,Ausgaben!H$7:H$10002),2)</f>
        <v>0</v>
      </c>
    </row>
    <row r="5976" spans="1:2" x14ac:dyDescent="0.25">
      <c r="A5976">
        <v>5976</v>
      </c>
      <c r="B5976" s="24">
        <f>ROUND(SUMIF(Einnahmen!E$7:E$10002,A5976,Einnahmen!G$7:G$10002)+SUMIF(Einnahmen!I$7:I$10002,A5976,Einnahmen!H$7:H$10002)+SUMIF(Ausgaben!E$7:E$10002,A5976,Ausgaben!G$7:G$10002)+SUMIF(Ausgaben!I$7:I$10002,A5976,Ausgaben!H$7:H$10002),2)</f>
        <v>0</v>
      </c>
    </row>
    <row r="5977" spans="1:2" x14ac:dyDescent="0.25">
      <c r="A5977">
        <v>5977</v>
      </c>
      <c r="B5977" s="24">
        <f>ROUND(SUMIF(Einnahmen!E$7:E$10002,A5977,Einnahmen!G$7:G$10002)+SUMIF(Einnahmen!I$7:I$10002,A5977,Einnahmen!H$7:H$10002)+SUMIF(Ausgaben!E$7:E$10002,A5977,Ausgaben!G$7:G$10002)+SUMIF(Ausgaben!I$7:I$10002,A5977,Ausgaben!H$7:H$10002),2)</f>
        <v>0</v>
      </c>
    </row>
    <row r="5978" spans="1:2" x14ac:dyDescent="0.25">
      <c r="A5978">
        <v>5978</v>
      </c>
      <c r="B5978" s="24">
        <f>ROUND(SUMIF(Einnahmen!E$7:E$10002,A5978,Einnahmen!G$7:G$10002)+SUMIF(Einnahmen!I$7:I$10002,A5978,Einnahmen!H$7:H$10002)+SUMIF(Ausgaben!E$7:E$10002,A5978,Ausgaben!G$7:G$10002)+SUMIF(Ausgaben!I$7:I$10002,A5978,Ausgaben!H$7:H$10002),2)</f>
        <v>0</v>
      </c>
    </row>
    <row r="5979" spans="1:2" x14ac:dyDescent="0.25">
      <c r="A5979">
        <v>5979</v>
      </c>
      <c r="B5979" s="24">
        <f>ROUND(SUMIF(Einnahmen!E$7:E$10002,A5979,Einnahmen!G$7:G$10002)+SUMIF(Einnahmen!I$7:I$10002,A5979,Einnahmen!H$7:H$10002)+SUMIF(Ausgaben!E$7:E$10002,A5979,Ausgaben!G$7:G$10002)+SUMIF(Ausgaben!I$7:I$10002,A5979,Ausgaben!H$7:H$10002),2)</f>
        <v>0</v>
      </c>
    </row>
    <row r="5980" spans="1:2" x14ac:dyDescent="0.25">
      <c r="A5980">
        <v>5980</v>
      </c>
      <c r="B5980" s="24">
        <f>ROUND(SUMIF(Einnahmen!E$7:E$10002,A5980,Einnahmen!G$7:G$10002)+SUMIF(Einnahmen!I$7:I$10002,A5980,Einnahmen!H$7:H$10002)+SUMIF(Ausgaben!E$7:E$10002,A5980,Ausgaben!G$7:G$10002)+SUMIF(Ausgaben!I$7:I$10002,A5980,Ausgaben!H$7:H$10002),2)</f>
        <v>0</v>
      </c>
    </row>
    <row r="5981" spans="1:2" x14ac:dyDescent="0.25">
      <c r="A5981">
        <v>5981</v>
      </c>
      <c r="B5981" s="24">
        <f>ROUND(SUMIF(Einnahmen!E$7:E$10002,A5981,Einnahmen!G$7:G$10002)+SUMIF(Einnahmen!I$7:I$10002,A5981,Einnahmen!H$7:H$10002)+SUMIF(Ausgaben!E$7:E$10002,A5981,Ausgaben!G$7:G$10002)+SUMIF(Ausgaben!I$7:I$10002,A5981,Ausgaben!H$7:H$10002),2)</f>
        <v>0</v>
      </c>
    </row>
    <row r="5982" spans="1:2" x14ac:dyDescent="0.25">
      <c r="A5982">
        <v>5982</v>
      </c>
      <c r="B5982" s="24">
        <f>ROUND(SUMIF(Einnahmen!E$7:E$10002,A5982,Einnahmen!G$7:G$10002)+SUMIF(Einnahmen!I$7:I$10002,A5982,Einnahmen!H$7:H$10002)+SUMIF(Ausgaben!E$7:E$10002,A5982,Ausgaben!G$7:G$10002)+SUMIF(Ausgaben!I$7:I$10002,A5982,Ausgaben!H$7:H$10002),2)</f>
        <v>0</v>
      </c>
    </row>
    <row r="5983" spans="1:2" x14ac:dyDescent="0.25">
      <c r="A5983">
        <v>5983</v>
      </c>
      <c r="B5983" s="24">
        <f>ROUND(SUMIF(Einnahmen!E$7:E$10002,A5983,Einnahmen!G$7:G$10002)+SUMIF(Einnahmen!I$7:I$10002,A5983,Einnahmen!H$7:H$10002)+SUMIF(Ausgaben!E$7:E$10002,A5983,Ausgaben!G$7:G$10002)+SUMIF(Ausgaben!I$7:I$10002,A5983,Ausgaben!H$7:H$10002),2)</f>
        <v>0</v>
      </c>
    </row>
    <row r="5984" spans="1:2" x14ac:dyDescent="0.25">
      <c r="A5984">
        <v>5984</v>
      </c>
      <c r="B5984" s="24">
        <f>ROUND(SUMIF(Einnahmen!E$7:E$10002,A5984,Einnahmen!G$7:G$10002)+SUMIF(Einnahmen!I$7:I$10002,A5984,Einnahmen!H$7:H$10002)+SUMIF(Ausgaben!E$7:E$10002,A5984,Ausgaben!G$7:G$10002)+SUMIF(Ausgaben!I$7:I$10002,A5984,Ausgaben!H$7:H$10002),2)</f>
        <v>0</v>
      </c>
    </row>
    <row r="5985" spans="1:2" x14ac:dyDescent="0.25">
      <c r="A5985">
        <v>5985</v>
      </c>
      <c r="B5985" s="24">
        <f>ROUND(SUMIF(Einnahmen!E$7:E$10002,A5985,Einnahmen!G$7:G$10002)+SUMIF(Einnahmen!I$7:I$10002,A5985,Einnahmen!H$7:H$10002)+SUMIF(Ausgaben!E$7:E$10002,A5985,Ausgaben!G$7:G$10002)+SUMIF(Ausgaben!I$7:I$10002,A5985,Ausgaben!H$7:H$10002),2)</f>
        <v>0</v>
      </c>
    </row>
    <row r="5986" spans="1:2" x14ac:dyDescent="0.25">
      <c r="A5986">
        <v>5986</v>
      </c>
      <c r="B5986" s="24">
        <f>ROUND(SUMIF(Einnahmen!E$7:E$10002,A5986,Einnahmen!G$7:G$10002)+SUMIF(Einnahmen!I$7:I$10002,A5986,Einnahmen!H$7:H$10002)+SUMIF(Ausgaben!E$7:E$10002,A5986,Ausgaben!G$7:G$10002)+SUMIF(Ausgaben!I$7:I$10002,A5986,Ausgaben!H$7:H$10002),2)</f>
        <v>0</v>
      </c>
    </row>
    <row r="5987" spans="1:2" x14ac:dyDescent="0.25">
      <c r="A5987">
        <v>5987</v>
      </c>
      <c r="B5987" s="24">
        <f>ROUND(SUMIF(Einnahmen!E$7:E$10002,A5987,Einnahmen!G$7:G$10002)+SUMIF(Einnahmen!I$7:I$10002,A5987,Einnahmen!H$7:H$10002)+SUMIF(Ausgaben!E$7:E$10002,A5987,Ausgaben!G$7:G$10002)+SUMIF(Ausgaben!I$7:I$10002,A5987,Ausgaben!H$7:H$10002),2)</f>
        <v>0</v>
      </c>
    </row>
    <row r="5988" spans="1:2" x14ac:dyDescent="0.25">
      <c r="A5988">
        <v>5988</v>
      </c>
      <c r="B5988" s="24">
        <f>ROUND(SUMIF(Einnahmen!E$7:E$10002,A5988,Einnahmen!G$7:G$10002)+SUMIF(Einnahmen!I$7:I$10002,A5988,Einnahmen!H$7:H$10002)+SUMIF(Ausgaben!E$7:E$10002,A5988,Ausgaben!G$7:G$10002)+SUMIF(Ausgaben!I$7:I$10002,A5988,Ausgaben!H$7:H$10002),2)</f>
        <v>0</v>
      </c>
    </row>
    <row r="5989" spans="1:2" x14ac:dyDescent="0.25">
      <c r="A5989">
        <v>5989</v>
      </c>
      <c r="B5989" s="24">
        <f>ROUND(SUMIF(Einnahmen!E$7:E$10002,A5989,Einnahmen!G$7:G$10002)+SUMIF(Einnahmen!I$7:I$10002,A5989,Einnahmen!H$7:H$10002)+SUMIF(Ausgaben!E$7:E$10002,A5989,Ausgaben!G$7:G$10002)+SUMIF(Ausgaben!I$7:I$10002,A5989,Ausgaben!H$7:H$10002),2)</f>
        <v>0</v>
      </c>
    </row>
    <row r="5990" spans="1:2" x14ac:dyDescent="0.25">
      <c r="A5990">
        <v>5990</v>
      </c>
      <c r="B5990" s="24">
        <f>ROUND(SUMIF(Einnahmen!E$7:E$10002,A5990,Einnahmen!G$7:G$10002)+SUMIF(Einnahmen!I$7:I$10002,A5990,Einnahmen!H$7:H$10002)+SUMIF(Ausgaben!E$7:E$10002,A5990,Ausgaben!G$7:G$10002)+SUMIF(Ausgaben!I$7:I$10002,A5990,Ausgaben!H$7:H$10002),2)</f>
        <v>0</v>
      </c>
    </row>
    <row r="5991" spans="1:2" x14ac:dyDescent="0.25">
      <c r="A5991">
        <v>5991</v>
      </c>
      <c r="B5991" s="24">
        <f>ROUND(SUMIF(Einnahmen!E$7:E$10002,A5991,Einnahmen!G$7:G$10002)+SUMIF(Einnahmen!I$7:I$10002,A5991,Einnahmen!H$7:H$10002)+SUMIF(Ausgaben!E$7:E$10002,A5991,Ausgaben!G$7:G$10002)+SUMIF(Ausgaben!I$7:I$10002,A5991,Ausgaben!H$7:H$10002),2)</f>
        <v>0</v>
      </c>
    </row>
    <row r="5992" spans="1:2" x14ac:dyDescent="0.25">
      <c r="A5992">
        <v>5992</v>
      </c>
      <c r="B5992" s="24">
        <f>ROUND(SUMIF(Einnahmen!E$7:E$10002,A5992,Einnahmen!G$7:G$10002)+SUMIF(Einnahmen!I$7:I$10002,A5992,Einnahmen!H$7:H$10002)+SUMIF(Ausgaben!E$7:E$10002,A5992,Ausgaben!G$7:G$10002)+SUMIF(Ausgaben!I$7:I$10002,A5992,Ausgaben!H$7:H$10002),2)</f>
        <v>0</v>
      </c>
    </row>
    <row r="5993" spans="1:2" x14ac:dyDescent="0.25">
      <c r="A5993">
        <v>5993</v>
      </c>
      <c r="B5993" s="24">
        <f>ROUND(SUMIF(Einnahmen!E$7:E$10002,A5993,Einnahmen!G$7:G$10002)+SUMIF(Einnahmen!I$7:I$10002,A5993,Einnahmen!H$7:H$10002)+SUMIF(Ausgaben!E$7:E$10002,A5993,Ausgaben!G$7:G$10002)+SUMIF(Ausgaben!I$7:I$10002,A5993,Ausgaben!H$7:H$10002),2)</f>
        <v>0</v>
      </c>
    </row>
    <row r="5994" spans="1:2" x14ac:dyDescent="0.25">
      <c r="A5994">
        <v>5994</v>
      </c>
      <c r="B5994" s="24">
        <f>ROUND(SUMIF(Einnahmen!E$7:E$10002,A5994,Einnahmen!G$7:G$10002)+SUMIF(Einnahmen!I$7:I$10002,A5994,Einnahmen!H$7:H$10002)+SUMIF(Ausgaben!E$7:E$10002,A5994,Ausgaben!G$7:G$10002)+SUMIF(Ausgaben!I$7:I$10002,A5994,Ausgaben!H$7:H$10002),2)</f>
        <v>0</v>
      </c>
    </row>
    <row r="5995" spans="1:2" x14ac:dyDescent="0.25">
      <c r="A5995">
        <v>5995</v>
      </c>
      <c r="B5995" s="24">
        <f>ROUND(SUMIF(Einnahmen!E$7:E$10002,A5995,Einnahmen!G$7:G$10002)+SUMIF(Einnahmen!I$7:I$10002,A5995,Einnahmen!H$7:H$10002)+SUMIF(Ausgaben!E$7:E$10002,A5995,Ausgaben!G$7:G$10002)+SUMIF(Ausgaben!I$7:I$10002,A5995,Ausgaben!H$7:H$10002),2)</f>
        <v>0</v>
      </c>
    </row>
    <row r="5996" spans="1:2" x14ac:dyDescent="0.25">
      <c r="A5996">
        <v>5996</v>
      </c>
      <c r="B5996" s="24">
        <f>ROUND(SUMIF(Einnahmen!E$7:E$10002,A5996,Einnahmen!G$7:G$10002)+SUMIF(Einnahmen!I$7:I$10002,A5996,Einnahmen!H$7:H$10002)+SUMIF(Ausgaben!E$7:E$10002,A5996,Ausgaben!G$7:G$10002)+SUMIF(Ausgaben!I$7:I$10002,A5996,Ausgaben!H$7:H$10002),2)</f>
        <v>0</v>
      </c>
    </row>
    <row r="5997" spans="1:2" x14ac:dyDescent="0.25">
      <c r="A5997">
        <v>5997</v>
      </c>
      <c r="B5997" s="24">
        <f>ROUND(SUMIF(Einnahmen!E$7:E$10002,A5997,Einnahmen!G$7:G$10002)+SUMIF(Einnahmen!I$7:I$10002,A5997,Einnahmen!H$7:H$10002)+SUMIF(Ausgaben!E$7:E$10002,A5997,Ausgaben!G$7:G$10002)+SUMIF(Ausgaben!I$7:I$10002,A5997,Ausgaben!H$7:H$10002),2)</f>
        <v>0</v>
      </c>
    </row>
    <row r="5998" spans="1:2" x14ac:dyDescent="0.25">
      <c r="A5998">
        <v>5998</v>
      </c>
      <c r="B5998" s="24">
        <f>ROUND(SUMIF(Einnahmen!E$7:E$10002,A5998,Einnahmen!G$7:G$10002)+SUMIF(Einnahmen!I$7:I$10002,A5998,Einnahmen!H$7:H$10002)+SUMIF(Ausgaben!E$7:E$10002,A5998,Ausgaben!G$7:G$10002)+SUMIF(Ausgaben!I$7:I$10002,A5998,Ausgaben!H$7:H$10002),2)</f>
        <v>0</v>
      </c>
    </row>
    <row r="5999" spans="1:2" x14ac:dyDescent="0.25">
      <c r="A5999">
        <v>5999</v>
      </c>
      <c r="B5999" s="24">
        <f>ROUND(SUMIF(Einnahmen!E$7:E$10002,A5999,Einnahmen!G$7:G$10002)+SUMIF(Einnahmen!I$7:I$10002,A5999,Einnahmen!H$7:H$10002)+SUMIF(Ausgaben!E$7:E$10002,A5999,Ausgaben!G$7:G$10002)+SUMIF(Ausgaben!I$7:I$10002,A5999,Ausgaben!H$7:H$10002),2)</f>
        <v>0</v>
      </c>
    </row>
    <row r="6000" spans="1:2" x14ac:dyDescent="0.25">
      <c r="A6000">
        <v>6000</v>
      </c>
      <c r="B6000" s="24">
        <f>ROUND(SUMIF(Einnahmen!E$7:E$10002,A6000,Einnahmen!G$7:G$10002)+SUMIF(Einnahmen!I$7:I$10002,A6000,Einnahmen!H$7:H$10002)+SUMIF(Ausgaben!E$7:E$10002,A6000,Ausgaben!G$7:G$10002)+SUMIF(Ausgaben!I$7:I$10002,A6000,Ausgaben!H$7:H$10002),2)</f>
        <v>0</v>
      </c>
    </row>
    <row r="6001" spans="1:2" x14ac:dyDescent="0.25">
      <c r="A6001">
        <v>6001</v>
      </c>
      <c r="B6001" s="24">
        <f>ROUND(SUMIF(Einnahmen!E$7:E$10002,A6001,Einnahmen!G$7:G$10002)+SUMIF(Einnahmen!I$7:I$10002,A6001,Einnahmen!H$7:H$10002)+SUMIF(Ausgaben!E$7:E$10002,A6001,Ausgaben!G$7:G$10002)+SUMIF(Ausgaben!I$7:I$10002,A6001,Ausgaben!H$7:H$10002),2)</f>
        <v>0</v>
      </c>
    </row>
    <row r="6002" spans="1:2" x14ac:dyDescent="0.25">
      <c r="A6002">
        <v>6002</v>
      </c>
      <c r="B6002" s="24">
        <f>ROUND(SUMIF(Einnahmen!E$7:E$10002,A6002,Einnahmen!G$7:G$10002)+SUMIF(Einnahmen!I$7:I$10002,A6002,Einnahmen!H$7:H$10002)+SUMIF(Ausgaben!E$7:E$10002,A6002,Ausgaben!G$7:G$10002)+SUMIF(Ausgaben!I$7:I$10002,A6002,Ausgaben!H$7:H$10002),2)</f>
        <v>0</v>
      </c>
    </row>
    <row r="6003" spans="1:2" x14ac:dyDescent="0.25">
      <c r="A6003">
        <v>6003</v>
      </c>
      <c r="B6003" s="24">
        <f>ROUND(SUMIF(Einnahmen!E$7:E$10002,A6003,Einnahmen!G$7:G$10002)+SUMIF(Einnahmen!I$7:I$10002,A6003,Einnahmen!H$7:H$10002)+SUMIF(Ausgaben!E$7:E$10002,A6003,Ausgaben!G$7:G$10002)+SUMIF(Ausgaben!I$7:I$10002,A6003,Ausgaben!H$7:H$10002),2)</f>
        <v>0</v>
      </c>
    </row>
    <row r="6004" spans="1:2" x14ac:dyDescent="0.25">
      <c r="A6004">
        <v>6004</v>
      </c>
      <c r="B6004" s="24">
        <f>ROUND(SUMIF(Einnahmen!E$7:E$10002,A6004,Einnahmen!G$7:G$10002)+SUMIF(Einnahmen!I$7:I$10002,A6004,Einnahmen!H$7:H$10002)+SUMIF(Ausgaben!E$7:E$10002,A6004,Ausgaben!G$7:G$10002)+SUMIF(Ausgaben!I$7:I$10002,A6004,Ausgaben!H$7:H$10002),2)</f>
        <v>0</v>
      </c>
    </row>
    <row r="6005" spans="1:2" x14ac:dyDescent="0.25">
      <c r="A6005">
        <v>6005</v>
      </c>
      <c r="B6005" s="24">
        <f>ROUND(SUMIF(Einnahmen!E$7:E$10002,A6005,Einnahmen!G$7:G$10002)+SUMIF(Einnahmen!I$7:I$10002,A6005,Einnahmen!H$7:H$10002)+SUMIF(Ausgaben!E$7:E$10002,A6005,Ausgaben!G$7:G$10002)+SUMIF(Ausgaben!I$7:I$10002,A6005,Ausgaben!H$7:H$10002),2)</f>
        <v>0</v>
      </c>
    </row>
    <row r="6006" spans="1:2" x14ac:dyDescent="0.25">
      <c r="A6006">
        <v>6006</v>
      </c>
      <c r="B6006" s="24">
        <f>ROUND(SUMIF(Einnahmen!E$7:E$10002,A6006,Einnahmen!G$7:G$10002)+SUMIF(Einnahmen!I$7:I$10002,A6006,Einnahmen!H$7:H$10002)+SUMIF(Ausgaben!E$7:E$10002,A6006,Ausgaben!G$7:G$10002)+SUMIF(Ausgaben!I$7:I$10002,A6006,Ausgaben!H$7:H$10002),2)</f>
        <v>0</v>
      </c>
    </row>
    <row r="6007" spans="1:2" x14ac:dyDescent="0.25">
      <c r="A6007">
        <v>6007</v>
      </c>
      <c r="B6007" s="24">
        <f>ROUND(SUMIF(Einnahmen!E$7:E$10002,A6007,Einnahmen!G$7:G$10002)+SUMIF(Einnahmen!I$7:I$10002,A6007,Einnahmen!H$7:H$10002)+SUMIF(Ausgaben!E$7:E$10002,A6007,Ausgaben!G$7:G$10002)+SUMIF(Ausgaben!I$7:I$10002,A6007,Ausgaben!H$7:H$10002),2)</f>
        <v>0</v>
      </c>
    </row>
    <row r="6008" spans="1:2" x14ac:dyDescent="0.25">
      <c r="A6008">
        <v>6008</v>
      </c>
      <c r="B6008" s="24">
        <f>ROUND(SUMIF(Einnahmen!E$7:E$10002,A6008,Einnahmen!G$7:G$10002)+SUMIF(Einnahmen!I$7:I$10002,A6008,Einnahmen!H$7:H$10002)+SUMIF(Ausgaben!E$7:E$10002,A6008,Ausgaben!G$7:G$10002)+SUMIF(Ausgaben!I$7:I$10002,A6008,Ausgaben!H$7:H$10002),2)</f>
        <v>0</v>
      </c>
    </row>
    <row r="6009" spans="1:2" x14ac:dyDescent="0.25">
      <c r="A6009">
        <v>6009</v>
      </c>
      <c r="B6009" s="24">
        <f>ROUND(SUMIF(Einnahmen!E$7:E$10002,A6009,Einnahmen!G$7:G$10002)+SUMIF(Einnahmen!I$7:I$10002,A6009,Einnahmen!H$7:H$10002)+SUMIF(Ausgaben!E$7:E$10002,A6009,Ausgaben!G$7:G$10002)+SUMIF(Ausgaben!I$7:I$10002,A6009,Ausgaben!H$7:H$10002),2)</f>
        <v>0</v>
      </c>
    </row>
    <row r="6010" spans="1:2" x14ac:dyDescent="0.25">
      <c r="A6010">
        <v>6010</v>
      </c>
      <c r="B6010" s="24">
        <f>ROUND(SUMIF(Einnahmen!E$7:E$10002,A6010,Einnahmen!G$7:G$10002)+SUMIF(Einnahmen!I$7:I$10002,A6010,Einnahmen!H$7:H$10002)+SUMIF(Ausgaben!E$7:E$10002,A6010,Ausgaben!G$7:G$10002)+SUMIF(Ausgaben!I$7:I$10002,A6010,Ausgaben!H$7:H$10002),2)</f>
        <v>0</v>
      </c>
    </row>
    <row r="6011" spans="1:2" x14ac:dyDescent="0.25">
      <c r="A6011">
        <v>6011</v>
      </c>
      <c r="B6011" s="24">
        <f>ROUND(SUMIF(Einnahmen!E$7:E$10002,A6011,Einnahmen!G$7:G$10002)+SUMIF(Einnahmen!I$7:I$10002,A6011,Einnahmen!H$7:H$10002)+SUMIF(Ausgaben!E$7:E$10002,A6011,Ausgaben!G$7:G$10002)+SUMIF(Ausgaben!I$7:I$10002,A6011,Ausgaben!H$7:H$10002),2)</f>
        <v>0</v>
      </c>
    </row>
    <row r="6012" spans="1:2" x14ac:dyDescent="0.25">
      <c r="A6012">
        <v>6012</v>
      </c>
      <c r="B6012" s="24">
        <f>ROUND(SUMIF(Einnahmen!E$7:E$10002,A6012,Einnahmen!G$7:G$10002)+SUMIF(Einnahmen!I$7:I$10002,A6012,Einnahmen!H$7:H$10002)+SUMIF(Ausgaben!E$7:E$10002,A6012,Ausgaben!G$7:G$10002)+SUMIF(Ausgaben!I$7:I$10002,A6012,Ausgaben!H$7:H$10002),2)</f>
        <v>0</v>
      </c>
    </row>
    <row r="6013" spans="1:2" x14ac:dyDescent="0.25">
      <c r="A6013">
        <v>6013</v>
      </c>
      <c r="B6013" s="24">
        <f>ROUND(SUMIF(Einnahmen!E$7:E$10002,A6013,Einnahmen!G$7:G$10002)+SUMIF(Einnahmen!I$7:I$10002,A6013,Einnahmen!H$7:H$10002)+SUMIF(Ausgaben!E$7:E$10002,A6013,Ausgaben!G$7:G$10002)+SUMIF(Ausgaben!I$7:I$10002,A6013,Ausgaben!H$7:H$10002),2)</f>
        <v>0</v>
      </c>
    </row>
    <row r="6014" spans="1:2" x14ac:dyDescent="0.25">
      <c r="A6014">
        <v>6014</v>
      </c>
      <c r="B6014" s="24">
        <f>ROUND(SUMIF(Einnahmen!E$7:E$10002,A6014,Einnahmen!G$7:G$10002)+SUMIF(Einnahmen!I$7:I$10002,A6014,Einnahmen!H$7:H$10002)+SUMIF(Ausgaben!E$7:E$10002,A6014,Ausgaben!G$7:G$10002)+SUMIF(Ausgaben!I$7:I$10002,A6014,Ausgaben!H$7:H$10002),2)</f>
        <v>0</v>
      </c>
    </row>
    <row r="6015" spans="1:2" x14ac:dyDescent="0.25">
      <c r="A6015">
        <v>6015</v>
      </c>
      <c r="B6015" s="24">
        <f>ROUND(SUMIF(Einnahmen!E$7:E$10002,A6015,Einnahmen!G$7:G$10002)+SUMIF(Einnahmen!I$7:I$10002,A6015,Einnahmen!H$7:H$10002)+SUMIF(Ausgaben!E$7:E$10002,A6015,Ausgaben!G$7:G$10002)+SUMIF(Ausgaben!I$7:I$10002,A6015,Ausgaben!H$7:H$10002),2)</f>
        <v>0</v>
      </c>
    </row>
    <row r="6016" spans="1:2" x14ac:dyDescent="0.25">
      <c r="A6016">
        <v>6016</v>
      </c>
      <c r="B6016" s="24">
        <f>ROUND(SUMIF(Einnahmen!E$7:E$10002,A6016,Einnahmen!G$7:G$10002)+SUMIF(Einnahmen!I$7:I$10002,A6016,Einnahmen!H$7:H$10002)+SUMIF(Ausgaben!E$7:E$10002,A6016,Ausgaben!G$7:G$10002)+SUMIF(Ausgaben!I$7:I$10002,A6016,Ausgaben!H$7:H$10002),2)</f>
        <v>0</v>
      </c>
    </row>
    <row r="6017" spans="1:2" x14ac:dyDescent="0.25">
      <c r="A6017">
        <v>6017</v>
      </c>
      <c r="B6017" s="24">
        <f>ROUND(SUMIF(Einnahmen!E$7:E$10002,A6017,Einnahmen!G$7:G$10002)+SUMIF(Einnahmen!I$7:I$10002,A6017,Einnahmen!H$7:H$10002)+SUMIF(Ausgaben!E$7:E$10002,A6017,Ausgaben!G$7:G$10002)+SUMIF(Ausgaben!I$7:I$10002,A6017,Ausgaben!H$7:H$10002),2)</f>
        <v>0</v>
      </c>
    </row>
    <row r="6018" spans="1:2" x14ac:dyDescent="0.25">
      <c r="A6018">
        <v>6018</v>
      </c>
      <c r="B6018" s="24">
        <f>ROUND(SUMIF(Einnahmen!E$7:E$10002,A6018,Einnahmen!G$7:G$10002)+SUMIF(Einnahmen!I$7:I$10002,A6018,Einnahmen!H$7:H$10002)+SUMIF(Ausgaben!E$7:E$10002,A6018,Ausgaben!G$7:G$10002)+SUMIF(Ausgaben!I$7:I$10002,A6018,Ausgaben!H$7:H$10002),2)</f>
        <v>0</v>
      </c>
    </row>
    <row r="6019" spans="1:2" x14ac:dyDescent="0.25">
      <c r="A6019">
        <v>6019</v>
      </c>
      <c r="B6019" s="24">
        <f>ROUND(SUMIF(Einnahmen!E$7:E$10002,A6019,Einnahmen!G$7:G$10002)+SUMIF(Einnahmen!I$7:I$10002,A6019,Einnahmen!H$7:H$10002)+SUMIF(Ausgaben!E$7:E$10002,A6019,Ausgaben!G$7:G$10002)+SUMIF(Ausgaben!I$7:I$10002,A6019,Ausgaben!H$7:H$10002),2)</f>
        <v>0</v>
      </c>
    </row>
    <row r="6020" spans="1:2" x14ac:dyDescent="0.25">
      <c r="A6020">
        <v>6020</v>
      </c>
      <c r="B6020" s="24">
        <f>ROUND(SUMIF(Einnahmen!E$7:E$10002,A6020,Einnahmen!G$7:G$10002)+SUMIF(Einnahmen!I$7:I$10002,A6020,Einnahmen!H$7:H$10002)+SUMIF(Ausgaben!E$7:E$10002,A6020,Ausgaben!G$7:G$10002)+SUMIF(Ausgaben!I$7:I$10002,A6020,Ausgaben!H$7:H$10002),2)</f>
        <v>0</v>
      </c>
    </row>
    <row r="6021" spans="1:2" x14ac:dyDescent="0.25">
      <c r="A6021">
        <v>6021</v>
      </c>
      <c r="B6021" s="24">
        <f>ROUND(SUMIF(Einnahmen!E$7:E$10002,A6021,Einnahmen!G$7:G$10002)+SUMIF(Einnahmen!I$7:I$10002,A6021,Einnahmen!H$7:H$10002)+SUMIF(Ausgaben!E$7:E$10002,A6021,Ausgaben!G$7:G$10002)+SUMIF(Ausgaben!I$7:I$10002,A6021,Ausgaben!H$7:H$10002),2)</f>
        <v>0</v>
      </c>
    </row>
    <row r="6022" spans="1:2" x14ac:dyDescent="0.25">
      <c r="A6022">
        <v>6022</v>
      </c>
      <c r="B6022" s="24">
        <f>ROUND(SUMIF(Einnahmen!E$7:E$10002,A6022,Einnahmen!G$7:G$10002)+SUMIF(Einnahmen!I$7:I$10002,A6022,Einnahmen!H$7:H$10002)+SUMIF(Ausgaben!E$7:E$10002,A6022,Ausgaben!G$7:G$10002)+SUMIF(Ausgaben!I$7:I$10002,A6022,Ausgaben!H$7:H$10002),2)</f>
        <v>0</v>
      </c>
    </row>
    <row r="6023" spans="1:2" x14ac:dyDescent="0.25">
      <c r="A6023">
        <v>6023</v>
      </c>
      <c r="B6023" s="24">
        <f>ROUND(SUMIF(Einnahmen!E$7:E$10002,A6023,Einnahmen!G$7:G$10002)+SUMIF(Einnahmen!I$7:I$10002,A6023,Einnahmen!H$7:H$10002)+SUMIF(Ausgaben!E$7:E$10002,A6023,Ausgaben!G$7:G$10002)+SUMIF(Ausgaben!I$7:I$10002,A6023,Ausgaben!H$7:H$10002),2)</f>
        <v>0</v>
      </c>
    </row>
    <row r="6024" spans="1:2" x14ac:dyDescent="0.25">
      <c r="A6024">
        <v>6024</v>
      </c>
      <c r="B6024" s="24">
        <f>ROUND(SUMIF(Einnahmen!E$7:E$10002,A6024,Einnahmen!G$7:G$10002)+SUMIF(Einnahmen!I$7:I$10002,A6024,Einnahmen!H$7:H$10002)+SUMIF(Ausgaben!E$7:E$10002,A6024,Ausgaben!G$7:G$10002)+SUMIF(Ausgaben!I$7:I$10002,A6024,Ausgaben!H$7:H$10002),2)</f>
        <v>0</v>
      </c>
    </row>
    <row r="6025" spans="1:2" x14ac:dyDescent="0.25">
      <c r="A6025">
        <v>6025</v>
      </c>
      <c r="B6025" s="24">
        <f>ROUND(SUMIF(Einnahmen!E$7:E$10002,A6025,Einnahmen!G$7:G$10002)+SUMIF(Einnahmen!I$7:I$10002,A6025,Einnahmen!H$7:H$10002)+SUMIF(Ausgaben!E$7:E$10002,A6025,Ausgaben!G$7:G$10002)+SUMIF(Ausgaben!I$7:I$10002,A6025,Ausgaben!H$7:H$10002),2)</f>
        <v>0</v>
      </c>
    </row>
    <row r="6026" spans="1:2" x14ac:dyDescent="0.25">
      <c r="A6026">
        <v>6026</v>
      </c>
      <c r="B6026" s="24">
        <f>ROUND(SUMIF(Einnahmen!E$7:E$10002,A6026,Einnahmen!G$7:G$10002)+SUMIF(Einnahmen!I$7:I$10002,A6026,Einnahmen!H$7:H$10002)+SUMIF(Ausgaben!E$7:E$10002,A6026,Ausgaben!G$7:G$10002)+SUMIF(Ausgaben!I$7:I$10002,A6026,Ausgaben!H$7:H$10002),2)</f>
        <v>0</v>
      </c>
    </row>
    <row r="6027" spans="1:2" x14ac:dyDescent="0.25">
      <c r="A6027">
        <v>6027</v>
      </c>
      <c r="B6027" s="24">
        <f>ROUND(SUMIF(Einnahmen!E$7:E$10002,A6027,Einnahmen!G$7:G$10002)+SUMIF(Einnahmen!I$7:I$10002,A6027,Einnahmen!H$7:H$10002)+SUMIF(Ausgaben!E$7:E$10002,A6027,Ausgaben!G$7:G$10002)+SUMIF(Ausgaben!I$7:I$10002,A6027,Ausgaben!H$7:H$10002),2)</f>
        <v>0</v>
      </c>
    </row>
    <row r="6028" spans="1:2" x14ac:dyDescent="0.25">
      <c r="A6028">
        <v>6028</v>
      </c>
      <c r="B6028" s="24">
        <f>ROUND(SUMIF(Einnahmen!E$7:E$10002,A6028,Einnahmen!G$7:G$10002)+SUMIF(Einnahmen!I$7:I$10002,A6028,Einnahmen!H$7:H$10002)+SUMIF(Ausgaben!E$7:E$10002,A6028,Ausgaben!G$7:G$10002)+SUMIF(Ausgaben!I$7:I$10002,A6028,Ausgaben!H$7:H$10002),2)</f>
        <v>0</v>
      </c>
    </row>
    <row r="6029" spans="1:2" x14ac:dyDescent="0.25">
      <c r="A6029">
        <v>6029</v>
      </c>
      <c r="B6029" s="24">
        <f>ROUND(SUMIF(Einnahmen!E$7:E$10002,A6029,Einnahmen!G$7:G$10002)+SUMIF(Einnahmen!I$7:I$10002,A6029,Einnahmen!H$7:H$10002)+SUMIF(Ausgaben!E$7:E$10002,A6029,Ausgaben!G$7:G$10002)+SUMIF(Ausgaben!I$7:I$10002,A6029,Ausgaben!H$7:H$10002),2)</f>
        <v>0</v>
      </c>
    </row>
    <row r="6030" spans="1:2" x14ac:dyDescent="0.25">
      <c r="A6030">
        <v>6030</v>
      </c>
      <c r="B6030" s="24">
        <f>ROUND(SUMIF(Einnahmen!E$7:E$10002,A6030,Einnahmen!G$7:G$10002)+SUMIF(Einnahmen!I$7:I$10002,A6030,Einnahmen!H$7:H$10002)+SUMIF(Ausgaben!E$7:E$10002,A6030,Ausgaben!G$7:G$10002)+SUMIF(Ausgaben!I$7:I$10002,A6030,Ausgaben!H$7:H$10002),2)</f>
        <v>0</v>
      </c>
    </row>
    <row r="6031" spans="1:2" x14ac:dyDescent="0.25">
      <c r="A6031">
        <v>6031</v>
      </c>
      <c r="B6031" s="24">
        <f>ROUND(SUMIF(Einnahmen!E$7:E$10002,A6031,Einnahmen!G$7:G$10002)+SUMIF(Einnahmen!I$7:I$10002,A6031,Einnahmen!H$7:H$10002)+SUMIF(Ausgaben!E$7:E$10002,A6031,Ausgaben!G$7:G$10002)+SUMIF(Ausgaben!I$7:I$10002,A6031,Ausgaben!H$7:H$10002),2)</f>
        <v>0</v>
      </c>
    </row>
    <row r="6032" spans="1:2" x14ac:dyDescent="0.25">
      <c r="A6032">
        <v>6032</v>
      </c>
      <c r="B6032" s="24">
        <f>ROUND(SUMIF(Einnahmen!E$7:E$10002,A6032,Einnahmen!G$7:G$10002)+SUMIF(Einnahmen!I$7:I$10002,A6032,Einnahmen!H$7:H$10002)+SUMIF(Ausgaben!E$7:E$10002,A6032,Ausgaben!G$7:G$10002)+SUMIF(Ausgaben!I$7:I$10002,A6032,Ausgaben!H$7:H$10002),2)</f>
        <v>0</v>
      </c>
    </row>
    <row r="6033" spans="1:2" x14ac:dyDescent="0.25">
      <c r="A6033">
        <v>6033</v>
      </c>
      <c r="B6033" s="24">
        <f>ROUND(SUMIF(Einnahmen!E$7:E$10002,A6033,Einnahmen!G$7:G$10002)+SUMIF(Einnahmen!I$7:I$10002,A6033,Einnahmen!H$7:H$10002)+SUMIF(Ausgaben!E$7:E$10002,A6033,Ausgaben!G$7:G$10002)+SUMIF(Ausgaben!I$7:I$10002,A6033,Ausgaben!H$7:H$10002),2)</f>
        <v>0</v>
      </c>
    </row>
    <row r="6034" spans="1:2" x14ac:dyDescent="0.25">
      <c r="A6034">
        <v>6034</v>
      </c>
      <c r="B6034" s="24">
        <f>ROUND(SUMIF(Einnahmen!E$7:E$10002,A6034,Einnahmen!G$7:G$10002)+SUMIF(Einnahmen!I$7:I$10002,A6034,Einnahmen!H$7:H$10002)+SUMIF(Ausgaben!E$7:E$10002,A6034,Ausgaben!G$7:G$10002)+SUMIF(Ausgaben!I$7:I$10002,A6034,Ausgaben!H$7:H$10002),2)</f>
        <v>0</v>
      </c>
    </row>
    <row r="6035" spans="1:2" x14ac:dyDescent="0.25">
      <c r="A6035">
        <v>6035</v>
      </c>
      <c r="B6035" s="24">
        <f>ROUND(SUMIF(Einnahmen!E$7:E$10002,A6035,Einnahmen!G$7:G$10002)+SUMIF(Einnahmen!I$7:I$10002,A6035,Einnahmen!H$7:H$10002)+SUMIF(Ausgaben!E$7:E$10002,A6035,Ausgaben!G$7:G$10002)+SUMIF(Ausgaben!I$7:I$10002,A6035,Ausgaben!H$7:H$10002),2)</f>
        <v>0</v>
      </c>
    </row>
    <row r="6036" spans="1:2" x14ac:dyDescent="0.25">
      <c r="A6036">
        <v>6036</v>
      </c>
      <c r="B6036" s="24">
        <f>ROUND(SUMIF(Einnahmen!E$7:E$10002,A6036,Einnahmen!G$7:G$10002)+SUMIF(Einnahmen!I$7:I$10002,A6036,Einnahmen!H$7:H$10002)+SUMIF(Ausgaben!E$7:E$10002,A6036,Ausgaben!G$7:G$10002)+SUMIF(Ausgaben!I$7:I$10002,A6036,Ausgaben!H$7:H$10002),2)</f>
        <v>0</v>
      </c>
    </row>
    <row r="6037" spans="1:2" x14ac:dyDescent="0.25">
      <c r="A6037">
        <v>6037</v>
      </c>
      <c r="B6037" s="24">
        <f>ROUND(SUMIF(Einnahmen!E$7:E$10002,A6037,Einnahmen!G$7:G$10002)+SUMIF(Einnahmen!I$7:I$10002,A6037,Einnahmen!H$7:H$10002)+SUMIF(Ausgaben!E$7:E$10002,A6037,Ausgaben!G$7:G$10002)+SUMIF(Ausgaben!I$7:I$10002,A6037,Ausgaben!H$7:H$10002),2)</f>
        <v>0</v>
      </c>
    </row>
    <row r="6038" spans="1:2" x14ac:dyDescent="0.25">
      <c r="A6038">
        <v>6038</v>
      </c>
      <c r="B6038" s="24">
        <f>ROUND(SUMIF(Einnahmen!E$7:E$10002,A6038,Einnahmen!G$7:G$10002)+SUMIF(Einnahmen!I$7:I$10002,A6038,Einnahmen!H$7:H$10002)+SUMIF(Ausgaben!E$7:E$10002,A6038,Ausgaben!G$7:G$10002)+SUMIF(Ausgaben!I$7:I$10002,A6038,Ausgaben!H$7:H$10002),2)</f>
        <v>0</v>
      </c>
    </row>
    <row r="6039" spans="1:2" x14ac:dyDescent="0.25">
      <c r="A6039">
        <v>6039</v>
      </c>
      <c r="B6039" s="24">
        <f>ROUND(SUMIF(Einnahmen!E$7:E$10002,A6039,Einnahmen!G$7:G$10002)+SUMIF(Einnahmen!I$7:I$10002,A6039,Einnahmen!H$7:H$10002)+SUMIF(Ausgaben!E$7:E$10002,A6039,Ausgaben!G$7:G$10002)+SUMIF(Ausgaben!I$7:I$10002,A6039,Ausgaben!H$7:H$10002),2)</f>
        <v>0</v>
      </c>
    </row>
    <row r="6040" spans="1:2" x14ac:dyDescent="0.25">
      <c r="A6040">
        <v>6040</v>
      </c>
      <c r="B6040" s="24">
        <f>ROUND(SUMIF(Einnahmen!E$7:E$10002,A6040,Einnahmen!G$7:G$10002)+SUMIF(Einnahmen!I$7:I$10002,A6040,Einnahmen!H$7:H$10002)+SUMIF(Ausgaben!E$7:E$10002,A6040,Ausgaben!G$7:G$10002)+SUMIF(Ausgaben!I$7:I$10002,A6040,Ausgaben!H$7:H$10002),2)</f>
        <v>0</v>
      </c>
    </row>
    <row r="6041" spans="1:2" x14ac:dyDescent="0.25">
      <c r="A6041">
        <v>6041</v>
      </c>
      <c r="B6041" s="24">
        <f>ROUND(SUMIF(Einnahmen!E$7:E$10002,A6041,Einnahmen!G$7:G$10002)+SUMIF(Einnahmen!I$7:I$10002,A6041,Einnahmen!H$7:H$10002)+SUMIF(Ausgaben!E$7:E$10002,A6041,Ausgaben!G$7:G$10002)+SUMIF(Ausgaben!I$7:I$10002,A6041,Ausgaben!H$7:H$10002),2)</f>
        <v>0</v>
      </c>
    </row>
    <row r="6042" spans="1:2" x14ac:dyDescent="0.25">
      <c r="A6042">
        <v>6042</v>
      </c>
      <c r="B6042" s="24">
        <f>ROUND(SUMIF(Einnahmen!E$7:E$10002,A6042,Einnahmen!G$7:G$10002)+SUMIF(Einnahmen!I$7:I$10002,A6042,Einnahmen!H$7:H$10002)+SUMIF(Ausgaben!E$7:E$10002,A6042,Ausgaben!G$7:G$10002)+SUMIF(Ausgaben!I$7:I$10002,A6042,Ausgaben!H$7:H$10002),2)</f>
        <v>0</v>
      </c>
    </row>
    <row r="6043" spans="1:2" x14ac:dyDescent="0.25">
      <c r="A6043">
        <v>6043</v>
      </c>
      <c r="B6043" s="24">
        <f>ROUND(SUMIF(Einnahmen!E$7:E$10002,A6043,Einnahmen!G$7:G$10002)+SUMIF(Einnahmen!I$7:I$10002,A6043,Einnahmen!H$7:H$10002)+SUMIF(Ausgaben!E$7:E$10002,A6043,Ausgaben!G$7:G$10002)+SUMIF(Ausgaben!I$7:I$10002,A6043,Ausgaben!H$7:H$10002),2)</f>
        <v>0</v>
      </c>
    </row>
    <row r="6044" spans="1:2" x14ac:dyDescent="0.25">
      <c r="A6044">
        <v>6044</v>
      </c>
      <c r="B6044" s="24">
        <f>ROUND(SUMIF(Einnahmen!E$7:E$10002,A6044,Einnahmen!G$7:G$10002)+SUMIF(Einnahmen!I$7:I$10002,A6044,Einnahmen!H$7:H$10002)+SUMIF(Ausgaben!E$7:E$10002,A6044,Ausgaben!G$7:G$10002)+SUMIF(Ausgaben!I$7:I$10002,A6044,Ausgaben!H$7:H$10002),2)</f>
        <v>0</v>
      </c>
    </row>
    <row r="6045" spans="1:2" x14ac:dyDescent="0.25">
      <c r="A6045">
        <v>6045</v>
      </c>
      <c r="B6045" s="24">
        <f>ROUND(SUMIF(Einnahmen!E$7:E$10002,A6045,Einnahmen!G$7:G$10002)+SUMIF(Einnahmen!I$7:I$10002,A6045,Einnahmen!H$7:H$10002)+SUMIF(Ausgaben!E$7:E$10002,A6045,Ausgaben!G$7:G$10002)+SUMIF(Ausgaben!I$7:I$10002,A6045,Ausgaben!H$7:H$10002),2)</f>
        <v>0</v>
      </c>
    </row>
    <row r="6046" spans="1:2" x14ac:dyDescent="0.25">
      <c r="A6046">
        <v>6046</v>
      </c>
      <c r="B6046" s="24">
        <f>ROUND(SUMIF(Einnahmen!E$7:E$10002,A6046,Einnahmen!G$7:G$10002)+SUMIF(Einnahmen!I$7:I$10002,A6046,Einnahmen!H$7:H$10002)+SUMIF(Ausgaben!E$7:E$10002,A6046,Ausgaben!G$7:G$10002)+SUMIF(Ausgaben!I$7:I$10002,A6046,Ausgaben!H$7:H$10002),2)</f>
        <v>0</v>
      </c>
    </row>
    <row r="6047" spans="1:2" x14ac:dyDescent="0.25">
      <c r="A6047">
        <v>6047</v>
      </c>
      <c r="B6047" s="24">
        <f>ROUND(SUMIF(Einnahmen!E$7:E$10002,A6047,Einnahmen!G$7:G$10002)+SUMIF(Einnahmen!I$7:I$10002,A6047,Einnahmen!H$7:H$10002)+SUMIF(Ausgaben!E$7:E$10002,A6047,Ausgaben!G$7:G$10002)+SUMIF(Ausgaben!I$7:I$10002,A6047,Ausgaben!H$7:H$10002),2)</f>
        <v>0</v>
      </c>
    </row>
    <row r="6048" spans="1:2" x14ac:dyDescent="0.25">
      <c r="A6048">
        <v>6048</v>
      </c>
      <c r="B6048" s="24">
        <f>ROUND(SUMIF(Einnahmen!E$7:E$10002,A6048,Einnahmen!G$7:G$10002)+SUMIF(Einnahmen!I$7:I$10002,A6048,Einnahmen!H$7:H$10002)+SUMIF(Ausgaben!E$7:E$10002,A6048,Ausgaben!G$7:G$10002)+SUMIF(Ausgaben!I$7:I$10002,A6048,Ausgaben!H$7:H$10002),2)</f>
        <v>0</v>
      </c>
    </row>
    <row r="6049" spans="1:2" x14ac:dyDescent="0.25">
      <c r="A6049">
        <v>6049</v>
      </c>
      <c r="B6049" s="24">
        <f>ROUND(SUMIF(Einnahmen!E$7:E$10002,A6049,Einnahmen!G$7:G$10002)+SUMIF(Einnahmen!I$7:I$10002,A6049,Einnahmen!H$7:H$10002)+SUMIF(Ausgaben!E$7:E$10002,A6049,Ausgaben!G$7:G$10002)+SUMIF(Ausgaben!I$7:I$10002,A6049,Ausgaben!H$7:H$10002),2)</f>
        <v>0</v>
      </c>
    </row>
    <row r="6050" spans="1:2" x14ac:dyDescent="0.25">
      <c r="A6050">
        <v>6050</v>
      </c>
      <c r="B6050" s="24">
        <f>ROUND(SUMIF(Einnahmen!E$7:E$10002,A6050,Einnahmen!G$7:G$10002)+SUMIF(Einnahmen!I$7:I$10002,A6050,Einnahmen!H$7:H$10002)+SUMIF(Ausgaben!E$7:E$10002,A6050,Ausgaben!G$7:G$10002)+SUMIF(Ausgaben!I$7:I$10002,A6050,Ausgaben!H$7:H$10002),2)</f>
        <v>0</v>
      </c>
    </row>
    <row r="6051" spans="1:2" x14ac:dyDescent="0.25">
      <c r="A6051">
        <v>6051</v>
      </c>
      <c r="B6051" s="24">
        <f>ROUND(SUMIF(Einnahmen!E$7:E$10002,A6051,Einnahmen!G$7:G$10002)+SUMIF(Einnahmen!I$7:I$10002,A6051,Einnahmen!H$7:H$10002)+SUMIF(Ausgaben!E$7:E$10002,A6051,Ausgaben!G$7:G$10002)+SUMIF(Ausgaben!I$7:I$10002,A6051,Ausgaben!H$7:H$10002),2)</f>
        <v>0</v>
      </c>
    </row>
    <row r="6052" spans="1:2" x14ac:dyDescent="0.25">
      <c r="A6052">
        <v>6052</v>
      </c>
      <c r="B6052" s="24">
        <f>ROUND(SUMIF(Einnahmen!E$7:E$10002,A6052,Einnahmen!G$7:G$10002)+SUMIF(Einnahmen!I$7:I$10002,A6052,Einnahmen!H$7:H$10002)+SUMIF(Ausgaben!E$7:E$10002,A6052,Ausgaben!G$7:G$10002)+SUMIF(Ausgaben!I$7:I$10002,A6052,Ausgaben!H$7:H$10002),2)</f>
        <v>0</v>
      </c>
    </row>
    <row r="6053" spans="1:2" x14ac:dyDescent="0.25">
      <c r="A6053">
        <v>6053</v>
      </c>
      <c r="B6053" s="24">
        <f>ROUND(SUMIF(Einnahmen!E$7:E$10002,A6053,Einnahmen!G$7:G$10002)+SUMIF(Einnahmen!I$7:I$10002,A6053,Einnahmen!H$7:H$10002)+SUMIF(Ausgaben!E$7:E$10002,A6053,Ausgaben!G$7:G$10002)+SUMIF(Ausgaben!I$7:I$10002,A6053,Ausgaben!H$7:H$10002),2)</f>
        <v>0</v>
      </c>
    </row>
    <row r="6054" spans="1:2" x14ac:dyDescent="0.25">
      <c r="A6054">
        <v>6054</v>
      </c>
      <c r="B6054" s="24">
        <f>ROUND(SUMIF(Einnahmen!E$7:E$10002,A6054,Einnahmen!G$7:G$10002)+SUMIF(Einnahmen!I$7:I$10002,A6054,Einnahmen!H$7:H$10002)+SUMIF(Ausgaben!E$7:E$10002,A6054,Ausgaben!G$7:G$10002)+SUMIF(Ausgaben!I$7:I$10002,A6054,Ausgaben!H$7:H$10002),2)</f>
        <v>0</v>
      </c>
    </row>
    <row r="6055" spans="1:2" x14ac:dyDescent="0.25">
      <c r="A6055">
        <v>6055</v>
      </c>
      <c r="B6055" s="24">
        <f>ROUND(SUMIF(Einnahmen!E$7:E$10002,A6055,Einnahmen!G$7:G$10002)+SUMIF(Einnahmen!I$7:I$10002,A6055,Einnahmen!H$7:H$10002)+SUMIF(Ausgaben!E$7:E$10002,A6055,Ausgaben!G$7:G$10002)+SUMIF(Ausgaben!I$7:I$10002,A6055,Ausgaben!H$7:H$10002),2)</f>
        <v>0</v>
      </c>
    </row>
    <row r="6056" spans="1:2" x14ac:dyDescent="0.25">
      <c r="A6056">
        <v>6056</v>
      </c>
      <c r="B6056" s="24">
        <f>ROUND(SUMIF(Einnahmen!E$7:E$10002,A6056,Einnahmen!G$7:G$10002)+SUMIF(Einnahmen!I$7:I$10002,A6056,Einnahmen!H$7:H$10002)+SUMIF(Ausgaben!E$7:E$10002,A6056,Ausgaben!G$7:G$10002)+SUMIF(Ausgaben!I$7:I$10002,A6056,Ausgaben!H$7:H$10002),2)</f>
        <v>0</v>
      </c>
    </row>
    <row r="6057" spans="1:2" x14ac:dyDescent="0.25">
      <c r="A6057">
        <v>6057</v>
      </c>
      <c r="B6057" s="24">
        <f>ROUND(SUMIF(Einnahmen!E$7:E$10002,A6057,Einnahmen!G$7:G$10002)+SUMIF(Einnahmen!I$7:I$10002,A6057,Einnahmen!H$7:H$10002)+SUMIF(Ausgaben!E$7:E$10002,A6057,Ausgaben!G$7:G$10002)+SUMIF(Ausgaben!I$7:I$10002,A6057,Ausgaben!H$7:H$10002),2)</f>
        <v>0</v>
      </c>
    </row>
    <row r="6058" spans="1:2" x14ac:dyDescent="0.25">
      <c r="A6058">
        <v>6058</v>
      </c>
      <c r="B6058" s="24">
        <f>ROUND(SUMIF(Einnahmen!E$7:E$10002,A6058,Einnahmen!G$7:G$10002)+SUMIF(Einnahmen!I$7:I$10002,A6058,Einnahmen!H$7:H$10002)+SUMIF(Ausgaben!E$7:E$10002,A6058,Ausgaben!G$7:G$10002)+SUMIF(Ausgaben!I$7:I$10002,A6058,Ausgaben!H$7:H$10002),2)</f>
        <v>0</v>
      </c>
    </row>
    <row r="6059" spans="1:2" x14ac:dyDescent="0.25">
      <c r="A6059">
        <v>6059</v>
      </c>
      <c r="B6059" s="24">
        <f>ROUND(SUMIF(Einnahmen!E$7:E$10002,A6059,Einnahmen!G$7:G$10002)+SUMIF(Einnahmen!I$7:I$10002,A6059,Einnahmen!H$7:H$10002)+SUMIF(Ausgaben!E$7:E$10002,A6059,Ausgaben!G$7:G$10002)+SUMIF(Ausgaben!I$7:I$10002,A6059,Ausgaben!H$7:H$10002),2)</f>
        <v>0</v>
      </c>
    </row>
    <row r="6060" spans="1:2" x14ac:dyDescent="0.25">
      <c r="A6060">
        <v>6060</v>
      </c>
      <c r="B6060" s="24">
        <f>ROUND(SUMIF(Einnahmen!E$7:E$10002,A6060,Einnahmen!G$7:G$10002)+SUMIF(Einnahmen!I$7:I$10002,A6060,Einnahmen!H$7:H$10002)+SUMIF(Ausgaben!E$7:E$10002,A6060,Ausgaben!G$7:G$10002)+SUMIF(Ausgaben!I$7:I$10002,A6060,Ausgaben!H$7:H$10002),2)</f>
        <v>0</v>
      </c>
    </row>
    <row r="6061" spans="1:2" x14ac:dyDescent="0.25">
      <c r="A6061">
        <v>6061</v>
      </c>
      <c r="B6061" s="24">
        <f>ROUND(SUMIF(Einnahmen!E$7:E$10002,A6061,Einnahmen!G$7:G$10002)+SUMIF(Einnahmen!I$7:I$10002,A6061,Einnahmen!H$7:H$10002)+SUMIF(Ausgaben!E$7:E$10002,A6061,Ausgaben!G$7:G$10002)+SUMIF(Ausgaben!I$7:I$10002,A6061,Ausgaben!H$7:H$10002),2)</f>
        <v>0</v>
      </c>
    </row>
    <row r="6062" spans="1:2" x14ac:dyDescent="0.25">
      <c r="A6062">
        <v>6062</v>
      </c>
      <c r="B6062" s="24">
        <f>ROUND(SUMIF(Einnahmen!E$7:E$10002,A6062,Einnahmen!G$7:G$10002)+SUMIF(Einnahmen!I$7:I$10002,A6062,Einnahmen!H$7:H$10002)+SUMIF(Ausgaben!E$7:E$10002,A6062,Ausgaben!G$7:G$10002)+SUMIF(Ausgaben!I$7:I$10002,A6062,Ausgaben!H$7:H$10002),2)</f>
        <v>0</v>
      </c>
    </row>
    <row r="6063" spans="1:2" x14ac:dyDescent="0.25">
      <c r="A6063">
        <v>6063</v>
      </c>
      <c r="B6063" s="24">
        <f>ROUND(SUMIF(Einnahmen!E$7:E$10002,A6063,Einnahmen!G$7:G$10002)+SUMIF(Einnahmen!I$7:I$10002,A6063,Einnahmen!H$7:H$10002)+SUMIF(Ausgaben!E$7:E$10002,A6063,Ausgaben!G$7:G$10002)+SUMIF(Ausgaben!I$7:I$10002,A6063,Ausgaben!H$7:H$10002),2)</f>
        <v>0</v>
      </c>
    </row>
    <row r="6064" spans="1:2" x14ac:dyDescent="0.25">
      <c r="A6064">
        <v>6064</v>
      </c>
      <c r="B6064" s="24">
        <f>ROUND(SUMIF(Einnahmen!E$7:E$10002,A6064,Einnahmen!G$7:G$10002)+SUMIF(Einnahmen!I$7:I$10002,A6064,Einnahmen!H$7:H$10002)+SUMIF(Ausgaben!E$7:E$10002,A6064,Ausgaben!G$7:G$10002)+SUMIF(Ausgaben!I$7:I$10002,A6064,Ausgaben!H$7:H$10002),2)</f>
        <v>0</v>
      </c>
    </row>
    <row r="6065" spans="1:2" x14ac:dyDescent="0.25">
      <c r="A6065">
        <v>6065</v>
      </c>
      <c r="B6065" s="24">
        <f>ROUND(SUMIF(Einnahmen!E$7:E$10002,A6065,Einnahmen!G$7:G$10002)+SUMIF(Einnahmen!I$7:I$10002,A6065,Einnahmen!H$7:H$10002)+SUMIF(Ausgaben!E$7:E$10002,A6065,Ausgaben!G$7:G$10002)+SUMIF(Ausgaben!I$7:I$10002,A6065,Ausgaben!H$7:H$10002),2)</f>
        <v>0</v>
      </c>
    </row>
    <row r="6066" spans="1:2" x14ac:dyDescent="0.25">
      <c r="A6066">
        <v>6066</v>
      </c>
      <c r="B6066" s="24">
        <f>ROUND(SUMIF(Einnahmen!E$7:E$10002,A6066,Einnahmen!G$7:G$10002)+SUMIF(Einnahmen!I$7:I$10002,A6066,Einnahmen!H$7:H$10002)+SUMIF(Ausgaben!E$7:E$10002,A6066,Ausgaben!G$7:G$10002)+SUMIF(Ausgaben!I$7:I$10002,A6066,Ausgaben!H$7:H$10002),2)</f>
        <v>0</v>
      </c>
    </row>
    <row r="6067" spans="1:2" x14ac:dyDescent="0.25">
      <c r="A6067">
        <v>6067</v>
      </c>
      <c r="B6067" s="24">
        <f>ROUND(SUMIF(Einnahmen!E$7:E$10002,A6067,Einnahmen!G$7:G$10002)+SUMIF(Einnahmen!I$7:I$10002,A6067,Einnahmen!H$7:H$10002)+SUMIF(Ausgaben!E$7:E$10002,A6067,Ausgaben!G$7:G$10002)+SUMIF(Ausgaben!I$7:I$10002,A6067,Ausgaben!H$7:H$10002),2)</f>
        <v>0</v>
      </c>
    </row>
    <row r="6068" spans="1:2" x14ac:dyDescent="0.25">
      <c r="A6068">
        <v>6068</v>
      </c>
      <c r="B6068" s="24">
        <f>ROUND(SUMIF(Einnahmen!E$7:E$10002,A6068,Einnahmen!G$7:G$10002)+SUMIF(Einnahmen!I$7:I$10002,A6068,Einnahmen!H$7:H$10002)+SUMIF(Ausgaben!E$7:E$10002,A6068,Ausgaben!G$7:G$10002)+SUMIF(Ausgaben!I$7:I$10002,A6068,Ausgaben!H$7:H$10002),2)</f>
        <v>0</v>
      </c>
    </row>
    <row r="6069" spans="1:2" x14ac:dyDescent="0.25">
      <c r="A6069">
        <v>6069</v>
      </c>
      <c r="B6069" s="24">
        <f>ROUND(SUMIF(Einnahmen!E$7:E$10002,A6069,Einnahmen!G$7:G$10002)+SUMIF(Einnahmen!I$7:I$10002,A6069,Einnahmen!H$7:H$10002)+SUMIF(Ausgaben!E$7:E$10002,A6069,Ausgaben!G$7:G$10002)+SUMIF(Ausgaben!I$7:I$10002,A6069,Ausgaben!H$7:H$10002),2)</f>
        <v>0</v>
      </c>
    </row>
    <row r="6070" spans="1:2" x14ac:dyDescent="0.25">
      <c r="A6070">
        <v>6070</v>
      </c>
      <c r="B6070" s="24">
        <f>ROUND(SUMIF(Einnahmen!E$7:E$10002,A6070,Einnahmen!G$7:G$10002)+SUMIF(Einnahmen!I$7:I$10002,A6070,Einnahmen!H$7:H$10002)+SUMIF(Ausgaben!E$7:E$10002,A6070,Ausgaben!G$7:G$10002)+SUMIF(Ausgaben!I$7:I$10002,A6070,Ausgaben!H$7:H$10002),2)</f>
        <v>0</v>
      </c>
    </row>
    <row r="6071" spans="1:2" x14ac:dyDescent="0.25">
      <c r="A6071">
        <v>6071</v>
      </c>
      <c r="B6071" s="24">
        <f>ROUND(SUMIF(Einnahmen!E$7:E$10002,A6071,Einnahmen!G$7:G$10002)+SUMIF(Einnahmen!I$7:I$10002,A6071,Einnahmen!H$7:H$10002)+SUMIF(Ausgaben!E$7:E$10002,A6071,Ausgaben!G$7:G$10002)+SUMIF(Ausgaben!I$7:I$10002,A6071,Ausgaben!H$7:H$10002),2)</f>
        <v>0</v>
      </c>
    </row>
    <row r="6072" spans="1:2" x14ac:dyDescent="0.25">
      <c r="A6072">
        <v>6072</v>
      </c>
      <c r="B6072" s="24">
        <f>ROUND(SUMIF(Einnahmen!E$7:E$10002,A6072,Einnahmen!G$7:G$10002)+SUMIF(Einnahmen!I$7:I$10002,A6072,Einnahmen!H$7:H$10002)+SUMIF(Ausgaben!E$7:E$10002,A6072,Ausgaben!G$7:G$10002)+SUMIF(Ausgaben!I$7:I$10002,A6072,Ausgaben!H$7:H$10002),2)</f>
        <v>0</v>
      </c>
    </row>
    <row r="6073" spans="1:2" x14ac:dyDescent="0.25">
      <c r="A6073">
        <v>6073</v>
      </c>
      <c r="B6073" s="24">
        <f>ROUND(SUMIF(Einnahmen!E$7:E$10002,A6073,Einnahmen!G$7:G$10002)+SUMIF(Einnahmen!I$7:I$10002,A6073,Einnahmen!H$7:H$10002)+SUMIF(Ausgaben!E$7:E$10002,A6073,Ausgaben!G$7:G$10002)+SUMIF(Ausgaben!I$7:I$10002,A6073,Ausgaben!H$7:H$10002),2)</f>
        <v>0</v>
      </c>
    </row>
    <row r="6074" spans="1:2" x14ac:dyDescent="0.25">
      <c r="A6074">
        <v>6074</v>
      </c>
      <c r="B6074" s="24">
        <f>ROUND(SUMIF(Einnahmen!E$7:E$10002,A6074,Einnahmen!G$7:G$10002)+SUMIF(Einnahmen!I$7:I$10002,A6074,Einnahmen!H$7:H$10002)+SUMIF(Ausgaben!E$7:E$10002,A6074,Ausgaben!G$7:G$10002)+SUMIF(Ausgaben!I$7:I$10002,A6074,Ausgaben!H$7:H$10002),2)</f>
        <v>0</v>
      </c>
    </row>
    <row r="6075" spans="1:2" x14ac:dyDescent="0.25">
      <c r="A6075">
        <v>6075</v>
      </c>
      <c r="B6075" s="24">
        <f>ROUND(SUMIF(Einnahmen!E$7:E$10002,A6075,Einnahmen!G$7:G$10002)+SUMIF(Einnahmen!I$7:I$10002,A6075,Einnahmen!H$7:H$10002)+SUMIF(Ausgaben!E$7:E$10002,A6075,Ausgaben!G$7:G$10002)+SUMIF(Ausgaben!I$7:I$10002,A6075,Ausgaben!H$7:H$10002),2)</f>
        <v>0</v>
      </c>
    </row>
    <row r="6076" spans="1:2" x14ac:dyDescent="0.25">
      <c r="A6076">
        <v>6076</v>
      </c>
      <c r="B6076" s="24">
        <f>ROUND(SUMIF(Einnahmen!E$7:E$10002,A6076,Einnahmen!G$7:G$10002)+SUMIF(Einnahmen!I$7:I$10002,A6076,Einnahmen!H$7:H$10002)+SUMIF(Ausgaben!E$7:E$10002,A6076,Ausgaben!G$7:G$10002)+SUMIF(Ausgaben!I$7:I$10002,A6076,Ausgaben!H$7:H$10002),2)</f>
        <v>0</v>
      </c>
    </row>
    <row r="6077" spans="1:2" x14ac:dyDescent="0.25">
      <c r="A6077">
        <v>6077</v>
      </c>
      <c r="B6077" s="24">
        <f>ROUND(SUMIF(Einnahmen!E$7:E$10002,A6077,Einnahmen!G$7:G$10002)+SUMIF(Einnahmen!I$7:I$10002,A6077,Einnahmen!H$7:H$10002)+SUMIF(Ausgaben!E$7:E$10002,A6077,Ausgaben!G$7:G$10002)+SUMIF(Ausgaben!I$7:I$10002,A6077,Ausgaben!H$7:H$10002),2)</f>
        <v>0</v>
      </c>
    </row>
    <row r="6078" spans="1:2" x14ac:dyDescent="0.25">
      <c r="A6078">
        <v>6078</v>
      </c>
      <c r="B6078" s="24">
        <f>ROUND(SUMIF(Einnahmen!E$7:E$10002,A6078,Einnahmen!G$7:G$10002)+SUMIF(Einnahmen!I$7:I$10002,A6078,Einnahmen!H$7:H$10002)+SUMIF(Ausgaben!E$7:E$10002,A6078,Ausgaben!G$7:G$10002)+SUMIF(Ausgaben!I$7:I$10002,A6078,Ausgaben!H$7:H$10002),2)</f>
        <v>0</v>
      </c>
    </row>
    <row r="6079" spans="1:2" x14ac:dyDescent="0.25">
      <c r="A6079">
        <v>6079</v>
      </c>
      <c r="B6079" s="24">
        <f>ROUND(SUMIF(Einnahmen!E$7:E$10002,A6079,Einnahmen!G$7:G$10002)+SUMIF(Einnahmen!I$7:I$10002,A6079,Einnahmen!H$7:H$10002)+SUMIF(Ausgaben!E$7:E$10002,A6079,Ausgaben!G$7:G$10002)+SUMIF(Ausgaben!I$7:I$10002,A6079,Ausgaben!H$7:H$10002),2)</f>
        <v>0</v>
      </c>
    </row>
    <row r="6080" spans="1:2" x14ac:dyDescent="0.25">
      <c r="A6080">
        <v>6080</v>
      </c>
      <c r="B6080" s="24">
        <f>ROUND(SUMIF(Einnahmen!E$7:E$10002,A6080,Einnahmen!G$7:G$10002)+SUMIF(Einnahmen!I$7:I$10002,A6080,Einnahmen!H$7:H$10002)+SUMIF(Ausgaben!E$7:E$10002,A6080,Ausgaben!G$7:G$10002)+SUMIF(Ausgaben!I$7:I$10002,A6080,Ausgaben!H$7:H$10002),2)</f>
        <v>0</v>
      </c>
    </row>
    <row r="6081" spans="1:2" x14ac:dyDescent="0.25">
      <c r="A6081">
        <v>6081</v>
      </c>
      <c r="B6081" s="24">
        <f>ROUND(SUMIF(Einnahmen!E$7:E$10002,A6081,Einnahmen!G$7:G$10002)+SUMIF(Einnahmen!I$7:I$10002,A6081,Einnahmen!H$7:H$10002)+SUMIF(Ausgaben!E$7:E$10002,A6081,Ausgaben!G$7:G$10002)+SUMIF(Ausgaben!I$7:I$10002,A6081,Ausgaben!H$7:H$10002),2)</f>
        <v>0</v>
      </c>
    </row>
    <row r="6082" spans="1:2" x14ac:dyDescent="0.25">
      <c r="A6082">
        <v>6082</v>
      </c>
      <c r="B6082" s="24">
        <f>ROUND(SUMIF(Einnahmen!E$7:E$10002,A6082,Einnahmen!G$7:G$10002)+SUMIF(Einnahmen!I$7:I$10002,A6082,Einnahmen!H$7:H$10002)+SUMIF(Ausgaben!E$7:E$10002,A6082,Ausgaben!G$7:G$10002)+SUMIF(Ausgaben!I$7:I$10002,A6082,Ausgaben!H$7:H$10002),2)</f>
        <v>0</v>
      </c>
    </row>
    <row r="6083" spans="1:2" x14ac:dyDescent="0.25">
      <c r="A6083">
        <v>6083</v>
      </c>
      <c r="B6083" s="24">
        <f>ROUND(SUMIF(Einnahmen!E$7:E$10002,A6083,Einnahmen!G$7:G$10002)+SUMIF(Einnahmen!I$7:I$10002,A6083,Einnahmen!H$7:H$10002)+SUMIF(Ausgaben!E$7:E$10002,A6083,Ausgaben!G$7:G$10002)+SUMIF(Ausgaben!I$7:I$10002,A6083,Ausgaben!H$7:H$10002),2)</f>
        <v>0</v>
      </c>
    </row>
    <row r="6084" spans="1:2" x14ac:dyDescent="0.25">
      <c r="A6084">
        <v>6084</v>
      </c>
      <c r="B6084" s="24">
        <f>ROUND(SUMIF(Einnahmen!E$7:E$10002,A6084,Einnahmen!G$7:G$10002)+SUMIF(Einnahmen!I$7:I$10002,A6084,Einnahmen!H$7:H$10002)+SUMIF(Ausgaben!E$7:E$10002,A6084,Ausgaben!G$7:G$10002)+SUMIF(Ausgaben!I$7:I$10002,A6084,Ausgaben!H$7:H$10002),2)</f>
        <v>0</v>
      </c>
    </row>
    <row r="6085" spans="1:2" x14ac:dyDescent="0.25">
      <c r="A6085">
        <v>6085</v>
      </c>
      <c r="B6085" s="24">
        <f>ROUND(SUMIF(Einnahmen!E$7:E$10002,A6085,Einnahmen!G$7:G$10002)+SUMIF(Einnahmen!I$7:I$10002,A6085,Einnahmen!H$7:H$10002)+SUMIF(Ausgaben!E$7:E$10002,A6085,Ausgaben!G$7:G$10002)+SUMIF(Ausgaben!I$7:I$10002,A6085,Ausgaben!H$7:H$10002),2)</f>
        <v>0</v>
      </c>
    </row>
    <row r="6086" spans="1:2" x14ac:dyDescent="0.25">
      <c r="A6086">
        <v>6086</v>
      </c>
      <c r="B6086" s="24">
        <f>ROUND(SUMIF(Einnahmen!E$7:E$10002,A6086,Einnahmen!G$7:G$10002)+SUMIF(Einnahmen!I$7:I$10002,A6086,Einnahmen!H$7:H$10002)+SUMIF(Ausgaben!E$7:E$10002,A6086,Ausgaben!G$7:G$10002)+SUMIF(Ausgaben!I$7:I$10002,A6086,Ausgaben!H$7:H$10002),2)</f>
        <v>0</v>
      </c>
    </row>
    <row r="6087" spans="1:2" x14ac:dyDescent="0.25">
      <c r="A6087">
        <v>6087</v>
      </c>
      <c r="B6087" s="24">
        <f>ROUND(SUMIF(Einnahmen!E$7:E$10002,A6087,Einnahmen!G$7:G$10002)+SUMIF(Einnahmen!I$7:I$10002,A6087,Einnahmen!H$7:H$10002)+SUMIF(Ausgaben!E$7:E$10002,A6087,Ausgaben!G$7:G$10002)+SUMIF(Ausgaben!I$7:I$10002,A6087,Ausgaben!H$7:H$10002),2)</f>
        <v>0</v>
      </c>
    </row>
    <row r="6088" spans="1:2" x14ac:dyDescent="0.25">
      <c r="A6088">
        <v>6088</v>
      </c>
      <c r="B6088" s="24">
        <f>ROUND(SUMIF(Einnahmen!E$7:E$10002,A6088,Einnahmen!G$7:G$10002)+SUMIF(Einnahmen!I$7:I$10002,A6088,Einnahmen!H$7:H$10002)+SUMIF(Ausgaben!E$7:E$10002,A6088,Ausgaben!G$7:G$10002)+SUMIF(Ausgaben!I$7:I$10002,A6088,Ausgaben!H$7:H$10002),2)</f>
        <v>0</v>
      </c>
    </row>
    <row r="6089" spans="1:2" x14ac:dyDescent="0.25">
      <c r="A6089">
        <v>6089</v>
      </c>
      <c r="B6089" s="24">
        <f>ROUND(SUMIF(Einnahmen!E$7:E$10002,A6089,Einnahmen!G$7:G$10002)+SUMIF(Einnahmen!I$7:I$10002,A6089,Einnahmen!H$7:H$10002)+SUMIF(Ausgaben!E$7:E$10002,A6089,Ausgaben!G$7:G$10002)+SUMIF(Ausgaben!I$7:I$10002,A6089,Ausgaben!H$7:H$10002),2)</f>
        <v>0</v>
      </c>
    </row>
    <row r="6090" spans="1:2" x14ac:dyDescent="0.25">
      <c r="A6090">
        <v>6090</v>
      </c>
      <c r="B6090" s="24">
        <f>ROUND(SUMIF(Einnahmen!E$7:E$10002,A6090,Einnahmen!G$7:G$10002)+SUMIF(Einnahmen!I$7:I$10002,A6090,Einnahmen!H$7:H$10002)+SUMIF(Ausgaben!E$7:E$10002,A6090,Ausgaben!G$7:G$10002)+SUMIF(Ausgaben!I$7:I$10002,A6090,Ausgaben!H$7:H$10002),2)</f>
        <v>0</v>
      </c>
    </row>
    <row r="6091" spans="1:2" x14ac:dyDescent="0.25">
      <c r="A6091">
        <v>6091</v>
      </c>
      <c r="B6091" s="24">
        <f>ROUND(SUMIF(Einnahmen!E$7:E$10002,A6091,Einnahmen!G$7:G$10002)+SUMIF(Einnahmen!I$7:I$10002,A6091,Einnahmen!H$7:H$10002)+SUMIF(Ausgaben!E$7:E$10002,A6091,Ausgaben!G$7:G$10002)+SUMIF(Ausgaben!I$7:I$10002,A6091,Ausgaben!H$7:H$10002),2)</f>
        <v>0</v>
      </c>
    </row>
    <row r="6092" spans="1:2" x14ac:dyDescent="0.25">
      <c r="A6092">
        <v>6092</v>
      </c>
      <c r="B6092" s="24">
        <f>ROUND(SUMIF(Einnahmen!E$7:E$10002,A6092,Einnahmen!G$7:G$10002)+SUMIF(Einnahmen!I$7:I$10002,A6092,Einnahmen!H$7:H$10002)+SUMIF(Ausgaben!E$7:E$10002,A6092,Ausgaben!G$7:G$10002)+SUMIF(Ausgaben!I$7:I$10002,A6092,Ausgaben!H$7:H$10002),2)</f>
        <v>0</v>
      </c>
    </row>
    <row r="6093" spans="1:2" x14ac:dyDescent="0.25">
      <c r="A6093">
        <v>6093</v>
      </c>
      <c r="B6093" s="24">
        <f>ROUND(SUMIF(Einnahmen!E$7:E$10002,A6093,Einnahmen!G$7:G$10002)+SUMIF(Einnahmen!I$7:I$10002,A6093,Einnahmen!H$7:H$10002)+SUMIF(Ausgaben!E$7:E$10002,A6093,Ausgaben!G$7:G$10002)+SUMIF(Ausgaben!I$7:I$10002,A6093,Ausgaben!H$7:H$10002),2)</f>
        <v>0</v>
      </c>
    </row>
    <row r="6094" spans="1:2" x14ac:dyDescent="0.25">
      <c r="A6094">
        <v>6094</v>
      </c>
      <c r="B6094" s="24">
        <f>ROUND(SUMIF(Einnahmen!E$7:E$10002,A6094,Einnahmen!G$7:G$10002)+SUMIF(Einnahmen!I$7:I$10002,A6094,Einnahmen!H$7:H$10002)+SUMIF(Ausgaben!E$7:E$10002,A6094,Ausgaben!G$7:G$10002)+SUMIF(Ausgaben!I$7:I$10002,A6094,Ausgaben!H$7:H$10002),2)</f>
        <v>0</v>
      </c>
    </row>
    <row r="6095" spans="1:2" x14ac:dyDescent="0.25">
      <c r="A6095">
        <v>6095</v>
      </c>
      <c r="B6095" s="24">
        <f>ROUND(SUMIF(Einnahmen!E$7:E$10002,A6095,Einnahmen!G$7:G$10002)+SUMIF(Einnahmen!I$7:I$10002,A6095,Einnahmen!H$7:H$10002)+SUMIF(Ausgaben!E$7:E$10002,A6095,Ausgaben!G$7:G$10002)+SUMIF(Ausgaben!I$7:I$10002,A6095,Ausgaben!H$7:H$10002),2)</f>
        <v>0</v>
      </c>
    </row>
    <row r="6096" spans="1:2" x14ac:dyDescent="0.25">
      <c r="A6096">
        <v>6096</v>
      </c>
      <c r="B6096" s="24">
        <f>ROUND(SUMIF(Einnahmen!E$7:E$10002,A6096,Einnahmen!G$7:G$10002)+SUMIF(Einnahmen!I$7:I$10002,A6096,Einnahmen!H$7:H$10002)+SUMIF(Ausgaben!E$7:E$10002,A6096,Ausgaben!G$7:G$10002)+SUMIF(Ausgaben!I$7:I$10002,A6096,Ausgaben!H$7:H$10002),2)</f>
        <v>0</v>
      </c>
    </row>
    <row r="6097" spans="1:2" x14ac:dyDescent="0.25">
      <c r="A6097">
        <v>6097</v>
      </c>
      <c r="B6097" s="24">
        <f>ROUND(SUMIF(Einnahmen!E$7:E$10002,A6097,Einnahmen!G$7:G$10002)+SUMIF(Einnahmen!I$7:I$10002,A6097,Einnahmen!H$7:H$10002)+SUMIF(Ausgaben!E$7:E$10002,A6097,Ausgaben!G$7:G$10002)+SUMIF(Ausgaben!I$7:I$10002,A6097,Ausgaben!H$7:H$10002),2)</f>
        <v>0</v>
      </c>
    </row>
    <row r="6098" spans="1:2" x14ac:dyDescent="0.25">
      <c r="A6098">
        <v>6098</v>
      </c>
      <c r="B6098" s="24">
        <f>ROUND(SUMIF(Einnahmen!E$7:E$10002,A6098,Einnahmen!G$7:G$10002)+SUMIF(Einnahmen!I$7:I$10002,A6098,Einnahmen!H$7:H$10002)+SUMIF(Ausgaben!E$7:E$10002,A6098,Ausgaben!G$7:G$10002)+SUMIF(Ausgaben!I$7:I$10002,A6098,Ausgaben!H$7:H$10002),2)</f>
        <v>0</v>
      </c>
    </row>
    <row r="6099" spans="1:2" x14ac:dyDescent="0.25">
      <c r="A6099">
        <v>6099</v>
      </c>
      <c r="B6099" s="24">
        <f>ROUND(SUMIF(Einnahmen!E$7:E$10002,A6099,Einnahmen!G$7:G$10002)+SUMIF(Einnahmen!I$7:I$10002,A6099,Einnahmen!H$7:H$10002)+SUMIF(Ausgaben!E$7:E$10002,A6099,Ausgaben!G$7:G$10002)+SUMIF(Ausgaben!I$7:I$10002,A6099,Ausgaben!H$7:H$10002),2)</f>
        <v>0</v>
      </c>
    </row>
    <row r="6100" spans="1:2" x14ac:dyDescent="0.25">
      <c r="A6100">
        <v>6100</v>
      </c>
      <c r="B6100" s="24">
        <f>ROUND(SUMIF(Einnahmen!E$7:E$10002,A6100,Einnahmen!G$7:G$10002)+SUMIF(Einnahmen!I$7:I$10002,A6100,Einnahmen!H$7:H$10002)+SUMIF(Ausgaben!E$7:E$10002,A6100,Ausgaben!G$7:G$10002)+SUMIF(Ausgaben!I$7:I$10002,A6100,Ausgaben!H$7:H$10002),2)</f>
        <v>0</v>
      </c>
    </row>
    <row r="6101" spans="1:2" x14ac:dyDescent="0.25">
      <c r="A6101">
        <v>6101</v>
      </c>
      <c r="B6101" s="24">
        <f>ROUND(SUMIF(Einnahmen!E$7:E$10002,A6101,Einnahmen!G$7:G$10002)+SUMIF(Einnahmen!I$7:I$10002,A6101,Einnahmen!H$7:H$10002)+SUMIF(Ausgaben!E$7:E$10002,A6101,Ausgaben!G$7:G$10002)+SUMIF(Ausgaben!I$7:I$10002,A6101,Ausgaben!H$7:H$10002),2)</f>
        <v>0</v>
      </c>
    </row>
    <row r="6102" spans="1:2" x14ac:dyDescent="0.25">
      <c r="A6102">
        <v>6102</v>
      </c>
      <c r="B6102" s="24">
        <f>ROUND(SUMIF(Einnahmen!E$7:E$10002,A6102,Einnahmen!G$7:G$10002)+SUMIF(Einnahmen!I$7:I$10002,A6102,Einnahmen!H$7:H$10002)+SUMIF(Ausgaben!E$7:E$10002,A6102,Ausgaben!G$7:G$10002)+SUMIF(Ausgaben!I$7:I$10002,A6102,Ausgaben!H$7:H$10002),2)</f>
        <v>0</v>
      </c>
    </row>
    <row r="6103" spans="1:2" x14ac:dyDescent="0.25">
      <c r="A6103">
        <v>6103</v>
      </c>
      <c r="B6103" s="24">
        <f>ROUND(SUMIF(Einnahmen!E$7:E$10002,A6103,Einnahmen!G$7:G$10002)+SUMIF(Einnahmen!I$7:I$10002,A6103,Einnahmen!H$7:H$10002)+SUMIF(Ausgaben!E$7:E$10002,A6103,Ausgaben!G$7:G$10002)+SUMIF(Ausgaben!I$7:I$10002,A6103,Ausgaben!H$7:H$10002),2)</f>
        <v>0</v>
      </c>
    </row>
    <row r="6104" spans="1:2" x14ac:dyDescent="0.25">
      <c r="A6104">
        <v>6104</v>
      </c>
      <c r="B6104" s="24">
        <f>ROUND(SUMIF(Einnahmen!E$7:E$10002,A6104,Einnahmen!G$7:G$10002)+SUMIF(Einnahmen!I$7:I$10002,A6104,Einnahmen!H$7:H$10002)+SUMIF(Ausgaben!E$7:E$10002,A6104,Ausgaben!G$7:G$10002)+SUMIF(Ausgaben!I$7:I$10002,A6104,Ausgaben!H$7:H$10002),2)</f>
        <v>0</v>
      </c>
    </row>
    <row r="6105" spans="1:2" x14ac:dyDescent="0.25">
      <c r="A6105">
        <v>6105</v>
      </c>
      <c r="B6105" s="24">
        <f>ROUND(SUMIF(Einnahmen!E$7:E$10002,A6105,Einnahmen!G$7:G$10002)+SUMIF(Einnahmen!I$7:I$10002,A6105,Einnahmen!H$7:H$10002)+SUMIF(Ausgaben!E$7:E$10002,A6105,Ausgaben!G$7:G$10002)+SUMIF(Ausgaben!I$7:I$10002,A6105,Ausgaben!H$7:H$10002),2)</f>
        <v>0</v>
      </c>
    </row>
    <row r="6106" spans="1:2" x14ac:dyDescent="0.25">
      <c r="A6106">
        <v>6106</v>
      </c>
      <c r="B6106" s="24">
        <f>ROUND(SUMIF(Einnahmen!E$7:E$10002,A6106,Einnahmen!G$7:G$10002)+SUMIF(Einnahmen!I$7:I$10002,A6106,Einnahmen!H$7:H$10002)+SUMIF(Ausgaben!E$7:E$10002,A6106,Ausgaben!G$7:G$10002)+SUMIF(Ausgaben!I$7:I$10002,A6106,Ausgaben!H$7:H$10002),2)</f>
        <v>0</v>
      </c>
    </row>
    <row r="6107" spans="1:2" x14ac:dyDescent="0.25">
      <c r="A6107">
        <v>6107</v>
      </c>
      <c r="B6107" s="24">
        <f>ROUND(SUMIF(Einnahmen!E$7:E$10002,A6107,Einnahmen!G$7:G$10002)+SUMIF(Einnahmen!I$7:I$10002,A6107,Einnahmen!H$7:H$10002)+SUMIF(Ausgaben!E$7:E$10002,A6107,Ausgaben!G$7:G$10002)+SUMIF(Ausgaben!I$7:I$10002,A6107,Ausgaben!H$7:H$10002),2)</f>
        <v>0</v>
      </c>
    </row>
    <row r="6108" spans="1:2" x14ac:dyDescent="0.25">
      <c r="A6108">
        <v>6108</v>
      </c>
      <c r="B6108" s="24">
        <f>ROUND(SUMIF(Einnahmen!E$7:E$10002,A6108,Einnahmen!G$7:G$10002)+SUMIF(Einnahmen!I$7:I$10002,A6108,Einnahmen!H$7:H$10002)+SUMIF(Ausgaben!E$7:E$10002,A6108,Ausgaben!G$7:G$10002)+SUMIF(Ausgaben!I$7:I$10002,A6108,Ausgaben!H$7:H$10002),2)</f>
        <v>0</v>
      </c>
    </row>
    <row r="6109" spans="1:2" x14ac:dyDescent="0.25">
      <c r="A6109">
        <v>6109</v>
      </c>
      <c r="B6109" s="24">
        <f>ROUND(SUMIF(Einnahmen!E$7:E$10002,A6109,Einnahmen!G$7:G$10002)+SUMIF(Einnahmen!I$7:I$10002,A6109,Einnahmen!H$7:H$10002)+SUMIF(Ausgaben!E$7:E$10002,A6109,Ausgaben!G$7:G$10002)+SUMIF(Ausgaben!I$7:I$10002,A6109,Ausgaben!H$7:H$10002),2)</f>
        <v>0</v>
      </c>
    </row>
    <row r="6110" spans="1:2" x14ac:dyDescent="0.25">
      <c r="A6110">
        <v>6110</v>
      </c>
      <c r="B6110" s="24">
        <f>ROUND(SUMIF(Einnahmen!E$7:E$10002,A6110,Einnahmen!G$7:G$10002)+SUMIF(Einnahmen!I$7:I$10002,A6110,Einnahmen!H$7:H$10002)+SUMIF(Ausgaben!E$7:E$10002,A6110,Ausgaben!G$7:G$10002)+SUMIF(Ausgaben!I$7:I$10002,A6110,Ausgaben!H$7:H$10002),2)</f>
        <v>0</v>
      </c>
    </row>
    <row r="6111" spans="1:2" x14ac:dyDescent="0.25">
      <c r="A6111">
        <v>6111</v>
      </c>
      <c r="B6111" s="24">
        <f>ROUND(SUMIF(Einnahmen!E$7:E$10002,A6111,Einnahmen!G$7:G$10002)+SUMIF(Einnahmen!I$7:I$10002,A6111,Einnahmen!H$7:H$10002)+SUMIF(Ausgaben!E$7:E$10002,A6111,Ausgaben!G$7:G$10002)+SUMIF(Ausgaben!I$7:I$10002,A6111,Ausgaben!H$7:H$10002),2)</f>
        <v>0</v>
      </c>
    </row>
    <row r="6112" spans="1:2" x14ac:dyDescent="0.25">
      <c r="A6112">
        <v>6112</v>
      </c>
      <c r="B6112" s="24">
        <f>ROUND(SUMIF(Einnahmen!E$7:E$10002,A6112,Einnahmen!G$7:G$10002)+SUMIF(Einnahmen!I$7:I$10002,A6112,Einnahmen!H$7:H$10002)+SUMIF(Ausgaben!E$7:E$10002,A6112,Ausgaben!G$7:G$10002)+SUMIF(Ausgaben!I$7:I$10002,A6112,Ausgaben!H$7:H$10002),2)</f>
        <v>0</v>
      </c>
    </row>
    <row r="6113" spans="1:2" x14ac:dyDescent="0.25">
      <c r="A6113">
        <v>6113</v>
      </c>
      <c r="B6113" s="24">
        <f>ROUND(SUMIF(Einnahmen!E$7:E$10002,A6113,Einnahmen!G$7:G$10002)+SUMIF(Einnahmen!I$7:I$10002,A6113,Einnahmen!H$7:H$10002)+SUMIF(Ausgaben!E$7:E$10002,A6113,Ausgaben!G$7:G$10002)+SUMIF(Ausgaben!I$7:I$10002,A6113,Ausgaben!H$7:H$10002),2)</f>
        <v>0</v>
      </c>
    </row>
    <row r="6114" spans="1:2" x14ac:dyDescent="0.25">
      <c r="A6114">
        <v>6114</v>
      </c>
      <c r="B6114" s="24">
        <f>ROUND(SUMIF(Einnahmen!E$7:E$10002,A6114,Einnahmen!G$7:G$10002)+SUMIF(Einnahmen!I$7:I$10002,A6114,Einnahmen!H$7:H$10002)+SUMIF(Ausgaben!E$7:E$10002,A6114,Ausgaben!G$7:G$10002)+SUMIF(Ausgaben!I$7:I$10002,A6114,Ausgaben!H$7:H$10002),2)</f>
        <v>0</v>
      </c>
    </row>
    <row r="6115" spans="1:2" x14ac:dyDescent="0.25">
      <c r="A6115">
        <v>6115</v>
      </c>
      <c r="B6115" s="24">
        <f>ROUND(SUMIF(Einnahmen!E$7:E$10002,A6115,Einnahmen!G$7:G$10002)+SUMIF(Einnahmen!I$7:I$10002,A6115,Einnahmen!H$7:H$10002)+SUMIF(Ausgaben!E$7:E$10002,A6115,Ausgaben!G$7:G$10002)+SUMIF(Ausgaben!I$7:I$10002,A6115,Ausgaben!H$7:H$10002),2)</f>
        <v>0</v>
      </c>
    </row>
    <row r="6116" spans="1:2" x14ac:dyDescent="0.25">
      <c r="A6116">
        <v>6116</v>
      </c>
      <c r="B6116" s="24">
        <f>ROUND(SUMIF(Einnahmen!E$7:E$10002,A6116,Einnahmen!G$7:G$10002)+SUMIF(Einnahmen!I$7:I$10002,A6116,Einnahmen!H$7:H$10002)+SUMIF(Ausgaben!E$7:E$10002,A6116,Ausgaben!G$7:G$10002)+SUMIF(Ausgaben!I$7:I$10002,A6116,Ausgaben!H$7:H$10002),2)</f>
        <v>0</v>
      </c>
    </row>
    <row r="6117" spans="1:2" x14ac:dyDescent="0.25">
      <c r="A6117">
        <v>6117</v>
      </c>
      <c r="B6117" s="24">
        <f>ROUND(SUMIF(Einnahmen!E$7:E$10002,A6117,Einnahmen!G$7:G$10002)+SUMIF(Einnahmen!I$7:I$10002,A6117,Einnahmen!H$7:H$10002)+SUMIF(Ausgaben!E$7:E$10002,A6117,Ausgaben!G$7:G$10002)+SUMIF(Ausgaben!I$7:I$10002,A6117,Ausgaben!H$7:H$10002),2)</f>
        <v>0</v>
      </c>
    </row>
    <row r="6118" spans="1:2" x14ac:dyDescent="0.25">
      <c r="A6118">
        <v>6118</v>
      </c>
      <c r="B6118" s="24">
        <f>ROUND(SUMIF(Einnahmen!E$7:E$10002,A6118,Einnahmen!G$7:G$10002)+SUMIF(Einnahmen!I$7:I$10002,A6118,Einnahmen!H$7:H$10002)+SUMIF(Ausgaben!E$7:E$10002,A6118,Ausgaben!G$7:G$10002)+SUMIF(Ausgaben!I$7:I$10002,A6118,Ausgaben!H$7:H$10002),2)</f>
        <v>0</v>
      </c>
    </row>
    <row r="6119" spans="1:2" x14ac:dyDescent="0.25">
      <c r="A6119">
        <v>6119</v>
      </c>
      <c r="B6119" s="24">
        <f>ROUND(SUMIF(Einnahmen!E$7:E$10002,A6119,Einnahmen!G$7:G$10002)+SUMIF(Einnahmen!I$7:I$10002,A6119,Einnahmen!H$7:H$10002)+SUMIF(Ausgaben!E$7:E$10002,A6119,Ausgaben!G$7:G$10002)+SUMIF(Ausgaben!I$7:I$10002,A6119,Ausgaben!H$7:H$10002),2)</f>
        <v>0</v>
      </c>
    </row>
    <row r="6120" spans="1:2" x14ac:dyDescent="0.25">
      <c r="A6120">
        <v>6120</v>
      </c>
      <c r="B6120" s="24">
        <f>ROUND(SUMIF(Einnahmen!E$7:E$10002,A6120,Einnahmen!G$7:G$10002)+SUMIF(Einnahmen!I$7:I$10002,A6120,Einnahmen!H$7:H$10002)+SUMIF(Ausgaben!E$7:E$10002,A6120,Ausgaben!G$7:G$10002)+SUMIF(Ausgaben!I$7:I$10002,A6120,Ausgaben!H$7:H$10002),2)</f>
        <v>0</v>
      </c>
    </row>
    <row r="6121" spans="1:2" x14ac:dyDescent="0.25">
      <c r="A6121">
        <v>6121</v>
      </c>
      <c r="B6121" s="24">
        <f>ROUND(SUMIF(Einnahmen!E$7:E$10002,A6121,Einnahmen!G$7:G$10002)+SUMIF(Einnahmen!I$7:I$10002,A6121,Einnahmen!H$7:H$10002)+SUMIF(Ausgaben!E$7:E$10002,A6121,Ausgaben!G$7:G$10002)+SUMIF(Ausgaben!I$7:I$10002,A6121,Ausgaben!H$7:H$10002),2)</f>
        <v>0</v>
      </c>
    </row>
    <row r="6122" spans="1:2" x14ac:dyDescent="0.25">
      <c r="A6122">
        <v>6122</v>
      </c>
      <c r="B6122" s="24">
        <f>ROUND(SUMIF(Einnahmen!E$7:E$10002,A6122,Einnahmen!G$7:G$10002)+SUMIF(Einnahmen!I$7:I$10002,A6122,Einnahmen!H$7:H$10002)+SUMIF(Ausgaben!E$7:E$10002,A6122,Ausgaben!G$7:G$10002)+SUMIF(Ausgaben!I$7:I$10002,A6122,Ausgaben!H$7:H$10002),2)</f>
        <v>0</v>
      </c>
    </row>
    <row r="6123" spans="1:2" x14ac:dyDescent="0.25">
      <c r="A6123">
        <v>6123</v>
      </c>
      <c r="B6123" s="24">
        <f>ROUND(SUMIF(Einnahmen!E$7:E$10002,A6123,Einnahmen!G$7:G$10002)+SUMIF(Einnahmen!I$7:I$10002,A6123,Einnahmen!H$7:H$10002)+SUMIF(Ausgaben!E$7:E$10002,A6123,Ausgaben!G$7:G$10002)+SUMIF(Ausgaben!I$7:I$10002,A6123,Ausgaben!H$7:H$10002),2)</f>
        <v>0</v>
      </c>
    </row>
    <row r="6124" spans="1:2" x14ac:dyDescent="0.25">
      <c r="A6124">
        <v>6124</v>
      </c>
      <c r="B6124" s="24">
        <f>ROUND(SUMIF(Einnahmen!E$7:E$10002,A6124,Einnahmen!G$7:G$10002)+SUMIF(Einnahmen!I$7:I$10002,A6124,Einnahmen!H$7:H$10002)+SUMIF(Ausgaben!E$7:E$10002,A6124,Ausgaben!G$7:G$10002)+SUMIF(Ausgaben!I$7:I$10002,A6124,Ausgaben!H$7:H$10002),2)</f>
        <v>0</v>
      </c>
    </row>
    <row r="6125" spans="1:2" x14ac:dyDescent="0.25">
      <c r="A6125">
        <v>6125</v>
      </c>
      <c r="B6125" s="24">
        <f>ROUND(SUMIF(Einnahmen!E$7:E$10002,A6125,Einnahmen!G$7:G$10002)+SUMIF(Einnahmen!I$7:I$10002,A6125,Einnahmen!H$7:H$10002)+SUMIF(Ausgaben!E$7:E$10002,A6125,Ausgaben!G$7:G$10002)+SUMIF(Ausgaben!I$7:I$10002,A6125,Ausgaben!H$7:H$10002),2)</f>
        <v>0</v>
      </c>
    </row>
    <row r="6126" spans="1:2" x14ac:dyDescent="0.25">
      <c r="A6126">
        <v>6126</v>
      </c>
      <c r="B6126" s="24">
        <f>ROUND(SUMIF(Einnahmen!E$7:E$10002,A6126,Einnahmen!G$7:G$10002)+SUMIF(Einnahmen!I$7:I$10002,A6126,Einnahmen!H$7:H$10002)+SUMIF(Ausgaben!E$7:E$10002,A6126,Ausgaben!G$7:G$10002)+SUMIF(Ausgaben!I$7:I$10002,A6126,Ausgaben!H$7:H$10002),2)</f>
        <v>0</v>
      </c>
    </row>
    <row r="6127" spans="1:2" x14ac:dyDescent="0.25">
      <c r="A6127">
        <v>6127</v>
      </c>
      <c r="B6127" s="24">
        <f>ROUND(SUMIF(Einnahmen!E$7:E$10002,A6127,Einnahmen!G$7:G$10002)+SUMIF(Einnahmen!I$7:I$10002,A6127,Einnahmen!H$7:H$10002)+SUMIF(Ausgaben!E$7:E$10002,A6127,Ausgaben!G$7:G$10002)+SUMIF(Ausgaben!I$7:I$10002,A6127,Ausgaben!H$7:H$10002),2)</f>
        <v>0</v>
      </c>
    </row>
    <row r="6128" spans="1:2" x14ac:dyDescent="0.25">
      <c r="A6128">
        <v>6128</v>
      </c>
      <c r="B6128" s="24">
        <f>ROUND(SUMIF(Einnahmen!E$7:E$10002,A6128,Einnahmen!G$7:G$10002)+SUMIF(Einnahmen!I$7:I$10002,A6128,Einnahmen!H$7:H$10002)+SUMIF(Ausgaben!E$7:E$10002,A6128,Ausgaben!G$7:G$10002)+SUMIF(Ausgaben!I$7:I$10002,A6128,Ausgaben!H$7:H$10002),2)</f>
        <v>0</v>
      </c>
    </row>
    <row r="6129" spans="1:2" x14ac:dyDescent="0.25">
      <c r="A6129">
        <v>6129</v>
      </c>
      <c r="B6129" s="24">
        <f>ROUND(SUMIF(Einnahmen!E$7:E$10002,A6129,Einnahmen!G$7:G$10002)+SUMIF(Einnahmen!I$7:I$10002,A6129,Einnahmen!H$7:H$10002)+SUMIF(Ausgaben!E$7:E$10002,A6129,Ausgaben!G$7:G$10002)+SUMIF(Ausgaben!I$7:I$10002,A6129,Ausgaben!H$7:H$10002),2)</f>
        <v>0</v>
      </c>
    </row>
    <row r="6130" spans="1:2" x14ac:dyDescent="0.25">
      <c r="A6130">
        <v>6130</v>
      </c>
      <c r="B6130" s="24">
        <f>ROUND(SUMIF(Einnahmen!E$7:E$10002,A6130,Einnahmen!G$7:G$10002)+SUMIF(Einnahmen!I$7:I$10002,A6130,Einnahmen!H$7:H$10002)+SUMIF(Ausgaben!E$7:E$10002,A6130,Ausgaben!G$7:G$10002)+SUMIF(Ausgaben!I$7:I$10002,A6130,Ausgaben!H$7:H$10002),2)</f>
        <v>0</v>
      </c>
    </row>
    <row r="6131" spans="1:2" x14ac:dyDescent="0.25">
      <c r="A6131">
        <v>6131</v>
      </c>
      <c r="B6131" s="24">
        <f>ROUND(SUMIF(Einnahmen!E$7:E$10002,A6131,Einnahmen!G$7:G$10002)+SUMIF(Einnahmen!I$7:I$10002,A6131,Einnahmen!H$7:H$10002)+SUMIF(Ausgaben!E$7:E$10002,A6131,Ausgaben!G$7:G$10002)+SUMIF(Ausgaben!I$7:I$10002,A6131,Ausgaben!H$7:H$10002),2)</f>
        <v>0</v>
      </c>
    </row>
    <row r="6132" spans="1:2" x14ac:dyDescent="0.25">
      <c r="A6132">
        <v>6132</v>
      </c>
      <c r="B6132" s="24">
        <f>ROUND(SUMIF(Einnahmen!E$7:E$10002,A6132,Einnahmen!G$7:G$10002)+SUMIF(Einnahmen!I$7:I$10002,A6132,Einnahmen!H$7:H$10002)+SUMIF(Ausgaben!E$7:E$10002,A6132,Ausgaben!G$7:G$10002)+SUMIF(Ausgaben!I$7:I$10002,A6132,Ausgaben!H$7:H$10002),2)</f>
        <v>0</v>
      </c>
    </row>
    <row r="6133" spans="1:2" x14ac:dyDescent="0.25">
      <c r="A6133">
        <v>6133</v>
      </c>
      <c r="B6133" s="24">
        <f>ROUND(SUMIF(Einnahmen!E$7:E$10002,A6133,Einnahmen!G$7:G$10002)+SUMIF(Einnahmen!I$7:I$10002,A6133,Einnahmen!H$7:H$10002)+SUMIF(Ausgaben!E$7:E$10002,A6133,Ausgaben!G$7:G$10002)+SUMIF(Ausgaben!I$7:I$10002,A6133,Ausgaben!H$7:H$10002),2)</f>
        <v>0</v>
      </c>
    </row>
    <row r="6134" spans="1:2" x14ac:dyDescent="0.25">
      <c r="A6134">
        <v>6134</v>
      </c>
      <c r="B6134" s="24">
        <f>ROUND(SUMIF(Einnahmen!E$7:E$10002,A6134,Einnahmen!G$7:G$10002)+SUMIF(Einnahmen!I$7:I$10002,A6134,Einnahmen!H$7:H$10002)+SUMIF(Ausgaben!E$7:E$10002,A6134,Ausgaben!G$7:G$10002)+SUMIF(Ausgaben!I$7:I$10002,A6134,Ausgaben!H$7:H$10002),2)</f>
        <v>0</v>
      </c>
    </row>
    <row r="6135" spans="1:2" x14ac:dyDescent="0.25">
      <c r="A6135">
        <v>6135</v>
      </c>
      <c r="B6135" s="24">
        <f>ROUND(SUMIF(Einnahmen!E$7:E$10002,A6135,Einnahmen!G$7:G$10002)+SUMIF(Einnahmen!I$7:I$10002,A6135,Einnahmen!H$7:H$10002)+SUMIF(Ausgaben!E$7:E$10002,A6135,Ausgaben!G$7:G$10002)+SUMIF(Ausgaben!I$7:I$10002,A6135,Ausgaben!H$7:H$10002),2)</f>
        <v>0</v>
      </c>
    </row>
    <row r="6136" spans="1:2" x14ac:dyDescent="0.25">
      <c r="A6136">
        <v>6136</v>
      </c>
      <c r="B6136" s="24">
        <f>ROUND(SUMIF(Einnahmen!E$7:E$10002,A6136,Einnahmen!G$7:G$10002)+SUMIF(Einnahmen!I$7:I$10002,A6136,Einnahmen!H$7:H$10002)+SUMIF(Ausgaben!E$7:E$10002,A6136,Ausgaben!G$7:G$10002)+SUMIF(Ausgaben!I$7:I$10002,A6136,Ausgaben!H$7:H$10002),2)</f>
        <v>0</v>
      </c>
    </row>
    <row r="6137" spans="1:2" x14ac:dyDescent="0.25">
      <c r="A6137">
        <v>6137</v>
      </c>
      <c r="B6137" s="24">
        <f>ROUND(SUMIF(Einnahmen!E$7:E$10002,A6137,Einnahmen!G$7:G$10002)+SUMIF(Einnahmen!I$7:I$10002,A6137,Einnahmen!H$7:H$10002)+SUMIF(Ausgaben!E$7:E$10002,A6137,Ausgaben!G$7:G$10002)+SUMIF(Ausgaben!I$7:I$10002,A6137,Ausgaben!H$7:H$10002),2)</f>
        <v>0</v>
      </c>
    </row>
    <row r="6138" spans="1:2" x14ac:dyDescent="0.25">
      <c r="A6138">
        <v>6138</v>
      </c>
      <c r="B6138" s="24">
        <f>ROUND(SUMIF(Einnahmen!E$7:E$10002,A6138,Einnahmen!G$7:G$10002)+SUMIF(Einnahmen!I$7:I$10002,A6138,Einnahmen!H$7:H$10002)+SUMIF(Ausgaben!E$7:E$10002,A6138,Ausgaben!G$7:G$10002)+SUMIF(Ausgaben!I$7:I$10002,A6138,Ausgaben!H$7:H$10002),2)</f>
        <v>0</v>
      </c>
    </row>
    <row r="6139" spans="1:2" x14ac:dyDescent="0.25">
      <c r="A6139">
        <v>6139</v>
      </c>
      <c r="B6139" s="24">
        <f>ROUND(SUMIF(Einnahmen!E$7:E$10002,A6139,Einnahmen!G$7:G$10002)+SUMIF(Einnahmen!I$7:I$10002,A6139,Einnahmen!H$7:H$10002)+SUMIF(Ausgaben!E$7:E$10002,A6139,Ausgaben!G$7:G$10002)+SUMIF(Ausgaben!I$7:I$10002,A6139,Ausgaben!H$7:H$10002),2)</f>
        <v>0</v>
      </c>
    </row>
    <row r="6140" spans="1:2" x14ac:dyDescent="0.25">
      <c r="A6140">
        <v>6140</v>
      </c>
      <c r="B6140" s="24">
        <f>ROUND(SUMIF(Einnahmen!E$7:E$10002,A6140,Einnahmen!G$7:G$10002)+SUMIF(Einnahmen!I$7:I$10002,A6140,Einnahmen!H$7:H$10002)+SUMIF(Ausgaben!E$7:E$10002,A6140,Ausgaben!G$7:G$10002)+SUMIF(Ausgaben!I$7:I$10002,A6140,Ausgaben!H$7:H$10002),2)</f>
        <v>0</v>
      </c>
    </row>
    <row r="6141" spans="1:2" x14ac:dyDescent="0.25">
      <c r="A6141">
        <v>6141</v>
      </c>
      <c r="B6141" s="24">
        <f>ROUND(SUMIF(Einnahmen!E$7:E$10002,A6141,Einnahmen!G$7:G$10002)+SUMIF(Einnahmen!I$7:I$10002,A6141,Einnahmen!H$7:H$10002)+SUMIF(Ausgaben!E$7:E$10002,A6141,Ausgaben!G$7:G$10002)+SUMIF(Ausgaben!I$7:I$10002,A6141,Ausgaben!H$7:H$10002),2)</f>
        <v>0</v>
      </c>
    </row>
    <row r="6142" spans="1:2" x14ac:dyDescent="0.25">
      <c r="A6142">
        <v>6142</v>
      </c>
      <c r="B6142" s="24">
        <f>ROUND(SUMIF(Einnahmen!E$7:E$10002,A6142,Einnahmen!G$7:G$10002)+SUMIF(Einnahmen!I$7:I$10002,A6142,Einnahmen!H$7:H$10002)+SUMIF(Ausgaben!E$7:E$10002,A6142,Ausgaben!G$7:G$10002)+SUMIF(Ausgaben!I$7:I$10002,A6142,Ausgaben!H$7:H$10002),2)</f>
        <v>0</v>
      </c>
    </row>
    <row r="6143" spans="1:2" x14ac:dyDescent="0.25">
      <c r="A6143">
        <v>6143</v>
      </c>
      <c r="B6143" s="24">
        <f>ROUND(SUMIF(Einnahmen!E$7:E$10002,A6143,Einnahmen!G$7:G$10002)+SUMIF(Einnahmen!I$7:I$10002,A6143,Einnahmen!H$7:H$10002)+SUMIF(Ausgaben!E$7:E$10002,A6143,Ausgaben!G$7:G$10002)+SUMIF(Ausgaben!I$7:I$10002,A6143,Ausgaben!H$7:H$10002),2)</f>
        <v>0</v>
      </c>
    </row>
    <row r="6144" spans="1:2" x14ac:dyDescent="0.25">
      <c r="A6144">
        <v>6144</v>
      </c>
      <c r="B6144" s="24">
        <f>ROUND(SUMIF(Einnahmen!E$7:E$10002,A6144,Einnahmen!G$7:G$10002)+SUMIF(Einnahmen!I$7:I$10002,A6144,Einnahmen!H$7:H$10002)+SUMIF(Ausgaben!E$7:E$10002,A6144,Ausgaben!G$7:G$10002)+SUMIF(Ausgaben!I$7:I$10002,A6144,Ausgaben!H$7:H$10002),2)</f>
        <v>0</v>
      </c>
    </row>
    <row r="6145" spans="1:2" x14ac:dyDescent="0.25">
      <c r="A6145">
        <v>6145</v>
      </c>
      <c r="B6145" s="24">
        <f>ROUND(SUMIF(Einnahmen!E$7:E$10002,A6145,Einnahmen!G$7:G$10002)+SUMIF(Einnahmen!I$7:I$10002,A6145,Einnahmen!H$7:H$10002)+SUMIF(Ausgaben!E$7:E$10002,A6145,Ausgaben!G$7:G$10002)+SUMIF(Ausgaben!I$7:I$10002,A6145,Ausgaben!H$7:H$10002),2)</f>
        <v>0</v>
      </c>
    </row>
    <row r="6146" spans="1:2" x14ac:dyDescent="0.25">
      <c r="A6146">
        <v>6146</v>
      </c>
      <c r="B6146" s="24">
        <f>ROUND(SUMIF(Einnahmen!E$7:E$10002,A6146,Einnahmen!G$7:G$10002)+SUMIF(Einnahmen!I$7:I$10002,A6146,Einnahmen!H$7:H$10002)+SUMIF(Ausgaben!E$7:E$10002,A6146,Ausgaben!G$7:G$10002)+SUMIF(Ausgaben!I$7:I$10002,A6146,Ausgaben!H$7:H$10002),2)</f>
        <v>0</v>
      </c>
    </row>
    <row r="6147" spans="1:2" x14ac:dyDescent="0.25">
      <c r="A6147">
        <v>6147</v>
      </c>
      <c r="B6147" s="24">
        <f>ROUND(SUMIF(Einnahmen!E$7:E$10002,A6147,Einnahmen!G$7:G$10002)+SUMIF(Einnahmen!I$7:I$10002,A6147,Einnahmen!H$7:H$10002)+SUMIF(Ausgaben!E$7:E$10002,A6147,Ausgaben!G$7:G$10002)+SUMIF(Ausgaben!I$7:I$10002,A6147,Ausgaben!H$7:H$10002),2)</f>
        <v>0</v>
      </c>
    </row>
    <row r="6148" spans="1:2" x14ac:dyDescent="0.25">
      <c r="A6148">
        <v>6148</v>
      </c>
      <c r="B6148" s="24">
        <f>ROUND(SUMIF(Einnahmen!E$7:E$10002,A6148,Einnahmen!G$7:G$10002)+SUMIF(Einnahmen!I$7:I$10002,A6148,Einnahmen!H$7:H$10002)+SUMIF(Ausgaben!E$7:E$10002,A6148,Ausgaben!G$7:G$10002)+SUMIF(Ausgaben!I$7:I$10002,A6148,Ausgaben!H$7:H$10002),2)</f>
        <v>0</v>
      </c>
    </row>
    <row r="6149" spans="1:2" x14ac:dyDescent="0.25">
      <c r="A6149">
        <v>6149</v>
      </c>
      <c r="B6149" s="24">
        <f>ROUND(SUMIF(Einnahmen!E$7:E$10002,A6149,Einnahmen!G$7:G$10002)+SUMIF(Einnahmen!I$7:I$10002,A6149,Einnahmen!H$7:H$10002)+SUMIF(Ausgaben!E$7:E$10002,A6149,Ausgaben!G$7:G$10002)+SUMIF(Ausgaben!I$7:I$10002,A6149,Ausgaben!H$7:H$10002),2)</f>
        <v>0</v>
      </c>
    </row>
    <row r="6150" spans="1:2" x14ac:dyDescent="0.25">
      <c r="A6150">
        <v>6150</v>
      </c>
      <c r="B6150" s="24">
        <f>ROUND(SUMIF(Einnahmen!E$7:E$10002,A6150,Einnahmen!G$7:G$10002)+SUMIF(Einnahmen!I$7:I$10002,A6150,Einnahmen!H$7:H$10002)+SUMIF(Ausgaben!E$7:E$10002,A6150,Ausgaben!G$7:G$10002)+SUMIF(Ausgaben!I$7:I$10002,A6150,Ausgaben!H$7:H$10002),2)</f>
        <v>0</v>
      </c>
    </row>
    <row r="6151" spans="1:2" x14ac:dyDescent="0.25">
      <c r="A6151">
        <v>6151</v>
      </c>
      <c r="B6151" s="24">
        <f>ROUND(SUMIF(Einnahmen!E$7:E$10002,A6151,Einnahmen!G$7:G$10002)+SUMIF(Einnahmen!I$7:I$10002,A6151,Einnahmen!H$7:H$10002)+SUMIF(Ausgaben!E$7:E$10002,A6151,Ausgaben!G$7:G$10002)+SUMIF(Ausgaben!I$7:I$10002,A6151,Ausgaben!H$7:H$10002),2)</f>
        <v>0</v>
      </c>
    </row>
    <row r="6152" spans="1:2" x14ac:dyDescent="0.25">
      <c r="A6152">
        <v>6152</v>
      </c>
      <c r="B6152" s="24">
        <f>ROUND(SUMIF(Einnahmen!E$7:E$10002,A6152,Einnahmen!G$7:G$10002)+SUMIF(Einnahmen!I$7:I$10002,A6152,Einnahmen!H$7:H$10002)+SUMIF(Ausgaben!E$7:E$10002,A6152,Ausgaben!G$7:G$10002)+SUMIF(Ausgaben!I$7:I$10002,A6152,Ausgaben!H$7:H$10002),2)</f>
        <v>0</v>
      </c>
    </row>
    <row r="6153" spans="1:2" x14ac:dyDescent="0.25">
      <c r="A6153">
        <v>6153</v>
      </c>
      <c r="B6153" s="24">
        <f>ROUND(SUMIF(Einnahmen!E$7:E$10002,A6153,Einnahmen!G$7:G$10002)+SUMIF(Einnahmen!I$7:I$10002,A6153,Einnahmen!H$7:H$10002)+SUMIF(Ausgaben!E$7:E$10002,A6153,Ausgaben!G$7:G$10002)+SUMIF(Ausgaben!I$7:I$10002,A6153,Ausgaben!H$7:H$10002),2)</f>
        <v>0</v>
      </c>
    </row>
    <row r="6154" spans="1:2" x14ac:dyDescent="0.25">
      <c r="A6154">
        <v>6154</v>
      </c>
      <c r="B6154" s="24">
        <f>ROUND(SUMIF(Einnahmen!E$7:E$10002,A6154,Einnahmen!G$7:G$10002)+SUMIF(Einnahmen!I$7:I$10002,A6154,Einnahmen!H$7:H$10002)+SUMIF(Ausgaben!E$7:E$10002,A6154,Ausgaben!G$7:G$10002)+SUMIF(Ausgaben!I$7:I$10002,A6154,Ausgaben!H$7:H$10002),2)</f>
        <v>0</v>
      </c>
    </row>
    <row r="6155" spans="1:2" x14ac:dyDescent="0.25">
      <c r="A6155">
        <v>6155</v>
      </c>
      <c r="B6155" s="24">
        <f>ROUND(SUMIF(Einnahmen!E$7:E$10002,A6155,Einnahmen!G$7:G$10002)+SUMIF(Einnahmen!I$7:I$10002,A6155,Einnahmen!H$7:H$10002)+SUMIF(Ausgaben!E$7:E$10002,A6155,Ausgaben!G$7:G$10002)+SUMIF(Ausgaben!I$7:I$10002,A6155,Ausgaben!H$7:H$10002),2)</f>
        <v>0</v>
      </c>
    </row>
    <row r="6156" spans="1:2" x14ac:dyDescent="0.25">
      <c r="A6156">
        <v>6156</v>
      </c>
      <c r="B6156" s="24">
        <f>ROUND(SUMIF(Einnahmen!E$7:E$10002,A6156,Einnahmen!G$7:G$10002)+SUMIF(Einnahmen!I$7:I$10002,A6156,Einnahmen!H$7:H$10002)+SUMIF(Ausgaben!E$7:E$10002,A6156,Ausgaben!G$7:G$10002)+SUMIF(Ausgaben!I$7:I$10002,A6156,Ausgaben!H$7:H$10002),2)</f>
        <v>0</v>
      </c>
    </row>
    <row r="6157" spans="1:2" x14ac:dyDescent="0.25">
      <c r="A6157">
        <v>6157</v>
      </c>
      <c r="B6157" s="24">
        <f>ROUND(SUMIF(Einnahmen!E$7:E$10002,A6157,Einnahmen!G$7:G$10002)+SUMIF(Einnahmen!I$7:I$10002,A6157,Einnahmen!H$7:H$10002)+SUMIF(Ausgaben!E$7:E$10002,A6157,Ausgaben!G$7:G$10002)+SUMIF(Ausgaben!I$7:I$10002,A6157,Ausgaben!H$7:H$10002),2)</f>
        <v>0</v>
      </c>
    </row>
    <row r="6158" spans="1:2" x14ac:dyDescent="0.25">
      <c r="A6158">
        <v>6158</v>
      </c>
      <c r="B6158" s="24">
        <f>ROUND(SUMIF(Einnahmen!E$7:E$10002,A6158,Einnahmen!G$7:G$10002)+SUMIF(Einnahmen!I$7:I$10002,A6158,Einnahmen!H$7:H$10002)+SUMIF(Ausgaben!E$7:E$10002,A6158,Ausgaben!G$7:G$10002)+SUMIF(Ausgaben!I$7:I$10002,A6158,Ausgaben!H$7:H$10002),2)</f>
        <v>0</v>
      </c>
    </row>
    <row r="6159" spans="1:2" x14ac:dyDescent="0.25">
      <c r="A6159">
        <v>6159</v>
      </c>
      <c r="B6159" s="24">
        <f>ROUND(SUMIF(Einnahmen!E$7:E$10002,A6159,Einnahmen!G$7:G$10002)+SUMIF(Einnahmen!I$7:I$10002,A6159,Einnahmen!H$7:H$10002)+SUMIF(Ausgaben!E$7:E$10002,A6159,Ausgaben!G$7:G$10002)+SUMIF(Ausgaben!I$7:I$10002,A6159,Ausgaben!H$7:H$10002),2)</f>
        <v>0</v>
      </c>
    </row>
    <row r="6160" spans="1:2" x14ac:dyDescent="0.25">
      <c r="A6160">
        <v>6160</v>
      </c>
      <c r="B6160" s="24">
        <f>ROUND(SUMIF(Einnahmen!E$7:E$10002,A6160,Einnahmen!G$7:G$10002)+SUMIF(Einnahmen!I$7:I$10002,A6160,Einnahmen!H$7:H$10002)+SUMIF(Ausgaben!E$7:E$10002,A6160,Ausgaben!G$7:G$10002)+SUMIF(Ausgaben!I$7:I$10002,A6160,Ausgaben!H$7:H$10002),2)</f>
        <v>0</v>
      </c>
    </row>
    <row r="6161" spans="1:2" x14ac:dyDescent="0.25">
      <c r="A6161">
        <v>6161</v>
      </c>
      <c r="B6161" s="24">
        <f>ROUND(SUMIF(Einnahmen!E$7:E$10002,A6161,Einnahmen!G$7:G$10002)+SUMIF(Einnahmen!I$7:I$10002,A6161,Einnahmen!H$7:H$10002)+SUMIF(Ausgaben!E$7:E$10002,A6161,Ausgaben!G$7:G$10002)+SUMIF(Ausgaben!I$7:I$10002,A6161,Ausgaben!H$7:H$10002),2)</f>
        <v>0</v>
      </c>
    </row>
    <row r="6162" spans="1:2" x14ac:dyDescent="0.25">
      <c r="A6162">
        <v>6162</v>
      </c>
      <c r="B6162" s="24">
        <f>ROUND(SUMIF(Einnahmen!E$7:E$10002,A6162,Einnahmen!G$7:G$10002)+SUMIF(Einnahmen!I$7:I$10002,A6162,Einnahmen!H$7:H$10002)+SUMIF(Ausgaben!E$7:E$10002,A6162,Ausgaben!G$7:G$10002)+SUMIF(Ausgaben!I$7:I$10002,A6162,Ausgaben!H$7:H$10002),2)</f>
        <v>0</v>
      </c>
    </row>
    <row r="6163" spans="1:2" x14ac:dyDescent="0.25">
      <c r="A6163">
        <v>6163</v>
      </c>
      <c r="B6163" s="24">
        <f>ROUND(SUMIF(Einnahmen!E$7:E$10002,A6163,Einnahmen!G$7:G$10002)+SUMIF(Einnahmen!I$7:I$10002,A6163,Einnahmen!H$7:H$10002)+SUMIF(Ausgaben!E$7:E$10002,A6163,Ausgaben!G$7:G$10002)+SUMIF(Ausgaben!I$7:I$10002,A6163,Ausgaben!H$7:H$10002),2)</f>
        <v>0</v>
      </c>
    </row>
    <row r="6164" spans="1:2" x14ac:dyDescent="0.25">
      <c r="A6164">
        <v>6164</v>
      </c>
      <c r="B6164" s="24">
        <f>ROUND(SUMIF(Einnahmen!E$7:E$10002,A6164,Einnahmen!G$7:G$10002)+SUMIF(Einnahmen!I$7:I$10002,A6164,Einnahmen!H$7:H$10002)+SUMIF(Ausgaben!E$7:E$10002,A6164,Ausgaben!G$7:G$10002)+SUMIF(Ausgaben!I$7:I$10002,A6164,Ausgaben!H$7:H$10002),2)</f>
        <v>0</v>
      </c>
    </row>
    <row r="6165" spans="1:2" x14ac:dyDescent="0.25">
      <c r="A6165">
        <v>6165</v>
      </c>
      <c r="B6165" s="24">
        <f>ROUND(SUMIF(Einnahmen!E$7:E$10002,A6165,Einnahmen!G$7:G$10002)+SUMIF(Einnahmen!I$7:I$10002,A6165,Einnahmen!H$7:H$10002)+SUMIF(Ausgaben!E$7:E$10002,A6165,Ausgaben!G$7:G$10002)+SUMIF(Ausgaben!I$7:I$10002,A6165,Ausgaben!H$7:H$10002),2)</f>
        <v>0</v>
      </c>
    </row>
    <row r="6166" spans="1:2" x14ac:dyDescent="0.25">
      <c r="A6166">
        <v>6166</v>
      </c>
      <c r="B6166" s="24">
        <f>ROUND(SUMIF(Einnahmen!E$7:E$10002,A6166,Einnahmen!G$7:G$10002)+SUMIF(Einnahmen!I$7:I$10002,A6166,Einnahmen!H$7:H$10002)+SUMIF(Ausgaben!E$7:E$10002,A6166,Ausgaben!G$7:G$10002)+SUMIF(Ausgaben!I$7:I$10002,A6166,Ausgaben!H$7:H$10002),2)</f>
        <v>0</v>
      </c>
    </row>
    <row r="6167" spans="1:2" x14ac:dyDescent="0.25">
      <c r="A6167">
        <v>6167</v>
      </c>
      <c r="B6167" s="24">
        <f>ROUND(SUMIF(Einnahmen!E$7:E$10002,A6167,Einnahmen!G$7:G$10002)+SUMIF(Einnahmen!I$7:I$10002,A6167,Einnahmen!H$7:H$10002)+SUMIF(Ausgaben!E$7:E$10002,A6167,Ausgaben!G$7:G$10002)+SUMIF(Ausgaben!I$7:I$10002,A6167,Ausgaben!H$7:H$10002),2)</f>
        <v>0</v>
      </c>
    </row>
    <row r="6168" spans="1:2" x14ac:dyDescent="0.25">
      <c r="A6168">
        <v>6168</v>
      </c>
      <c r="B6168" s="24">
        <f>ROUND(SUMIF(Einnahmen!E$7:E$10002,A6168,Einnahmen!G$7:G$10002)+SUMIF(Einnahmen!I$7:I$10002,A6168,Einnahmen!H$7:H$10002)+SUMIF(Ausgaben!E$7:E$10002,A6168,Ausgaben!G$7:G$10002)+SUMIF(Ausgaben!I$7:I$10002,A6168,Ausgaben!H$7:H$10002),2)</f>
        <v>0</v>
      </c>
    </row>
    <row r="6169" spans="1:2" x14ac:dyDescent="0.25">
      <c r="A6169">
        <v>6169</v>
      </c>
      <c r="B6169" s="24">
        <f>ROUND(SUMIF(Einnahmen!E$7:E$10002,A6169,Einnahmen!G$7:G$10002)+SUMIF(Einnahmen!I$7:I$10002,A6169,Einnahmen!H$7:H$10002)+SUMIF(Ausgaben!E$7:E$10002,A6169,Ausgaben!G$7:G$10002)+SUMIF(Ausgaben!I$7:I$10002,A6169,Ausgaben!H$7:H$10002),2)</f>
        <v>0</v>
      </c>
    </row>
    <row r="6170" spans="1:2" x14ac:dyDescent="0.25">
      <c r="A6170">
        <v>6170</v>
      </c>
      <c r="B6170" s="24">
        <f>ROUND(SUMIF(Einnahmen!E$7:E$10002,A6170,Einnahmen!G$7:G$10002)+SUMIF(Einnahmen!I$7:I$10002,A6170,Einnahmen!H$7:H$10002)+SUMIF(Ausgaben!E$7:E$10002,A6170,Ausgaben!G$7:G$10002)+SUMIF(Ausgaben!I$7:I$10002,A6170,Ausgaben!H$7:H$10002),2)</f>
        <v>0</v>
      </c>
    </row>
    <row r="6171" spans="1:2" x14ac:dyDescent="0.25">
      <c r="A6171">
        <v>6171</v>
      </c>
      <c r="B6171" s="24">
        <f>ROUND(SUMIF(Einnahmen!E$7:E$10002,A6171,Einnahmen!G$7:G$10002)+SUMIF(Einnahmen!I$7:I$10002,A6171,Einnahmen!H$7:H$10002)+SUMIF(Ausgaben!E$7:E$10002,A6171,Ausgaben!G$7:G$10002)+SUMIF(Ausgaben!I$7:I$10002,A6171,Ausgaben!H$7:H$10002),2)</f>
        <v>0</v>
      </c>
    </row>
    <row r="6172" spans="1:2" x14ac:dyDescent="0.25">
      <c r="A6172">
        <v>6172</v>
      </c>
      <c r="B6172" s="24">
        <f>ROUND(SUMIF(Einnahmen!E$7:E$10002,A6172,Einnahmen!G$7:G$10002)+SUMIF(Einnahmen!I$7:I$10002,A6172,Einnahmen!H$7:H$10002)+SUMIF(Ausgaben!E$7:E$10002,A6172,Ausgaben!G$7:G$10002)+SUMIF(Ausgaben!I$7:I$10002,A6172,Ausgaben!H$7:H$10002),2)</f>
        <v>0</v>
      </c>
    </row>
    <row r="6173" spans="1:2" x14ac:dyDescent="0.25">
      <c r="A6173">
        <v>6173</v>
      </c>
      <c r="B6173" s="24">
        <f>ROUND(SUMIF(Einnahmen!E$7:E$10002,A6173,Einnahmen!G$7:G$10002)+SUMIF(Einnahmen!I$7:I$10002,A6173,Einnahmen!H$7:H$10002)+SUMIF(Ausgaben!E$7:E$10002,A6173,Ausgaben!G$7:G$10002)+SUMIF(Ausgaben!I$7:I$10002,A6173,Ausgaben!H$7:H$10002),2)</f>
        <v>0</v>
      </c>
    </row>
    <row r="6174" spans="1:2" x14ac:dyDescent="0.25">
      <c r="A6174">
        <v>6174</v>
      </c>
      <c r="B6174" s="24">
        <f>ROUND(SUMIF(Einnahmen!E$7:E$10002,A6174,Einnahmen!G$7:G$10002)+SUMIF(Einnahmen!I$7:I$10002,A6174,Einnahmen!H$7:H$10002)+SUMIF(Ausgaben!E$7:E$10002,A6174,Ausgaben!G$7:G$10002)+SUMIF(Ausgaben!I$7:I$10002,A6174,Ausgaben!H$7:H$10002),2)</f>
        <v>0</v>
      </c>
    </row>
    <row r="6175" spans="1:2" x14ac:dyDescent="0.25">
      <c r="A6175">
        <v>6175</v>
      </c>
      <c r="B6175" s="24">
        <f>ROUND(SUMIF(Einnahmen!E$7:E$10002,A6175,Einnahmen!G$7:G$10002)+SUMIF(Einnahmen!I$7:I$10002,A6175,Einnahmen!H$7:H$10002)+SUMIF(Ausgaben!E$7:E$10002,A6175,Ausgaben!G$7:G$10002)+SUMIF(Ausgaben!I$7:I$10002,A6175,Ausgaben!H$7:H$10002),2)</f>
        <v>0</v>
      </c>
    </row>
    <row r="6176" spans="1:2" x14ac:dyDescent="0.25">
      <c r="A6176">
        <v>6176</v>
      </c>
      <c r="B6176" s="24">
        <f>ROUND(SUMIF(Einnahmen!E$7:E$10002,A6176,Einnahmen!G$7:G$10002)+SUMIF(Einnahmen!I$7:I$10002,A6176,Einnahmen!H$7:H$10002)+SUMIF(Ausgaben!E$7:E$10002,A6176,Ausgaben!G$7:G$10002)+SUMIF(Ausgaben!I$7:I$10002,A6176,Ausgaben!H$7:H$10002),2)</f>
        <v>0</v>
      </c>
    </row>
    <row r="6177" spans="1:2" x14ac:dyDescent="0.25">
      <c r="A6177">
        <v>6177</v>
      </c>
      <c r="B6177" s="24">
        <f>ROUND(SUMIF(Einnahmen!E$7:E$10002,A6177,Einnahmen!G$7:G$10002)+SUMIF(Einnahmen!I$7:I$10002,A6177,Einnahmen!H$7:H$10002)+SUMIF(Ausgaben!E$7:E$10002,A6177,Ausgaben!G$7:G$10002)+SUMIF(Ausgaben!I$7:I$10002,A6177,Ausgaben!H$7:H$10002),2)</f>
        <v>0</v>
      </c>
    </row>
    <row r="6178" spans="1:2" x14ac:dyDescent="0.25">
      <c r="A6178">
        <v>6178</v>
      </c>
      <c r="B6178" s="24">
        <f>ROUND(SUMIF(Einnahmen!E$7:E$10002,A6178,Einnahmen!G$7:G$10002)+SUMIF(Einnahmen!I$7:I$10002,A6178,Einnahmen!H$7:H$10002)+SUMIF(Ausgaben!E$7:E$10002,A6178,Ausgaben!G$7:G$10002)+SUMIF(Ausgaben!I$7:I$10002,A6178,Ausgaben!H$7:H$10002),2)</f>
        <v>0</v>
      </c>
    </row>
    <row r="6179" spans="1:2" x14ac:dyDescent="0.25">
      <c r="A6179">
        <v>6179</v>
      </c>
      <c r="B6179" s="24">
        <f>ROUND(SUMIF(Einnahmen!E$7:E$10002,A6179,Einnahmen!G$7:G$10002)+SUMIF(Einnahmen!I$7:I$10002,A6179,Einnahmen!H$7:H$10002)+SUMIF(Ausgaben!E$7:E$10002,A6179,Ausgaben!G$7:G$10002)+SUMIF(Ausgaben!I$7:I$10002,A6179,Ausgaben!H$7:H$10002),2)</f>
        <v>0</v>
      </c>
    </row>
    <row r="6180" spans="1:2" x14ac:dyDescent="0.25">
      <c r="A6180">
        <v>6180</v>
      </c>
      <c r="B6180" s="24">
        <f>ROUND(SUMIF(Einnahmen!E$7:E$10002,A6180,Einnahmen!G$7:G$10002)+SUMIF(Einnahmen!I$7:I$10002,A6180,Einnahmen!H$7:H$10002)+SUMIF(Ausgaben!E$7:E$10002,A6180,Ausgaben!G$7:G$10002)+SUMIF(Ausgaben!I$7:I$10002,A6180,Ausgaben!H$7:H$10002),2)</f>
        <v>0</v>
      </c>
    </row>
    <row r="6181" spans="1:2" x14ac:dyDescent="0.25">
      <c r="A6181">
        <v>6181</v>
      </c>
      <c r="B6181" s="24">
        <f>ROUND(SUMIF(Einnahmen!E$7:E$10002,A6181,Einnahmen!G$7:G$10002)+SUMIF(Einnahmen!I$7:I$10002,A6181,Einnahmen!H$7:H$10002)+SUMIF(Ausgaben!E$7:E$10002,A6181,Ausgaben!G$7:G$10002)+SUMIF(Ausgaben!I$7:I$10002,A6181,Ausgaben!H$7:H$10002),2)</f>
        <v>0</v>
      </c>
    </row>
    <row r="6182" spans="1:2" x14ac:dyDescent="0.25">
      <c r="A6182">
        <v>6182</v>
      </c>
      <c r="B6182" s="24">
        <f>ROUND(SUMIF(Einnahmen!E$7:E$10002,A6182,Einnahmen!G$7:G$10002)+SUMIF(Einnahmen!I$7:I$10002,A6182,Einnahmen!H$7:H$10002)+SUMIF(Ausgaben!E$7:E$10002,A6182,Ausgaben!G$7:G$10002)+SUMIF(Ausgaben!I$7:I$10002,A6182,Ausgaben!H$7:H$10002),2)</f>
        <v>0</v>
      </c>
    </row>
    <row r="6183" spans="1:2" x14ac:dyDescent="0.25">
      <c r="A6183">
        <v>6183</v>
      </c>
      <c r="B6183" s="24">
        <f>ROUND(SUMIF(Einnahmen!E$7:E$10002,A6183,Einnahmen!G$7:G$10002)+SUMIF(Einnahmen!I$7:I$10002,A6183,Einnahmen!H$7:H$10002)+SUMIF(Ausgaben!E$7:E$10002,A6183,Ausgaben!G$7:G$10002)+SUMIF(Ausgaben!I$7:I$10002,A6183,Ausgaben!H$7:H$10002),2)</f>
        <v>0</v>
      </c>
    </row>
    <row r="6184" spans="1:2" x14ac:dyDescent="0.25">
      <c r="A6184">
        <v>6184</v>
      </c>
      <c r="B6184" s="24">
        <f>ROUND(SUMIF(Einnahmen!E$7:E$10002,A6184,Einnahmen!G$7:G$10002)+SUMIF(Einnahmen!I$7:I$10002,A6184,Einnahmen!H$7:H$10002)+SUMIF(Ausgaben!E$7:E$10002,A6184,Ausgaben!G$7:G$10002)+SUMIF(Ausgaben!I$7:I$10002,A6184,Ausgaben!H$7:H$10002),2)</f>
        <v>0</v>
      </c>
    </row>
    <row r="6185" spans="1:2" x14ac:dyDescent="0.25">
      <c r="A6185">
        <v>6185</v>
      </c>
      <c r="B6185" s="24">
        <f>ROUND(SUMIF(Einnahmen!E$7:E$10002,A6185,Einnahmen!G$7:G$10002)+SUMIF(Einnahmen!I$7:I$10002,A6185,Einnahmen!H$7:H$10002)+SUMIF(Ausgaben!E$7:E$10002,A6185,Ausgaben!G$7:G$10002)+SUMIF(Ausgaben!I$7:I$10002,A6185,Ausgaben!H$7:H$10002),2)</f>
        <v>0</v>
      </c>
    </row>
    <row r="6186" spans="1:2" x14ac:dyDescent="0.25">
      <c r="A6186">
        <v>6186</v>
      </c>
      <c r="B6186" s="24">
        <f>ROUND(SUMIF(Einnahmen!E$7:E$10002,A6186,Einnahmen!G$7:G$10002)+SUMIF(Einnahmen!I$7:I$10002,A6186,Einnahmen!H$7:H$10002)+SUMIF(Ausgaben!E$7:E$10002,A6186,Ausgaben!G$7:G$10002)+SUMIF(Ausgaben!I$7:I$10002,A6186,Ausgaben!H$7:H$10002),2)</f>
        <v>0</v>
      </c>
    </row>
    <row r="6187" spans="1:2" x14ac:dyDescent="0.25">
      <c r="A6187">
        <v>6187</v>
      </c>
      <c r="B6187" s="24">
        <f>ROUND(SUMIF(Einnahmen!E$7:E$10002,A6187,Einnahmen!G$7:G$10002)+SUMIF(Einnahmen!I$7:I$10002,A6187,Einnahmen!H$7:H$10002)+SUMIF(Ausgaben!E$7:E$10002,A6187,Ausgaben!G$7:G$10002)+SUMIF(Ausgaben!I$7:I$10002,A6187,Ausgaben!H$7:H$10002),2)</f>
        <v>0</v>
      </c>
    </row>
    <row r="6188" spans="1:2" x14ac:dyDescent="0.25">
      <c r="A6188">
        <v>6188</v>
      </c>
      <c r="B6188" s="24">
        <f>ROUND(SUMIF(Einnahmen!E$7:E$10002,A6188,Einnahmen!G$7:G$10002)+SUMIF(Einnahmen!I$7:I$10002,A6188,Einnahmen!H$7:H$10002)+SUMIF(Ausgaben!E$7:E$10002,A6188,Ausgaben!G$7:G$10002)+SUMIF(Ausgaben!I$7:I$10002,A6188,Ausgaben!H$7:H$10002),2)</f>
        <v>0</v>
      </c>
    </row>
    <row r="6189" spans="1:2" x14ac:dyDescent="0.25">
      <c r="A6189">
        <v>6189</v>
      </c>
      <c r="B6189" s="24">
        <f>ROUND(SUMIF(Einnahmen!E$7:E$10002,A6189,Einnahmen!G$7:G$10002)+SUMIF(Einnahmen!I$7:I$10002,A6189,Einnahmen!H$7:H$10002)+SUMIF(Ausgaben!E$7:E$10002,A6189,Ausgaben!G$7:G$10002)+SUMIF(Ausgaben!I$7:I$10002,A6189,Ausgaben!H$7:H$10002),2)</f>
        <v>0</v>
      </c>
    </row>
    <row r="6190" spans="1:2" x14ac:dyDescent="0.25">
      <c r="A6190">
        <v>6190</v>
      </c>
      <c r="B6190" s="24">
        <f>ROUND(SUMIF(Einnahmen!E$7:E$10002,A6190,Einnahmen!G$7:G$10002)+SUMIF(Einnahmen!I$7:I$10002,A6190,Einnahmen!H$7:H$10002)+SUMIF(Ausgaben!E$7:E$10002,A6190,Ausgaben!G$7:G$10002)+SUMIF(Ausgaben!I$7:I$10002,A6190,Ausgaben!H$7:H$10002),2)</f>
        <v>0</v>
      </c>
    </row>
    <row r="6191" spans="1:2" x14ac:dyDescent="0.25">
      <c r="A6191">
        <v>6191</v>
      </c>
      <c r="B6191" s="24">
        <f>ROUND(SUMIF(Einnahmen!E$7:E$10002,A6191,Einnahmen!G$7:G$10002)+SUMIF(Einnahmen!I$7:I$10002,A6191,Einnahmen!H$7:H$10002)+SUMIF(Ausgaben!E$7:E$10002,A6191,Ausgaben!G$7:G$10002)+SUMIF(Ausgaben!I$7:I$10002,A6191,Ausgaben!H$7:H$10002),2)</f>
        <v>0</v>
      </c>
    </row>
    <row r="6192" spans="1:2" x14ac:dyDescent="0.25">
      <c r="A6192">
        <v>6192</v>
      </c>
      <c r="B6192" s="24">
        <f>ROUND(SUMIF(Einnahmen!E$7:E$10002,A6192,Einnahmen!G$7:G$10002)+SUMIF(Einnahmen!I$7:I$10002,A6192,Einnahmen!H$7:H$10002)+SUMIF(Ausgaben!E$7:E$10002,A6192,Ausgaben!G$7:G$10002)+SUMIF(Ausgaben!I$7:I$10002,A6192,Ausgaben!H$7:H$10002),2)</f>
        <v>0</v>
      </c>
    </row>
    <row r="6193" spans="1:2" x14ac:dyDescent="0.25">
      <c r="A6193">
        <v>6193</v>
      </c>
      <c r="B6193" s="24">
        <f>ROUND(SUMIF(Einnahmen!E$7:E$10002,A6193,Einnahmen!G$7:G$10002)+SUMIF(Einnahmen!I$7:I$10002,A6193,Einnahmen!H$7:H$10002)+SUMIF(Ausgaben!E$7:E$10002,A6193,Ausgaben!G$7:G$10002)+SUMIF(Ausgaben!I$7:I$10002,A6193,Ausgaben!H$7:H$10002),2)</f>
        <v>0</v>
      </c>
    </row>
    <row r="6194" spans="1:2" x14ac:dyDescent="0.25">
      <c r="A6194">
        <v>6194</v>
      </c>
      <c r="B6194" s="24">
        <f>ROUND(SUMIF(Einnahmen!E$7:E$10002,A6194,Einnahmen!G$7:G$10002)+SUMIF(Einnahmen!I$7:I$10002,A6194,Einnahmen!H$7:H$10002)+SUMIF(Ausgaben!E$7:E$10002,A6194,Ausgaben!G$7:G$10002)+SUMIF(Ausgaben!I$7:I$10002,A6194,Ausgaben!H$7:H$10002),2)</f>
        <v>0</v>
      </c>
    </row>
    <row r="6195" spans="1:2" x14ac:dyDescent="0.25">
      <c r="A6195">
        <v>6195</v>
      </c>
      <c r="B6195" s="24">
        <f>ROUND(SUMIF(Einnahmen!E$7:E$10002,A6195,Einnahmen!G$7:G$10002)+SUMIF(Einnahmen!I$7:I$10002,A6195,Einnahmen!H$7:H$10002)+SUMIF(Ausgaben!E$7:E$10002,A6195,Ausgaben!G$7:G$10002)+SUMIF(Ausgaben!I$7:I$10002,A6195,Ausgaben!H$7:H$10002),2)</f>
        <v>0</v>
      </c>
    </row>
    <row r="6196" spans="1:2" x14ac:dyDescent="0.25">
      <c r="A6196">
        <v>6196</v>
      </c>
      <c r="B6196" s="24">
        <f>ROUND(SUMIF(Einnahmen!E$7:E$10002,A6196,Einnahmen!G$7:G$10002)+SUMIF(Einnahmen!I$7:I$10002,A6196,Einnahmen!H$7:H$10002)+SUMIF(Ausgaben!E$7:E$10002,A6196,Ausgaben!G$7:G$10002)+SUMIF(Ausgaben!I$7:I$10002,A6196,Ausgaben!H$7:H$10002),2)</f>
        <v>0</v>
      </c>
    </row>
    <row r="6197" spans="1:2" x14ac:dyDescent="0.25">
      <c r="A6197">
        <v>6197</v>
      </c>
      <c r="B6197" s="24">
        <f>ROUND(SUMIF(Einnahmen!E$7:E$10002,A6197,Einnahmen!G$7:G$10002)+SUMIF(Einnahmen!I$7:I$10002,A6197,Einnahmen!H$7:H$10002)+SUMIF(Ausgaben!E$7:E$10002,A6197,Ausgaben!G$7:G$10002)+SUMIF(Ausgaben!I$7:I$10002,A6197,Ausgaben!H$7:H$10002),2)</f>
        <v>0</v>
      </c>
    </row>
    <row r="6198" spans="1:2" x14ac:dyDescent="0.25">
      <c r="A6198">
        <v>6198</v>
      </c>
      <c r="B6198" s="24">
        <f>ROUND(SUMIF(Einnahmen!E$7:E$10002,A6198,Einnahmen!G$7:G$10002)+SUMIF(Einnahmen!I$7:I$10002,A6198,Einnahmen!H$7:H$10002)+SUMIF(Ausgaben!E$7:E$10002,A6198,Ausgaben!G$7:G$10002)+SUMIF(Ausgaben!I$7:I$10002,A6198,Ausgaben!H$7:H$10002),2)</f>
        <v>0</v>
      </c>
    </row>
    <row r="6199" spans="1:2" x14ac:dyDescent="0.25">
      <c r="A6199">
        <v>6199</v>
      </c>
      <c r="B6199" s="24">
        <f>ROUND(SUMIF(Einnahmen!E$7:E$10002,A6199,Einnahmen!G$7:G$10002)+SUMIF(Einnahmen!I$7:I$10002,A6199,Einnahmen!H$7:H$10002)+SUMIF(Ausgaben!E$7:E$10002,A6199,Ausgaben!G$7:G$10002)+SUMIF(Ausgaben!I$7:I$10002,A6199,Ausgaben!H$7:H$10002),2)</f>
        <v>0</v>
      </c>
    </row>
    <row r="6200" spans="1:2" x14ac:dyDescent="0.25">
      <c r="A6200">
        <v>6200</v>
      </c>
      <c r="B6200" s="24">
        <f>ROUND(SUMIF(Einnahmen!E$7:E$10002,A6200,Einnahmen!G$7:G$10002)+SUMIF(Einnahmen!I$7:I$10002,A6200,Einnahmen!H$7:H$10002)+SUMIF(Ausgaben!E$7:E$10002,A6200,Ausgaben!G$7:G$10002)+SUMIF(Ausgaben!I$7:I$10002,A6200,Ausgaben!H$7:H$10002),2)</f>
        <v>0</v>
      </c>
    </row>
    <row r="6201" spans="1:2" x14ac:dyDescent="0.25">
      <c r="A6201">
        <v>6201</v>
      </c>
      <c r="B6201" s="24">
        <f>ROUND(SUMIF(Einnahmen!E$7:E$10002,A6201,Einnahmen!G$7:G$10002)+SUMIF(Einnahmen!I$7:I$10002,A6201,Einnahmen!H$7:H$10002)+SUMIF(Ausgaben!E$7:E$10002,A6201,Ausgaben!G$7:G$10002)+SUMIF(Ausgaben!I$7:I$10002,A6201,Ausgaben!H$7:H$10002),2)</f>
        <v>0</v>
      </c>
    </row>
    <row r="6202" spans="1:2" x14ac:dyDescent="0.25">
      <c r="A6202">
        <v>6202</v>
      </c>
      <c r="B6202" s="24">
        <f>ROUND(SUMIF(Einnahmen!E$7:E$10002,A6202,Einnahmen!G$7:G$10002)+SUMIF(Einnahmen!I$7:I$10002,A6202,Einnahmen!H$7:H$10002)+SUMIF(Ausgaben!E$7:E$10002,A6202,Ausgaben!G$7:G$10002)+SUMIF(Ausgaben!I$7:I$10002,A6202,Ausgaben!H$7:H$10002),2)</f>
        <v>0</v>
      </c>
    </row>
    <row r="6203" spans="1:2" x14ac:dyDescent="0.25">
      <c r="A6203">
        <v>6203</v>
      </c>
      <c r="B6203" s="24">
        <f>ROUND(SUMIF(Einnahmen!E$7:E$10002,A6203,Einnahmen!G$7:G$10002)+SUMIF(Einnahmen!I$7:I$10002,A6203,Einnahmen!H$7:H$10002)+SUMIF(Ausgaben!E$7:E$10002,A6203,Ausgaben!G$7:G$10002)+SUMIF(Ausgaben!I$7:I$10002,A6203,Ausgaben!H$7:H$10002),2)</f>
        <v>0</v>
      </c>
    </row>
    <row r="6204" spans="1:2" x14ac:dyDescent="0.25">
      <c r="A6204">
        <v>6204</v>
      </c>
      <c r="B6204" s="24">
        <f>ROUND(SUMIF(Einnahmen!E$7:E$10002,A6204,Einnahmen!G$7:G$10002)+SUMIF(Einnahmen!I$7:I$10002,A6204,Einnahmen!H$7:H$10002)+SUMIF(Ausgaben!E$7:E$10002,A6204,Ausgaben!G$7:G$10002)+SUMIF(Ausgaben!I$7:I$10002,A6204,Ausgaben!H$7:H$10002),2)</f>
        <v>0</v>
      </c>
    </row>
    <row r="6205" spans="1:2" x14ac:dyDescent="0.25">
      <c r="A6205">
        <v>6205</v>
      </c>
      <c r="B6205" s="24">
        <f>ROUND(SUMIF(Einnahmen!E$7:E$10002,A6205,Einnahmen!G$7:G$10002)+SUMIF(Einnahmen!I$7:I$10002,A6205,Einnahmen!H$7:H$10002)+SUMIF(Ausgaben!E$7:E$10002,A6205,Ausgaben!G$7:G$10002)+SUMIF(Ausgaben!I$7:I$10002,A6205,Ausgaben!H$7:H$10002),2)</f>
        <v>0</v>
      </c>
    </row>
    <row r="6206" spans="1:2" x14ac:dyDescent="0.25">
      <c r="A6206">
        <v>6206</v>
      </c>
      <c r="B6206" s="24">
        <f>ROUND(SUMIF(Einnahmen!E$7:E$10002,A6206,Einnahmen!G$7:G$10002)+SUMIF(Einnahmen!I$7:I$10002,A6206,Einnahmen!H$7:H$10002)+SUMIF(Ausgaben!E$7:E$10002,A6206,Ausgaben!G$7:G$10002)+SUMIF(Ausgaben!I$7:I$10002,A6206,Ausgaben!H$7:H$10002),2)</f>
        <v>0</v>
      </c>
    </row>
    <row r="6207" spans="1:2" x14ac:dyDescent="0.25">
      <c r="A6207">
        <v>6207</v>
      </c>
      <c r="B6207" s="24">
        <f>ROUND(SUMIF(Einnahmen!E$7:E$10002,A6207,Einnahmen!G$7:G$10002)+SUMIF(Einnahmen!I$7:I$10002,A6207,Einnahmen!H$7:H$10002)+SUMIF(Ausgaben!E$7:E$10002,A6207,Ausgaben!G$7:G$10002)+SUMIF(Ausgaben!I$7:I$10002,A6207,Ausgaben!H$7:H$10002),2)</f>
        <v>0</v>
      </c>
    </row>
    <row r="6208" spans="1:2" x14ac:dyDescent="0.25">
      <c r="A6208">
        <v>6208</v>
      </c>
      <c r="B6208" s="24">
        <f>ROUND(SUMIF(Einnahmen!E$7:E$10002,A6208,Einnahmen!G$7:G$10002)+SUMIF(Einnahmen!I$7:I$10002,A6208,Einnahmen!H$7:H$10002)+SUMIF(Ausgaben!E$7:E$10002,A6208,Ausgaben!G$7:G$10002)+SUMIF(Ausgaben!I$7:I$10002,A6208,Ausgaben!H$7:H$10002),2)</f>
        <v>0</v>
      </c>
    </row>
    <row r="6209" spans="1:2" x14ac:dyDescent="0.25">
      <c r="A6209">
        <v>6209</v>
      </c>
      <c r="B6209" s="24">
        <f>ROUND(SUMIF(Einnahmen!E$7:E$10002,A6209,Einnahmen!G$7:G$10002)+SUMIF(Einnahmen!I$7:I$10002,A6209,Einnahmen!H$7:H$10002)+SUMIF(Ausgaben!E$7:E$10002,A6209,Ausgaben!G$7:G$10002)+SUMIF(Ausgaben!I$7:I$10002,A6209,Ausgaben!H$7:H$10002),2)</f>
        <v>0</v>
      </c>
    </row>
    <row r="6210" spans="1:2" x14ac:dyDescent="0.25">
      <c r="A6210">
        <v>6210</v>
      </c>
      <c r="B6210" s="24">
        <f>ROUND(SUMIF(Einnahmen!E$7:E$10002,A6210,Einnahmen!G$7:G$10002)+SUMIF(Einnahmen!I$7:I$10002,A6210,Einnahmen!H$7:H$10002)+SUMIF(Ausgaben!E$7:E$10002,A6210,Ausgaben!G$7:G$10002)+SUMIF(Ausgaben!I$7:I$10002,A6210,Ausgaben!H$7:H$10002),2)</f>
        <v>0</v>
      </c>
    </row>
    <row r="6211" spans="1:2" x14ac:dyDescent="0.25">
      <c r="A6211">
        <v>6211</v>
      </c>
      <c r="B6211" s="24">
        <f>ROUND(SUMIF(Einnahmen!E$7:E$10002,A6211,Einnahmen!G$7:G$10002)+SUMIF(Einnahmen!I$7:I$10002,A6211,Einnahmen!H$7:H$10002)+SUMIF(Ausgaben!E$7:E$10002,A6211,Ausgaben!G$7:G$10002)+SUMIF(Ausgaben!I$7:I$10002,A6211,Ausgaben!H$7:H$10002),2)</f>
        <v>0</v>
      </c>
    </row>
    <row r="6212" spans="1:2" x14ac:dyDescent="0.25">
      <c r="A6212">
        <v>6212</v>
      </c>
      <c r="B6212" s="24">
        <f>ROUND(SUMIF(Einnahmen!E$7:E$10002,A6212,Einnahmen!G$7:G$10002)+SUMIF(Einnahmen!I$7:I$10002,A6212,Einnahmen!H$7:H$10002)+SUMIF(Ausgaben!E$7:E$10002,A6212,Ausgaben!G$7:G$10002)+SUMIF(Ausgaben!I$7:I$10002,A6212,Ausgaben!H$7:H$10002),2)</f>
        <v>0</v>
      </c>
    </row>
    <row r="6213" spans="1:2" x14ac:dyDescent="0.25">
      <c r="A6213">
        <v>6213</v>
      </c>
      <c r="B6213" s="24">
        <f>ROUND(SUMIF(Einnahmen!E$7:E$10002,A6213,Einnahmen!G$7:G$10002)+SUMIF(Einnahmen!I$7:I$10002,A6213,Einnahmen!H$7:H$10002)+SUMIF(Ausgaben!E$7:E$10002,A6213,Ausgaben!G$7:G$10002)+SUMIF(Ausgaben!I$7:I$10002,A6213,Ausgaben!H$7:H$10002),2)</f>
        <v>0</v>
      </c>
    </row>
    <row r="6214" spans="1:2" x14ac:dyDescent="0.25">
      <c r="A6214">
        <v>6214</v>
      </c>
      <c r="B6214" s="24">
        <f>ROUND(SUMIF(Einnahmen!E$7:E$10002,A6214,Einnahmen!G$7:G$10002)+SUMIF(Einnahmen!I$7:I$10002,A6214,Einnahmen!H$7:H$10002)+SUMIF(Ausgaben!E$7:E$10002,A6214,Ausgaben!G$7:G$10002)+SUMIF(Ausgaben!I$7:I$10002,A6214,Ausgaben!H$7:H$10002),2)</f>
        <v>0</v>
      </c>
    </row>
    <row r="6215" spans="1:2" x14ac:dyDescent="0.25">
      <c r="A6215">
        <v>6215</v>
      </c>
      <c r="B6215" s="24">
        <f>ROUND(SUMIF(Einnahmen!E$7:E$10002,A6215,Einnahmen!G$7:G$10002)+SUMIF(Einnahmen!I$7:I$10002,A6215,Einnahmen!H$7:H$10002)+SUMIF(Ausgaben!E$7:E$10002,A6215,Ausgaben!G$7:G$10002)+SUMIF(Ausgaben!I$7:I$10002,A6215,Ausgaben!H$7:H$10002),2)</f>
        <v>0</v>
      </c>
    </row>
    <row r="6216" spans="1:2" x14ac:dyDescent="0.25">
      <c r="A6216">
        <v>6216</v>
      </c>
      <c r="B6216" s="24">
        <f>ROUND(SUMIF(Einnahmen!E$7:E$10002,A6216,Einnahmen!G$7:G$10002)+SUMIF(Einnahmen!I$7:I$10002,A6216,Einnahmen!H$7:H$10002)+SUMIF(Ausgaben!E$7:E$10002,A6216,Ausgaben!G$7:G$10002)+SUMIF(Ausgaben!I$7:I$10002,A6216,Ausgaben!H$7:H$10002),2)</f>
        <v>0</v>
      </c>
    </row>
    <row r="6217" spans="1:2" x14ac:dyDescent="0.25">
      <c r="A6217">
        <v>6217</v>
      </c>
      <c r="B6217" s="24">
        <f>ROUND(SUMIF(Einnahmen!E$7:E$10002,A6217,Einnahmen!G$7:G$10002)+SUMIF(Einnahmen!I$7:I$10002,A6217,Einnahmen!H$7:H$10002)+SUMIF(Ausgaben!E$7:E$10002,A6217,Ausgaben!G$7:G$10002)+SUMIF(Ausgaben!I$7:I$10002,A6217,Ausgaben!H$7:H$10002),2)</f>
        <v>0</v>
      </c>
    </row>
    <row r="6218" spans="1:2" x14ac:dyDescent="0.25">
      <c r="A6218">
        <v>6218</v>
      </c>
      <c r="B6218" s="24">
        <f>ROUND(SUMIF(Einnahmen!E$7:E$10002,A6218,Einnahmen!G$7:G$10002)+SUMIF(Einnahmen!I$7:I$10002,A6218,Einnahmen!H$7:H$10002)+SUMIF(Ausgaben!E$7:E$10002,A6218,Ausgaben!G$7:G$10002)+SUMIF(Ausgaben!I$7:I$10002,A6218,Ausgaben!H$7:H$10002),2)</f>
        <v>0</v>
      </c>
    </row>
    <row r="6219" spans="1:2" x14ac:dyDescent="0.25">
      <c r="A6219">
        <v>6219</v>
      </c>
      <c r="B6219" s="24">
        <f>ROUND(SUMIF(Einnahmen!E$7:E$10002,A6219,Einnahmen!G$7:G$10002)+SUMIF(Einnahmen!I$7:I$10002,A6219,Einnahmen!H$7:H$10002)+SUMIF(Ausgaben!E$7:E$10002,A6219,Ausgaben!G$7:G$10002)+SUMIF(Ausgaben!I$7:I$10002,A6219,Ausgaben!H$7:H$10002),2)</f>
        <v>0</v>
      </c>
    </row>
    <row r="6220" spans="1:2" x14ac:dyDescent="0.25">
      <c r="A6220">
        <v>6220</v>
      </c>
      <c r="B6220" s="24">
        <f>ROUND(SUMIF(Einnahmen!E$7:E$10002,A6220,Einnahmen!G$7:G$10002)+SUMIF(Einnahmen!I$7:I$10002,A6220,Einnahmen!H$7:H$10002)+SUMIF(Ausgaben!E$7:E$10002,A6220,Ausgaben!G$7:G$10002)+SUMIF(Ausgaben!I$7:I$10002,A6220,Ausgaben!H$7:H$10002),2)</f>
        <v>0</v>
      </c>
    </row>
    <row r="6221" spans="1:2" x14ac:dyDescent="0.25">
      <c r="A6221">
        <v>6221</v>
      </c>
      <c r="B6221" s="24">
        <f>ROUND(SUMIF(Einnahmen!E$7:E$10002,A6221,Einnahmen!G$7:G$10002)+SUMIF(Einnahmen!I$7:I$10002,A6221,Einnahmen!H$7:H$10002)+SUMIF(Ausgaben!E$7:E$10002,A6221,Ausgaben!G$7:G$10002)+SUMIF(Ausgaben!I$7:I$10002,A6221,Ausgaben!H$7:H$10002),2)</f>
        <v>0</v>
      </c>
    </row>
    <row r="6222" spans="1:2" x14ac:dyDescent="0.25">
      <c r="A6222">
        <v>6222</v>
      </c>
      <c r="B6222" s="24">
        <f>ROUND(SUMIF(Einnahmen!E$7:E$10002,A6222,Einnahmen!G$7:G$10002)+SUMIF(Einnahmen!I$7:I$10002,A6222,Einnahmen!H$7:H$10002)+SUMIF(Ausgaben!E$7:E$10002,A6222,Ausgaben!G$7:G$10002)+SUMIF(Ausgaben!I$7:I$10002,A6222,Ausgaben!H$7:H$10002),2)</f>
        <v>0</v>
      </c>
    </row>
    <row r="6223" spans="1:2" x14ac:dyDescent="0.25">
      <c r="A6223">
        <v>6223</v>
      </c>
      <c r="B6223" s="24">
        <f>ROUND(SUMIF(Einnahmen!E$7:E$10002,A6223,Einnahmen!G$7:G$10002)+SUMIF(Einnahmen!I$7:I$10002,A6223,Einnahmen!H$7:H$10002)+SUMIF(Ausgaben!E$7:E$10002,A6223,Ausgaben!G$7:G$10002)+SUMIF(Ausgaben!I$7:I$10002,A6223,Ausgaben!H$7:H$10002),2)</f>
        <v>0</v>
      </c>
    </row>
    <row r="6224" spans="1:2" x14ac:dyDescent="0.25">
      <c r="A6224">
        <v>6224</v>
      </c>
      <c r="B6224" s="24">
        <f>ROUND(SUMIF(Einnahmen!E$7:E$10002,A6224,Einnahmen!G$7:G$10002)+SUMIF(Einnahmen!I$7:I$10002,A6224,Einnahmen!H$7:H$10002)+SUMIF(Ausgaben!E$7:E$10002,A6224,Ausgaben!G$7:G$10002)+SUMIF(Ausgaben!I$7:I$10002,A6224,Ausgaben!H$7:H$10002),2)</f>
        <v>0</v>
      </c>
    </row>
    <row r="6225" spans="1:2" x14ac:dyDescent="0.25">
      <c r="A6225">
        <v>6225</v>
      </c>
      <c r="B6225" s="24">
        <f>ROUND(SUMIF(Einnahmen!E$7:E$10002,A6225,Einnahmen!G$7:G$10002)+SUMIF(Einnahmen!I$7:I$10002,A6225,Einnahmen!H$7:H$10002)+SUMIF(Ausgaben!E$7:E$10002,A6225,Ausgaben!G$7:G$10002)+SUMIF(Ausgaben!I$7:I$10002,A6225,Ausgaben!H$7:H$10002),2)</f>
        <v>0</v>
      </c>
    </row>
    <row r="6226" spans="1:2" x14ac:dyDescent="0.25">
      <c r="A6226">
        <v>6226</v>
      </c>
      <c r="B6226" s="24">
        <f>ROUND(SUMIF(Einnahmen!E$7:E$10002,A6226,Einnahmen!G$7:G$10002)+SUMIF(Einnahmen!I$7:I$10002,A6226,Einnahmen!H$7:H$10002)+SUMIF(Ausgaben!E$7:E$10002,A6226,Ausgaben!G$7:G$10002)+SUMIF(Ausgaben!I$7:I$10002,A6226,Ausgaben!H$7:H$10002),2)</f>
        <v>0</v>
      </c>
    </row>
    <row r="6227" spans="1:2" x14ac:dyDescent="0.25">
      <c r="A6227">
        <v>6227</v>
      </c>
      <c r="B6227" s="24">
        <f>ROUND(SUMIF(Einnahmen!E$7:E$10002,A6227,Einnahmen!G$7:G$10002)+SUMIF(Einnahmen!I$7:I$10002,A6227,Einnahmen!H$7:H$10002)+SUMIF(Ausgaben!E$7:E$10002,A6227,Ausgaben!G$7:G$10002)+SUMIF(Ausgaben!I$7:I$10002,A6227,Ausgaben!H$7:H$10002),2)</f>
        <v>0</v>
      </c>
    </row>
    <row r="6228" spans="1:2" x14ac:dyDescent="0.25">
      <c r="A6228">
        <v>6228</v>
      </c>
      <c r="B6228" s="24">
        <f>ROUND(SUMIF(Einnahmen!E$7:E$10002,A6228,Einnahmen!G$7:G$10002)+SUMIF(Einnahmen!I$7:I$10002,A6228,Einnahmen!H$7:H$10002)+SUMIF(Ausgaben!E$7:E$10002,A6228,Ausgaben!G$7:G$10002)+SUMIF(Ausgaben!I$7:I$10002,A6228,Ausgaben!H$7:H$10002),2)</f>
        <v>0</v>
      </c>
    </row>
    <row r="6229" spans="1:2" x14ac:dyDescent="0.25">
      <c r="A6229">
        <v>6229</v>
      </c>
      <c r="B6229" s="24">
        <f>ROUND(SUMIF(Einnahmen!E$7:E$10002,A6229,Einnahmen!G$7:G$10002)+SUMIF(Einnahmen!I$7:I$10002,A6229,Einnahmen!H$7:H$10002)+SUMIF(Ausgaben!E$7:E$10002,A6229,Ausgaben!G$7:G$10002)+SUMIF(Ausgaben!I$7:I$10002,A6229,Ausgaben!H$7:H$10002),2)</f>
        <v>0</v>
      </c>
    </row>
    <row r="6230" spans="1:2" x14ac:dyDescent="0.25">
      <c r="A6230">
        <v>6230</v>
      </c>
      <c r="B6230" s="24">
        <f>ROUND(SUMIF(Einnahmen!E$7:E$10002,A6230,Einnahmen!G$7:G$10002)+SUMIF(Einnahmen!I$7:I$10002,A6230,Einnahmen!H$7:H$10002)+SUMIF(Ausgaben!E$7:E$10002,A6230,Ausgaben!G$7:G$10002)+SUMIF(Ausgaben!I$7:I$10002,A6230,Ausgaben!H$7:H$10002),2)</f>
        <v>0</v>
      </c>
    </row>
    <row r="6231" spans="1:2" x14ac:dyDescent="0.25">
      <c r="A6231">
        <v>6231</v>
      </c>
      <c r="B6231" s="24">
        <f>ROUND(SUMIF(Einnahmen!E$7:E$10002,A6231,Einnahmen!G$7:G$10002)+SUMIF(Einnahmen!I$7:I$10002,A6231,Einnahmen!H$7:H$10002)+SUMIF(Ausgaben!E$7:E$10002,A6231,Ausgaben!G$7:G$10002)+SUMIF(Ausgaben!I$7:I$10002,A6231,Ausgaben!H$7:H$10002),2)</f>
        <v>0</v>
      </c>
    </row>
    <row r="6232" spans="1:2" x14ac:dyDescent="0.25">
      <c r="A6232">
        <v>6232</v>
      </c>
      <c r="B6232" s="24">
        <f>ROUND(SUMIF(Einnahmen!E$7:E$10002,A6232,Einnahmen!G$7:G$10002)+SUMIF(Einnahmen!I$7:I$10002,A6232,Einnahmen!H$7:H$10002)+SUMIF(Ausgaben!E$7:E$10002,A6232,Ausgaben!G$7:G$10002)+SUMIF(Ausgaben!I$7:I$10002,A6232,Ausgaben!H$7:H$10002),2)</f>
        <v>0</v>
      </c>
    </row>
    <row r="6233" spans="1:2" x14ac:dyDescent="0.25">
      <c r="A6233">
        <v>6233</v>
      </c>
      <c r="B6233" s="24">
        <f>ROUND(SUMIF(Einnahmen!E$7:E$10002,A6233,Einnahmen!G$7:G$10002)+SUMIF(Einnahmen!I$7:I$10002,A6233,Einnahmen!H$7:H$10002)+SUMIF(Ausgaben!E$7:E$10002,A6233,Ausgaben!G$7:G$10002)+SUMIF(Ausgaben!I$7:I$10002,A6233,Ausgaben!H$7:H$10002),2)</f>
        <v>0</v>
      </c>
    </row>
    <row r="6234" spans="1:2" x14ac:dyDescent="0.25">
      <c r="A6234">
        <v>6234</v>
      </c>
      <c r="B6234" s="24">
        <f>ROUND(SUMIF(Einnahmen!E$7:E$10002,A6234,Einnahmen!G$7:G$10002)+SUMIF(Einnahmen!I$7:I$10002,A6234,Einnahmen!H$7:H$10002)+SUMIF(Ausgaben!E$7:E$10002,A6234,Ausgaben!G$7:G$10002)+SUMIF(Ausgaben!I$7:I$10002,A6234,Ausgaben!H$7:H$10002),2)</f>
        <v>0</v>
      </c>
    </row>
    <row r="6235" spans="1:2" x14ac:dyDescent="0.25">
      <c r="A6235">
        <v>6235</v>
      </c>
      <c r="B6235" s="24">
        <f>ROUND(SUMIF(Einnahmen!E$7:E$10002,A6235,Einnahmen!G$7:G$10002)+SUMIF(Einnahmen!I$7:I$10002,A6235,Einnahmen!H$7:H$10002)+SUMIF(Ausgaben!E$7:E$10002,A6235,Ausgaben!G$7:G$10002)+SUMIF(Ausgaben!I$7:I$10002,A6235,Ausgaben!H$7:H$10002),2)</f>
        <v>0</v>
      </c>
    </row>
    <row r="6236" spans="1:2" x14ac:dyDescent="0.25">
      <c r="A6236">
        <v>6236</v>
      </c>
      <c r="B6236" s="24">
        <f>ROUND(SUMIF(Einnahmen!E$7:E$10002,A6236,Einnahmen!G$7:G$10002)+SUMIF(Einnahmen!I$7:I$10002,A6236,Einnahmen!H$7:H$10002)+SUMIF(Ausgaben!E$7:E$10002,A6236,Ausgaben!G$7:G$10002)+SUMIF(Ausgaben!I$7:I$10002,A6236,Ausgaben!H$7:H$10002),2)</f>
        <v>0</v>
      </c>
    </row>
    <row r="6237" spans="1:2" x14ac:dyDescent="0.25">
      <c r="A6237">
        <v>6237</v>
      </c>
      <c r="B6237" s="24">
        <f>ROUND(SUMIF(Einnahmen!E$7:E$10002,A6237,Einnahmen!G$7:G$10002)+SUMIF(Einnahmen!I$7:I$10002,A6237,Einnahmen!H$7:H$10002)+SUMIF(Ausgaben!E$7:E$10002,A6237,Ausgaben!G$7:G$10002)+SUMIF(Ausgaben!I$7:I$10002,A6237,Ausgaben!H$7:H$10002),2)</f>
        <v>0</v>
      </c>
    </row>
    <row r="6238" spans="1:2" x14ac:dyDescent="0.25">
      <c r="A6238">
        <v>6238</v>
      </c>
      <c r="B6238" s="24">
        <f>ROUND(SUMIF(Einnahmen!E$7:E$10002,A6238,Einnahmen!G$7:G$10002)+SUMIF(Einnahmen!I$7:I$10002,A6238,Einnahmen!H$7:H$10002)+SUMIF(Ausgaben!E$7:E$10002,A6238,Ausgaben!G$7:G$10002)+SUMIF(Ausgaben!I$7:I$10002,A6238,Ausgaben!H$7:H$10002),2)</f>
        <v>0</v>
      </c>
    </row>
    <row r="6239" spans="1:2" x14ac:dyDescent="0.25">
      <c r="A6239">
        <v>6239</v>
      </c>
      <c r="B6239" s="24">
        <f>ROUND(SUMIF(Einnahmen!E$7:E$10002,A6239,Einnahmen!G$7:G$10002)+SUMIF(Einnahmen!I$7:I$10002,A6239,Einnahmen!H$7:H$10002)+SUMIF(Ausgaben!E$7:E$10002,A6239,Ausgaben!G$7:G$10002)+SUMIF(Ausgaben!I$7:I$10002,A6239,Ausgaben!H$7:H$10002),2)</f>
        <v>0</v>
      </c>
    </row>
    <row r="6240" spans="1:2" x14ac:dyDescent="0.25">
      <c r="A6240">
        <v>6240</v>
      </c>
      <c r="B6240" s="24">
        <f>ROUND(SUMIF(Einnahmen!E$7:E$10002,A6240,Einnahmen!G$7:G$10002)+SUMIF(Einnahmen!I$7:I$10002,A6240,Einnahmen!H$7:H$10002)+SUMIF(Ausgaben!E$7:E$10002,A6240,Ausgaben!G$7:G$10002)+SUMIF(Ausgaben!I$7:I$10002,A6240,Ausgaben!H$7:H$10002),2)</f>
        <v>0</v>
      </c>
    </row>
    <row r="6241" spans="1:2" x14ac:dyDescent="0.25">
      <c r="A6241">
        <v>6241</v>
      </c>
      <c r="B6241" s="24">
        <f>ROUND(SUMIF(Einnahmen!E$7:E$10002,A6241,Einnahmen!G$7:G$10002)+SUMIF(Einnahmen!I$7:I$10002,A6241,Einnahmen!H$7:H$10002)+SUMIF(Ausgaben!E$7:E$10002,A6241,Ausgaben!G$7:G$10002)+SUMIF(Ausgaben!I$7:I$10002,A6241,Ausgaben!H$7:H$10002),2)</f>
        <v>0</v>
      </c>
    </row>
    <row r="6242" spans="1:2" x14ac:dyDescent="0.25">
      <c r="A6242">
        <v>6242</v>
      </c>
      <c r="B6242" s="24">
        <f>ROUND(SUMIF(Einnahmen!E$7:E$10002,A6242,Einnahmen!G$7:G$10002)+SUMIF(Einnahmen!I$7:I$10002,A6242,Einnahmen!H$7:H$10002)+SUMIF(Ausgaben!E$7:E$10002,A6242,Ausgaben!G$7:G$10002)+SUMIF(Ausgaben!I$7:I$10002,A6242,Ausgaben!H$7:H$10002),2)</f>
        <v>0</v>
      </c>
    </row>
    <row r="6243" spans="1:2" x14ac:dyDescent="0.25">
      <c r="A6243">
        <v>6243</v>
      </c>
      <c r="B6243" s="24">
        <f>ROUND(SUMIF(Einnahmen!E$7:E$10002,A6243,Einnahmen!G$7:G$10002)+SUMIF(Einnahmen!I$7:I$10002,A6243,Einnahmen!H$7:H$10002)+SUMIF(Ausgaben!E$7:E$10002,A6243,Ausgaben!G$7:G$10002)+SUMIF(Ausgaben!I$7:I$10002,A6243,Ausgaben!H$7:H$10002),2)</f>
        <v>0</v>
      </c>
    </row>
    <row r="6244" spans="1:2" x14ac:dyDescent="0.25">
      <c r="A6244">
        <v>6244</v>
      </c>
      <c r="B6244" s="24">
        <f>ROUND(SUMIF(Einnahmen!E$7:E$10002,A6244,Einnahmen!G$7:G$10002)+SUMIF(Einnahmen!I$7:I$10002,A6244,Einnahmen!H$7:H$10002)+SUMIF(Ausgaben!E$7:E$10002,A6244,Ausgaben!G$7:G$10002)+SUMIF(Ausgaben!I$7:I$10002,A6244,Ausgaben!H$7:H$10002),2)</f>
        <v>0</v>
      </c>
    </row>
    <row r="6245" spans="1:2" x14ac:dyDescent="0.25">
      <c r="A6245">
        <v>6245</v>
      </c>
      <c r="B6245" s="24">
        <f>ROUND(SUMIF(Einnahmen!E$7:E$10002,A6245,Einnahmen!G$7:G$10002)+SUMIF(Einnahmen!I$7:I$10002,A6245,Einnahmen!H$7:H$10002)+SUMIF(Ausgaben!E$7:E$10002,A6245,Ausgaben!G$7:G$10002)+SUMIF(Ausgaben!I$7:I$10002,A6245,Ausgaben!H$7:H$10002),2)</f>
        <v>0</v>
      </c>
    </row>
    <row r="6246" spans="1:2" x14ac:dyDescent="0.25">
      <c r="A6246">
        <v>6246</v>
      </c>
      <c r="B6246" s="24">
        <f>ROUND(SUMIF(Einnahmen!E$7:E$10002,A6246,Einnahmen!G$7:G$10002)+SUMIF(Einnahmen!I$7:I$10002,A6246,Einnahmen!H$7:H$10002)+SUMIF(Ausgaben!E$7:E$10002,A6246,Ausgaben!G$7:G$10002)+SUMIF(Ausgaben!I$7:I$10002,A6246,Ausgaben!H$7:H$10002),2)</f>
        <v>0</v>
      </c>
    </row>
    <row r="6247" spans="1:2" x14ac:dyDescent="0.25">
      <c r="A6247">
        <v>6247</v>
      </c>
      <c r="B6247" s="24">
        <f>ROUND(SUMIF(Einnahmen!E$7:E$10002,A6247,Einnahmen!G$7:G$10002)+SUMIF(Einnahmen!I$7:I$10002,A6247,Einnahmen!H$7:H$10002)+SUMIF(Ausgaben!E$7:E$10002,A6247,Ausgaben!G$7:G$10002)+SUMIF(Ausgaben!I$7:I$10002,A6247,Ausgaben!H$7:H$10002),2)</f>
        <v>0</v>
      </c>
    </row>
    <row r="6248" spans="1:2" x14ac:dyDescent="0.25">
      <c r="A6248">
        <v>6248</v>
      </c>
      <c r="B6248" s="24">
        <f>ROUND(SUMIF(Einnahmen!E$7:E$10002,A6248,Einnahmen!G$7:G$10002)+SUMIF(Einnahmen!I$7:I$10002,A6248,Einnahmen!H$7:H$10002)+SUMIF(Ausgaben!E$7:E$10002,A6248,Ausgaben!G$7:G$10002)+SUMIF(Ausgaben!I$7:I$10002,A6248,Ausgaben!H$7:H$10002),2)</f>
        <v>0</v>
      </c>
    </row>
    <row r="6249" spans="1:2" x14ac:dyDescent="0.25">
      <c r="A6249">
        <v>6249</v>
      </c>
      <c r="B6249" s="24">
        <f>ROUND(SUMIF(Einnahmen!E$7:E$10002,A6249,Einnahmen!G$7:G$10002)+SUMIF(Einnahmen!I$7:I$10002,A6249,Einnahmen!H$7:H$10002)+SUMIF(Ausgaben!E$7:E$10002,A6249,Ausgaben!G$7:G$10002)+SUMIF(Ausgaben!I$7:I$10002,A6249,Ausgaben!H$7:H$10002),2)</f>
        <v>0</v>
      </c>
    </row>
    <row r="6250" spans="1:2" x14ac:dyDescent="0.25">
      <c r="A6250">
        <v>6250</v>
      </c>
      <c r="B6250" s="24">
        <f>ROUND(SUMIF(Einnahmen!E$7:E$10002,A6250,Einnahmen!G$7:G$10002)+SUMIF(Einnahmen!I$7:I$10002,A6250,Einnahmen!H$7:H$10002)+SUMIF(Ausgaben!E$7:E$10002,A6250,Ausgaben!G$7:G$10002)+SUMIF(Ausgaben!I$7:I$10002,A6250,Ausgaben!H$7:H$10002),2)</f>
        <v>0</v>
      </c>
    </row>
    <row r="6251" spans="1:2" x14ac:dyDescent="0.25">
      <c r="A6251">
        <v>6251</v>
      </c>
      <c r="B6251" s="24">
        <f>ROUND(SUMIF(Einnahmen!E$7:E$10002,A6251,Einnahmen!G$7:G$10002)+SUMIF(Einnahmen!I$7:I$10002,A6251,Einnahmen!H$7:H$10002)+SUMIF(Ausgaben!E$7:E$10002,A6251,Ausgaben!G$7:G$10002)+SUMIF(Ausgaben!I$7:I$10002,A6251,Ausgaben!H$7:H$10002),2)</f>
        <v>0</v>
      </c>
    </row>
    <row r="6252" spans="1:2" x14ac:dyDescent="0.25">
      <c r="A6252">
        <v>6252</v>
      </c>
      <c r="B6252" s="24">
        <f>ROUND(SUMIF(Einnahmen!E$7:E$10002,A6252,Einnahmen!G$7:G$10002)+SUMIF(Einnahmen!I$7:I$10002,A6252,Einnahmen!H$7:H$10002)+SUMIF(Ausgaben!E$7:E$10002,A6252,Ausgaben!G$7:G$10002)+SUMIF(Ausgaben!I$7:I$10002,A6252,Ausgaben!H$7:H$10002),2)</f>
        <v>0</v>
      </c>
    </row>
    <row r="6253" spans="1:2" x14ac:dyDescent="0.25">
      <c r="A6253">
        <v>6253</v>
      </c>
      <c r="B6253" s="24">
        <f>ROUND(SUMIF(Einnahmen!E$7:E$10002,A6253,Einnahmen!G$7:G$10002)+SUMIF(Einnahmen!I$7:I$10002,A6253,Einnahmen!H$7:H$10002)+SUMIF(Ausgaben!E$7:E$10002,A6253,Ausgaben!G$7:G$10002)+SUMIF(Ausgaben!I$7:I$10002,A6253,Ausgaben!H$7:H$10002),2)</f>
        <v>0</v>
      </c>
    </row>
    <row r="6254" spans="1:2" x14ac:dyDescent="0.25">
      <c r="A6254">
        <v>6254</v>
      </c>
      <c r="B6254" s="24">
        <f>ROUND(SUMIF(Einnahmen!E$7:E$10002,A6254,Einnahmen!G$7:G$10002)+SUMIF(Einnahmen!I$7:I$10002,A6254,Einnahmen!H$7:H$10002)+SUMIF(Ausgaben!E$7:E$10002,A6254,Ausgaben!G$7:G$10002)+SUMIF(Ausgaben!I$7:I$10002,A6254,Ausgaben!H$7:H$10002),2)</f>
        <v>0</v>
      </c>
    </row>
    <row r="6255" spans="1:2" x14ac:dyDescent="0.25">
      <c r="A6255">
        <v>6255</v>
      </c>
      <c r="B6255" s="24">
        <f>ROUND(SUMIF(Einnahmen!E$7:E$10002,A6255,Einnahmen!G$7:G$10002)+SUMIF(Einnahmen!I$7:I$10002,A6255,Einnahmen!H$7:H$10002)+SUMIF(Ausgaben!E$7:E$10002,A6255,Ausgaben!G$7:G$10002)+SUMIF(Ausgaben!I$7:I$10002,A6255,Ausgaben!H$7:H$10002),2)</f>
        <v>0</v>
      </c>
    </row>
    <row r="6256" spans="1:2" x14ac:dyDescent="0.25">
      <c r="A6256">
        <v>6256</v>
      </c>
      <c r="B6256" s="24">
        <f>ROUND(SUMIF(Einnahmen!E$7:E$10002,A6256,Einnahmen!G$7:G$10002)+SUMIF(Einnahmen!I$7:I$10002,A6256,Einnahmen!H$7:H$10002)+SUMIF(Ausgaben!E$7:E$10002,A6256,Ausgaben!G$7:G$10002)+SUMIF(Ausgaben!I$7:I$10002,A6256,Ausgaben!H$7:H$10002),2)</f>
        <v>0</v>
      </c>
    </row>
    <row r="6257" spans="1:2" x14ac:dyDescent="0.25">
      <c r="A6257">
        <v>6257</v>
      </c>
      <c r="B6257" s="24">
        <f>ROUND(SUMIF(Einnahmen!E$7:E$10002,A6257,Einnahmen!G$7:G$10002)+SUMIF(Einnahmen!I$7:I$10002,A6257,Einnahmen!H$7:H$10002)+SUMIF(Ausgaben!E$7:E$10002,A6257,Ausgaben!G$7:G$10002)+SUMIF(Ausgaben!I$7:I$10002,A6257,Ausgaben!H$7:H$10002),2)</f>
        <v>0</v>
      </c>
    </row>
    <row r="6258" spans="1:2" x14ac:dyDescent="0.25">
      <c r="A6258">
        <v>6258</v>
      </c>
      <c r="B6258" s="24">
        <f>ROUND(SUMIF(Einnahmen!E$7:E$10002,A6258,Einnahmen!G$7:G$10002)+SUMIF(Einnahmen!I$7:I$10002,A6258,Einnahmen!H$7:H$10002)+SUMIF(Ausgaben!E$7:E$10002,A6258,Ausgaben!G$7:G$10002)+SUMIF(Ausgaben!I$7:I$10002,A6258,Ausgaben!H$7:H$10002),2)</f>
        <v>0</v>
      </c>
    </row>
    <row r="6259" spans="1:2" x14ac:dyDescent="0.25">
      <c r="A6259">
        <v>6259</v>
      </c>
      <c r="B6259" s="24">
        <f>ROUND(SUMIF(Einnahmen!E$7:E$10002,A6259,Einnahmen!G$7:G$10002)+SUMIF(Einnahmen!I$7:I$10002,A6259,Einnahmen!H$7:H$10002)+SUMIF(Ausgaben!E$7:E$10002,A6259,Ausgaben!G$7:G$10002)+SUMIF(Ausgaben!I$7:I$10002,A6259,Ausgaben!H$7:H$10002),2)</f>
        <v>0</v>
      </c>
    </row>
    <row r="6260" spans="1:2" x14ac:dyDescent="0.25">
      <c r="A6260">
        <v>6260</v>
      </c>
      <c r="B6260" s="24">
        <f>ROUND(SUMIF(Einnahmen!E$7:E$10002,A6260,Einnahmen!G$7:G$10002)+SUMIF(Einnahmen!I$7:I$10002,A6260,Einnahmen!H$7:H$10002)+SUMIF(Ausgaben!E$7:E$10002,A6260,Ausgaben!G$7:G$10002)+SUMIF(Ausgaben!I$7:I$10002,A6260,Ausgaben!H$7:H$10002),2)</f>
        <v>0</v>
      </c>
    </row>
    <row r="6261" spans="1:2" x14ac:dyDescent="0.25">
      <c r="A6261">
        <v>6261</v>
      </c>
      <c r="B6261" s="24">
        <f>ROUND(SUMIF(Einnahmen!E$7:E$10002,A6261,Einnahmen!G$7:G$10002)+SUMIF(Einnahmen!I$7:I$10002,A6261,Einnahmen!H$7:H$10002)+SUMIF(Ausgaben!E$7:E$10002,A6261,Ausgaben!G$7:G$10002)+SUMIF(Ausgaben!I$7:I$10002,A6261,Ausgaben!H$7:H$10002),2)</f>
        <v>0</v>
      </c>
    </row>
    <row r="6262" spans="1:2" x14ac:dyDescent="0.25">
      <c r="A6262">
        <v>6262</v>
      </c>
      <c r="B6262" s="24">
        <f>ROUND(SUMIF(Einnahmen!E$7:E$10002,A6262,Einnahmen!G$7:G$10002)+SUMIF(Einnahmen!I$7:I$10002,A6262,Einnahmen!H$7:H$10002)+SUMIF(Ausgaben!E$7:E$10002,A6262,Ausgaben!G$7:G$10002)+SUMIF(Ausgaben!I$7:I$10002,A6262,Ausgaben!H$7:H$10002),2)</f>
        <v>0</v>
      </c>
    </row>
    <row r="6263" spans="1:2" x14ac:dyDescent="0.25">
      <c r="A6263">
        <v>6263</v>
      </c>
      <c r="B6263" s="24">
        <f>ROUND(SUMIF(Einnahmen!E$7:E$10002,A6263,Einnahmen!G$7:G$10002)+SUMIF(Einnahmen!I$7:I$10002,A6263,Einnahmen!H$7:H$10002)+SUMIF(Ausgaben!E$7:E$10002,A6263,Ausgaben!G$7:G$10002)+SUMIF(Ausgaben!I$7:I$10002,A6263,Ausgaben!H$7:H$10002),2)</f>
        <v>0</v>
      </c>
    </row>
    <row r="6264" spans="1:2" x14ac:dyDescent="0.25">
      <c r="A6264">
        <v>6264</v>
      </c>
      <c r="B6264" s="24">
        <f>ROUND(SUMIF(Einnahmen!E$7:E$10002,A6264,Einnahmen!G$7:G$10002)+SUMIF(Einnahmen!I$7:I$10002,A6264,Einnahmen!H$7:H$10002)+SUMIF(Ausgaben!E$7:E$10002,A6264,Ausgaben!G$7:G$10002)+SUMIF(Ausgaben!I$7:I$10002,A6264,Ausgaben!H$7:H$10002),2)</f>
        <v>0</v>
      </c>
    </row>
    <row r="6265" spans="1:2" x14ac:dyDescent="0.25">
      <c r="A6265">
        <v>6265</v>
      </c>
      <c r="B6265" s="24">
        <f>ROUND(SUMIF(Einnahmen!E$7:E$10002,A6265,Einnahmen!G$7:G$10002)+SUMIF(Einnahmen!I$7:I$10002,A6265,Einnahmen!H$7:H$10002)+SUMIF(Ausgaben!E$7:E$10002,A6265,Ausgaben!G$7:G$10002)+SUMIF(Ausgaben!I$7:I$10002,A6265,Ausgaben!H$7:H$10002),2)</f>
        <v>0</v>
      </c>
    </row>
    <row r="6266" spans="1:2" x14ac:dyDescent="0.25">
      <c r="A6266">
        <v>6266</v>
      </c>
      <c r="B6266" s="24">
        <f>ROUND(SUMIF(Einnahmen!E$7:E$10002,A6266,Einnahmen!G$7:G$10002)+SUMIF(Einnahmen!I$7:I$10002,A6266,Einnahmen!H$7:H$10002)+SUMIF(Ausgaben!E$7:E$10002,A6266,Ausgaben!G$7:G$10002)+SUMIF(Ausgaben!I$7:I$10002,A6266,Ausgaben!H$7:H$10002),2)</f>
        <v>0</v>
      </c>
    </row>
    <row r="6267" spans="1:2" x14ac:dyDescent="0.25">
      <c r="A6267">
        <v>6267</v>
      </c>
      <c r="B6267" s="24">
        <f>ROUND(SUMIF(Einnahmen!E$7:E$10002,A6267,Einnahmen!G$7:G$10002)+SUMIF(Einnahmen!I$7:I$10002,A6267,Einnahmen!H$7:H$10002)+SUMIF(Ausgaben!E$7:E$10002,A6267,Ausgaben!G$7:G$10002)+SUMIF(Ausgaben!I$7:I$10002,A6267,Ausgaben!H$7:H$10002),2)</f>
        <v>0</v>
      </c>
    </row>
    <row r="6268" spans="1:2" x14ac:dyDescent="0.25">
      <c r="A6268">
        <v>6268</v>
      </c>
      <c r="B6268" s="24">
        <f>ROUND(SUMIF(Einnahmen!E$7:E$10002,A6268,Einnahmen!G$7:G$10002)+SUMIF(Einnahmen!I$7:I$10002,A6268,Einnahmen!H$7:H$10002)+SUMIF(Ausgaben!E$7:E$10002,A6268,Ausgaben!G$7:G$10002)+SUMIF(Ausgaben!I$7:I$10002,A6268,Ausgaben!H$7:H$10002),2)</f>
        <v>0</v>
      </c>
    </row>
    <row r="6269" spans="1:2" x14ac:dyDescent="0.25">
      <c r="A6269">
        <v>6269</v>
      </c>
      <c r="B6269" s="24">
        <f>ROUND(SUMIF(Einnahmen!E$7:E$10002,A6269,Einnahmen!G$7:G$10002)+SUMIF(Einnahmen!I$7:I$10002,A6269,Einnahmen!H$7:H$10002)+SUMIF(Ausgaben!E$7:E$10002,A6269,Ausgaben!G$7:G$10002)+SUMIF(Ausgaben!I$7:I$10002,A6269,Ausgaben!H$7:H$10002),2)</f>
        <v>0</v>
      </c>
    </row>
    <row r="6270" spans="1:2" x14ac:dyDescent="0.25">
      <c r="A6270">
        <v>6270</v>
      </c>
      <c r="B6270" s="24">
        <f>ROUND(SUMIF(Einnahmen!E$7:E$10002,A6270,Einnahmen!G$7:G$10002)+SUMIF(Einnahmen!I$7:I$10002,A6270,Einnahmen!H$7:H$10002)+SUMIF(Ausgaben!E$7:E$10002,A6270,Ausgaben!G$7:G$10002)+SUMIF(Ausgaben!I$7:I$10002,A6270,Ausgaben!H$7:H$10002),2)</f>
        <v>0</v>
      </c>
    </row>
    <row r="6271" spans="1:2" x14ac:dyDescent="0.25">
      <c r="A6271">
        <v>6271</v>
      </c>
      <c r="B6271" s="24">
        <f>ROUND(SUMIF(Einnahmen!E$7:E$10002,A6271,Einnahmen!G$7:G$10002)+SUMIF(Einnahmen!I$7:I$10002,A6271,Einnahmen!H$7:H$10002)+SUMIF(Ausgaben!E$7:E$10002,A6271,Ausgaben!G$7:G$10002)+SUMIF(Ausgaben!I$7:I$10002,A6271,Ausgaben!H$7:H$10002),2)</f>
        <v>0</v>
      </c>
    </row>
    <row r="6272" spans="1:2" x14ac:dyDescent="0.25">
      <c r="A6272">
        <v>6272</v>
      </c>
      <c r="B6272" s="24">
        <f>ROUND(SUMIF(Einnahmen!E$7:E$10002,A6272,Einnahmen!G$7:G$10002)+SUMIF(Einnahmen!I$7:I$10002,A6272,Einnahmen!H$7:H$10002)+SUMIF(Ausgaben!E$7:E$10002,A6272,Ausgaben!G$7:G$10002)+SUMIF(Ausgaben!I$7:I$10002,A6272,Ausgaben!H$7:H$10002),2)</f>
        <v>0</v>
      </c>
    </row>
    <row r="6273" spans="1:2" x14ac:dyDescent="0.25">
      <c r="A6273">
        <v>6273</v>
      </c>
      <c r="B6273" s="24">
        <f>ROUND(SUMIF(Einnahmen!E$7:E$10002,A6273,Einnahmen!G$7:G$10002)+SUMIF(Einnahmen!I$7:I$10002,A6273,Einnahmen!H$7:H$10002)+SUMIF(Ausgaben!E$7:E$10002,A6273,Ausgaben!G$7:G$10002)+SUMIF(Ausgaben!I$7:I$10002,A6273,Ausgaben!H$7:H$10002),2)</f>
        <v>0</v>
      </c>
    </row>
    <row r="6274" spans="1:2" x14ac:dyDescent="0.25">
      <c r="A6274">
        <v>6274</v>
      </c>
      <c r="B6274" s="24">
        <f>ROUND(SUMIF(Einnahmen!E$7:E$10002,A6274,Einnahmen!G$7:G$10002)+SUMIF(Einnahmen!I$7:I$10002,A6274,Einnahmen!H$7:H$10002)+SUMIF(Ausgaben!E$7:E$10002,A6274,Ausgaben!G$7:G$10002)+SUMIF(Ausgaben!I$7:I$10002,A6274,Ausgaben!H$7:H$10002),2)</f>
        <v>0</v>
      </c>
    </row>
    <row r="6275" spans="1:2" x14ac:dyDescent="0.25">
      <c r="A6275">
        <v>6275</v>
      </c>
      <c r="B6275" s="24">
        <f>ROUND(SUMIF(Einnahmen!E$7:E$10002,A6275,Einnahmen!G$7:G$10002)+SUMIF(Einnahmen!I$7:I$10002,A6275,Einnahmen!H$7:H$10002)+SUMIF(Ausgaben!E$7:E$10002,A6275,Ausgaben!G$7:G$10002)+SUMIF(Ausgaben!I$7:I$10002,A6275,Ausgaben!H$7:H$10002),2)</f>
        <v>0</v>
      </c>
    </row>
    <row r="6276" spans="1:2" x14ac:dyDescent="0.25">
      <c r="A6276">
        <v>6276</v>
      </c>
      <c r="B6276" s="24">
        <f>ROUND(SUMIF(Einnahmen!E$7:E$10002,A6276,Einnahmen!G$7:G$10002)+SUMIF(Einnahmen!I$7:I$10002,A6276,Einnahmen!H$7:H$10002)+SUMIF(Ausgaben!E$7:E$10002,A6276,Ausgaben!G$7:G$10002)+SUMIF(Ausgaben!I$7:I$10002,A6276,Ausgaben!H$7:H$10002),2)</f>
        <v>0</v>
      </c>
    </row>
    <row r="6277" spans="1:2" x14ac:dyDescent="0.25">
      <c r="A6277">
        <v>6277</v>
      </c>
      <c r="B6277" s="24">
        <f>ROUND(SUMIF(Einnahmen!E$7:E$10002,A6277,Einnahmen!G$7:G$10002)+SUMIF(Einnahmen!I$7:I$10002,A6277,Einnahmen!H$7:H$10002)+SUMIF(Ausgaben!E$7:E$10002,A6277,Ausgaben!G$7:G$10002)+SUMIF(Ausgaben!I$7:I$10002,A6277,Ausgaben!H$7:H$10002),2)</f>
        <v>0</v>
      </c>
    </row>
    <row r="6278" spans="1:2" x14ac:dyDescent="0.25">
      <c r="A6278">
        <v>6278</v>
      </c>
      <c r="B6278" s="24">
        <f>ROUND(SUMIF(Einnahmen!E$7:E$10002,A6278,Einnahmen!G$7:G$10002)+SUMIF(Einnahmen!I$7:I$10002,A6278,Einnahmen!H$7:H$10002)+SUMIF(Ausgaben!E$7:E$10002,A6278,Ausgaben!G$7:G$10002)+SUMIF(Ausgaben!I$7:I$10002,A6278,Ausgaben!H$7:H$10002),2)</f>
        <v>0</v>
      </c>
    </row>
    <row r="6279" spans="1:2" x14ac:dyDescent="0.25">
      <c r="A6279">
        <v>6279</v>
      </c>
      <c r="B6279" s="24">
        <f>ROUND(SUMIF(Einnahmen!E$7:E$10002,A6279,Einnahmen!G$7:G$10002)+SUMIF(Einnahmen!I$7:I$10002,A6279,Einnahmen!H$7:H$10002)+SUMIF(Ausgaben!E$7:E$10002,A6279,Ausgaben!G$7:G$10002)+SUMIF(Ausgaben!I$7:I$10002,A6279,Ausgaben!H$7:H$10002),2)</f>
        <v>0</v>
      </c>
    </row>
    <row r="6280" spans="1:2" x14ac:dyDescent="0.25">
      <c r="A6280">
        <v>6280</v>
      </c>
      <c r="B6280" s="24">
        <f>ROUND(SUMIF(Einnahmen!E$7:E$10002,A6280,Einnahmen!G$7:G$10002)+SUMIF(Einnahmen!I$7:I$10002,A6280,Einnahmen!H$7:H$10002)+SUMIF(Ausgaben!E$7:E$10002,A6280,Ausgaben!G$7:G$10002)+SUMIF(Ausgaben!I$7:I$10002,A6280,Ausgaben!H$7:H$10002),2)</f>
        <v>0</v>
      </c>
    </row>
    <row r="6281" spans="1:2" x14ac:dyDescent="0.25">
      <c r="A6281">
        <v>6281</v>
      </c>
      <c r="B6281" s="24">
        <f>ROUND(SUMIF(Einnahmen!E$7:E$10002,A6281,Einnahmen!G$7:G$10002)+SUMIF(Einnahmen!I$7:I$10002,A6281,Einnahmen!H$7:H$10002)+SUMIF(Ausgaben!E$7:E$10002,A6281,Ausgaben!G$7:G$10002)+SUMIF(Ausgaben!I$7:I$10002,A6281,Ausgaben!H$7:H$10002),2)</f>
        <v>0</v>
      </c>
    </row>
    <row r="6282" spans="1:2" x14ac:dyDescent="0.25">
      <c r="A6282">
        <v>6282</v>
      </c>
      <c r="B6282" s="24">
        <f>ROUND(SUMIF(Einnahmen!E$7:E$10002,A6282,Einnahmen!G$7:G$10002)+SUMIF(Einnahmen!I$7:I$10002,A6282,Einnahmen!H$7:H$10002)+SUMIF(Ausgaben!E$7:E$10002,A6282,Ausgaben!G$7:G$10002)+SUMIF(Ausgaben!I$7:I$10002,A6282,Ausgaben!H$7:H$10002),2)</f>
        <v>0</v>
      </c>
    </row>
    <row r="6283" spans="1:2" x14ac:dyDescent="0.25">
      <c r="A6283">
        <v>6283</v>
      </c>
      <c r="B6283" s="24">
        <f>ROUND(SUMIF(Einnahmen!E$7:E$10002,A6283,Einnahmen!G$7:G$10002)+SUMIF(Einnahmen!I$7:I$10002,A6283,Einnahmen!H$7:H$10002)+SUMIF(Ausgaben!E$7:E$10002,A6283,Ausgaben!G$7:G$10002)+SUMIF(Ausgaben!I$7:I$10002,A6283,Ausgaben!H$7:H$10002),2)</f>
        <v>0</v>
      </c>
    </row>
    <row r="6284" spans="1:2" x14ac:dyDescent="0.25">
      <c r="A6284">
        <v>6284</v>
      </c>
      <c r="B6284" s="24">
        <f>ROUND(SUMIF(Einnahmen!E$7:E$10002,A6284,Einnahmen!G$7:G$10002)+SUMIF(Einnahmen!I$7:I$10002,A6284,Einnahmen!H$7:H$10002)+SUMIF(Ausgaben!E$7:E$10002,A6284,Ausgaben!G$7:G$10002)+SUMIF(Ausgaben!I$7:I$10002,A6284,Ausgaben!H$7:H$10002),2)</f>
        <v>0</v>
      </c>
    </row>
    <row r="6285" spans="1:2" x14ac:dyDescent="0.25">
      <c r="A6285">
        <v>6285</v>
      </c>
      <c r="B6285" s="24">
        <f>ROUND(SUMIF(Einnahmen!E$7:E$10002,A6285,Einnahmen!G$7:G$10002)+SUMIF(Einnahmen!I$7:I$10002,A6285,Einnahmen!H$7:H$10002)+SUMIF(Ausgaben!E$7:E$10002,A6285,Ausgaben!G$7:G$10002)+SUMIF(Ausgaben!I$7:I$10002,A6285,Ausgaben!H$7:H$10002),2)</f>
        <v>0</v>
      </c>
    </row>
    <row r="6286" spans="1:2" x14ac:dyDescent="0.25">
      <c r="A6286">
        <v>6286</v>
      </c>
      <c r="B6286" s="24">
        <f>ROUND(SUMIF(Einnahmen!E$7:E$10002,A6286,Einnahmen!G$7:G$10002)+SUMIF(Einnahmen!I$7:I$10002,A6286,Einnahmen!H$7:H$10002)+SUMIF(Ausgaben!E$7:E$10002,A6286,Ausgaben!G$7:G$10002)+SUMIF(Ausgaben!I$7:I$10002,A6286,Ausgaben!H$7:H$10002),2)</f>
        <v>0</v>
      </c>
    </row>
    <row r="6287" spans="1:2" x14ac:dyDescent="0.25">
      <c r="A6287">
        <v>6287</v>
      </c>
      <c r="B6287" s="24">
        <f>ROUND(SUMIF(Einnahmen!E$7:E$10002,A6287,Einnahmen!G$7:G$10002)+SUMIF(Einnahmen!I$7:I$10002,A6287,Einnahmen!H$7:H$10002)+SUMIF(Ausgaben!E$7:E$10002,A6287,Ausgaben!G$7:G$10002)+SUMIF(Ausgaben!I$7:I$10002,A6287,Ausgaben!H$7:H$10002),2)</f>
        <v>0</v>
      </c>
    </row>
    <row r="6288" spans="1:2" x14ac:dyDescent="0.25">
      <c r="A6288">
        <v>6288</v>
      </c>
      <c r="B6288" s="24">
        <f>ROUND(SUMIF(Einnahmen!E$7:E$10002,A6288,Einnahmen!G$7:G$10002)+SUMIF(Einnahmen!I$7:I$10002,A6288,Einnahmen!H$7:H$10002)+SUMIF(Ausgaben!E$7:E$10002,A6288,Ausgaben!G$7:G$10002)+SUMIF(Ausgaben!I$7:I$10002,A6288,Ausgaben!H$7:H$10002),2)</f>
        <v>0</v>
      </c>
    </row>
    <row r="6289" spans="1:2" x14ac:dyDescent="0.25">
      <c r="A6289">
        <v>6289</v>
      </c>
      <c r="B6289" s="24">
        <f>ROUND(SUMIF(Einnahmen!E$7:E$10002,A6289,Einnahmen!G$7:G$10002)+SUMIF(Einnahmen!I$7:I$10002,A6289,Einnahmen!H$7:H$10002)+SUMIF(Ausgaben!E$7:E$10002,A6289,Ausgaben!G$7:G$10002)+SUMIF(Ausgaben!I$7:I$10002,A6289,Ausgaben!H$7:H$10002),2)</f>
        <v>0</v>
      </c>
    </row>
    <row r="6290" spans="1:2" x14ac:dyDescent="0.25">
      <c r="A6290">
        <v>6290</v>
      </c>
      <c r="B6290" s="24">
        <f>ROUND(SUMIF(Einnahmen!E$7:E$10002,A6290,Einnahmen!G$7:G$10002)+SUMIF(Einnahmen!I$7:I$10002,A6290,Einnahmen!H$7:H$10002)+SUMIF(Ausgaben!E$7:E$10002,A6290,Ausgaben!G$7:G$10002)+SUMIF(Ausgaben!I$7:I$10002,A6290,Ausgaben!H$7:H$10002),2)</f>
        <v>0</v>
      </c>
    </row>
    <row r="6291" spans="1:2" x14ac:dyDescent="0.25">
      <c r="A6291">
        <v>6291</v>
      </c>
      <c r="B6291" s="24">
        <f>ROUND(SUMIF(Einnahmen!E$7:E$10002,A6291,Einnahmen!G$7:G$10002)+SUMIF(Einnahmen!I$7:I$10002,A6291,Einnahmen!H$7:H$10002)+SUMIF(Ausgaben!E$7:E$10002,A6291,Ausgaben!G$7:G$10002)+SUMIF(Ausgaben!I$7:I$10002,A6291,Ausgaben!H$7:H$10002),2)</f>
        <v>0</v>
      </c>
    </row>
    <row r="6292" spans="1:2" x14ac:dyDescent="0.25">
      <c r="A6292">
        <v>6292</v>
      </c>
      <c r="B6292" s="24">
        <f>ROUND(SUMIF(Einnahmen!E$7:E$10002,A6292,Einnahmen!G$7:G$10002)+SUMIF(Einnahmen!I$7:I$10002,A6292,Einnahmen!H$7:H$10002)+SUMIF(Ausgaben!E$7:E$10002,A6292,Ausgaben!G$7:G$10002)+SUMIF(Ausgaben!I$7:I$10002,A6292,Ausgaben!H$7:H$10002),2)</f>
        <v>0</v>
      </c>
    </row>
    <row r="6293" spans="1:2" x14ac:dyDescent="0.25">
      <c r="A6293">
        <v>6293</v>
      </c>
      <c r="B6293" s="24">
        <f>ROUND(SUMIF(Einnahmen!E$7:E$10002,A6293,Einnahmen!G$7:G$10002)+SUMIF(Einnahmen!I$7:I$10002,A6293,Einnahmen!H$7:H$10002)+SUMIF(Ausgaben!E$7:E$10002,A6293,Ausgaben!G$7:G$10002)+SUMIF(Ausgaben!I$7:I$10002,A6293,Ausgaben!H$7:H$10002),2)</f>
        <v>0</v>
      </c>
    </row>
    <row r="6294" spans="1:2" x14ac:dyDescent="0.25">
      <c r="A6294">
        <v>6294</v>
      </c>
      <c r="B6294" s="24">
        <f>ROUND(SUMIF(Einnahmen!E$7:E$10002,A6294,Einnahmen!G$7:G$10002)+SUMIF(Einnahmen!I$7:I$10002,A6294,Einnahmen!H$7:H$10002)+SUMIF(Ausgaben!E$7:E$10002,A6294,Ausgaben!G$7:G$10002)+SUMIF(Ausgaben!I$7:I$10002,A6294,Ausgaben!H$7:H$10002),2)</f>
        <v>0</v>
      </c>
    </row>
    <row r="6295" spans="1:2" x14ac:dyDescent="0.25">
      <c r="A6295">
        <v>6295</v>
      </c>
      <c r="B6295" s="24">
        <f>ROUND(SUMIF(Einnahmen!E$7:E$10002,A6295,Einnahmen!G$7:G$10002)+SUMIF(Einnahmen!I$7:I$10002,A6295,Einnahmen!H$7:H$10002)+SUMIF(Ausgaben!E$7:E$10002,A6295,Ausgaben!G$7:G$10002)+SUMIF(Ausgaben!I$7:I$10002,A6295,Ausgaben!H$7:H$10002),2)</f>
        <v>0</v>
      </c>
    </row>
    <row r="6296" spans="1:2" x14ac:dyDescent="0.25">
      <c r="A6296">
        <v>6296</v>
      </c>
      <c r="B6296" s="24">
        <f>ROUND(SUMIF(Einnahmen!E$7:E$10002,A6296,Einnahmen!G$7:G$10002)+SUMIF(Einnahmen!I$7:I$10002,A6296,Einnahmen!H$7:H$10002)+SUMIF(Ausgaben!E$7:E$10002,A6296,Ausgaben!G$7:G$10002)+SUMIF(Ausgaben!I$7:I$10002,A6296,Ausgaben!H$7:H$10002),2)</f>
        <v>0</v>
      </c>
    </row>
    <row r="6297" spans="1:2" x14ac:dyDescent="0.25">
      <c r="A6297">
        <v>6297</v>
      </c>
      <c r="B6297" s="24">
        <f>ROUND(SUMIF(Einnahmen!E$7:E$10002,A6297,Einnahmen!G$7:G$10002)+SUMIF(Einnahmen!I$7:I$10002,A6297,Einnahmen!H$7:H$10002)+SUMIF(Ausgaben!E$7:E$10002,A6297,Ausgaben!G$7:G$10002)+SUMIF(Ausgaben!I$7:I$10002,A6297,Ausgaben!H$7:H$10002),2)</f>
        <v>0</v>
      </c>
    </row>
    <row r="6298" spans="1:2" x14ac:dyDescent="0.25">
      <c r="A6298">
        <v>6298</v>
      </c>
      <c r="B6298" s="24">
        <f>ROUND(SUMIF(Einnahmen!E$7:E$10002,A6298,Einnahmen!G$7:G$10002)+SUMIF(Einnahmen!I$7:I$10002,A6298,Einnahmen!H$7:H$10002)+SUMIF(Ausgaben!E$7:E$10002,A6298,Ausgaben!G$7:G$10002)+SUMIF(Ausgaben!I$7:I$10002,A6298,Ausgaben!H$7:H$10002),2)</f>
        <v>0</v>
      </c>
    </row>
    <row r="6299" spans="1:2" x14ac:dyDescent="0.25">
      <c r="A6299">
        <v>6299</v>
      </c>
      <c r="B6299" s="24">
        <f>ROUND(SUMIF(Einnahmen!E$7:E$10002,A6299,Einnahmen!G$7:G$10002)+SUMIF(Einnahmen!I$7:I$10002,A6299,Einnahmen!H$7:H$10002)+SUMIF(Ausgaben!E$7:E$10002,A6299,Ausgaben!G$7:G$10002)+SUMIF(Ausgaben!I$7:I$10002,A6299,Ausgaben!H$7:H$10002),2)</f>
        <v>0</v>
      </c>
    </row>
    <row r="6300" spans="1:2" x14ac:dyDescent="0.25">
      <c r="A6300">
        <v>6300</v>
      </c>
      <c r="B6300" s="24">
        <f>ROUND(SUMIF(Einnahmen!E$7:E$10002,A6300,Einnahmen!G$7:G$10002)+SUMIF(Einnahmen!I$7:I$10002,A6300,Einnahmen!H$7:H$10002)+SUMIF(Ausgaben!E$7:E$10002,A6300,Ausgaben!G$7:G$10002)+SUMIF(Ausgaben!I$7:I$10002,A6300,Ausgaben!H$7:H$10002),2)</f>
        <v>0</v>
      </c>
    </row>
    <row r="6301" spans="1:2" x14ac:dyDescent="0.25">
      <c r="A6301">
        <v>6301</v>
      </c>
      <c r="B6301" s="24">
        <f>ROUND(SUMIF(Einnahmen!E$7:E$10002,A6301,Einnahmen!G$7:G$10002)+SUMIF(Einnahmen!I$7:I$10002,A6301,Einnahmen!H$7:H$10002)+SUMIF(Ausgaben!E$7:E$10002,A6301,Ausgaben!G$7:G$10002)+SUMIF(Ausgaben!I$7:I$10002,A6301,Ausgaben!H$7:H$10002),2)</f>
        <v>0</v>
      </c>
    </row>
    <row r="6302" spans="1:2" x14ac:dyDescent="0.25">
      <c r="A6302">
        <v>6302</v>
      </c>
      <c r="B6302" s="24">
        <f>ROUND(SUMIF(Einnahmen!E$7:E$10002,A6302,Einnahmen!G$7:G$10002)+SUMIF(Einnahmen!I$7:I$10002,A6302,Einnahmen!H$7:H$10002)+SUMIF(Ausgaben!E$7:E$10002,A6302,Ausgaben!G$7:G$10002)+SUMIF(Ausgaben!I$7:I$10002,A6302,Ausgaben!H$7:H$10002),2)</f>
        <v>0</v>
      </c>
    </row>
    <row r="6303" spans="1:2" x14ac:dyDescent="0.25">
      <c r="A6303">
        <v>6303</v>
      </c>
      <c r="B6303" s="24">
        <f>ROUND(SUMIF(Einnahmen!E$7:E$10002,A6303,Einnahmen!G$7:G$10002)+SUMIF(Einnahmen!I$7:I$10002,A6303,Einnahmen!H$7:H$10002)+SUMIF(Ausgaben!E$7:E$10002,A6303,Ausgaben!G$7:G$10002)+SUMIF(Ausgaben!I$7:I$10002,A6303,Ausgaben!H$7:H$10002),2)</f>
        <v>0</v>
      </c>
    </row>
    <row r="6304" spans="1:2" x14ac:dyDescent="0.25">
      <c r="A6304">
        <v>6304</v>
      </c>
      <c r="B6304" s="24">
        <f>ROUND(SUMIF(Einnahmen!E$7:E$10002,A6304,Einnahmen!G$7:G$10002)+SUMIF(Einnahmen!I$7:I$10002,A6304,Einnahmen!H$7:H$10002)+SUMIF(Ausgaben!E$7:E$10002,A6304,Ausgaben!G$7:G$10002)+SUMIF(Ausgaben!I$7:I$10002,A6304,Ausgaben!H$7:H$10002),2)</f>
        <v>0</v>
      </c>
    </row>
    <row r="6305" spans="1:2" x14ac:dyDescent="0.25">
      <c r="A6305">
        <v>6305</v>
      </c>
      <c r="B6305" s="24">
        <f>ROUND(SUMIF(Einnahmen!E$7:E$10002,A6305,Einnahmen!G$7:G$10002)+SUMIF(Einnahmen!I$7:I$10002,A6305,Einnahmen!H$7:H$10002)+SUMIF(Ausgaben!E$7:E$10002,A6305,Ausgaben!G$7:G$10002)+SUMIF(Ausgaben!I$7:I$10002,A6305,Ausgaben!H$7:H$10002),2)</f>
        <v>0</v>
      </c>
    </row>
    <row r="6306" spans="1:2" x14ac:dyDescent="0.25">
      <c r="A6306">
        <v>6306</v>
      </c>
      <c r="B6306" s="24">
        <f>ROUND(SUMIF(Einnahmen!E$7:E$10002,A6306,Einnahmen!G$7:G$10002)+SUMIF(Einnahmen!I$7:I$10002,A6306,Einnahmen!H$7:H$10002)+SUMIF(Ausgaben!E$7:E$10002,A6306,Ausgaben!G$7:G$10002)+SUMIF(Ausgaben!I$7:I$10002,A6306,Ausgaben!H$7:H$10002),2)</f>
        <v>0</v>
      </c>
    </row>
    <row r="6307" spans="1:2" x14ac:dyDescent="0.25">
      <c r="A6307">
        <v>6307</v>
      </c>
      <c r="B6307" s="24">
        <f>ROUND(SUMIF(Einnahmen!E$7:E$10002,A6307,Einnahmen!G$7:G$10002)+SUMIF(Einnahmen!I$7:I$10002,A6307,Einnahmen!H$7:H$10002)+SUMIF(Ausgaben!E$7:E$10002,A6307,Ausgaben!G$7:G$10002)+SUMIF(Ausgaben!I$7:I$10002,A6307,Ausgaben!H$7:H$10002),2)</f>
        <v>0</v>
      </c>
    </row>
    <row r="6308" spans="1:2" x14ac:dyDescent="0.25">
      <c r="A6308">
        <v>6308</v>
      </c>
      <c r="B6308" s="24">
        <f>ROUND(SUMIF(Einnahmen!E$7:E$10002,A6308,Einnahmen!G$7:G$10002)+SUMIF(Einnahmen!I$7:I$10002,A6308,Einnahmen!H$7:H$10002)+SUMIF(Ausgaben!E$7:E$10002,A6308,Ausgaben!G$7:G$10002)+SUMIF(Ausgaben!I$7:I$10002,A6308,Ausgaben!H$7:H$10002),2)</f>
        <v>0</v>
      </c>
    </row>
    <row r="6309" spans="1:2" x14ac:dyDescent="0.25">
      <c r="A6309">
        <v>6309</v>
      </c>
      <c r="B6309" s="24">
        <f>ROUND(SUMIF(Einnahmen!E$7:E$10002,A6309,Einnahmen!G$7:G$10002)+SUMIF(Einnahmen!I$7:I$10002,A6309,Einnahmen!H$7:H$10002)+SUMIF(Ausgaben!E$7:E$10002,A6309,Ausgaben!G$7:G$10002)+SUMIF(Ausgaben!I$7:I$10002,A6309,Ausgaben!H$7:H$10002),2)</f>
        <v>0</v>
      </c>
    </row>
    <row r="6310" spans="1:2" x14ac:dyDescent="0.25">
      <c r="A6310">
        <v>6310</v>
      </c>
      <c r="B6310" s="24">
        <f>ROUND(SUMIF(Einnahmen!E$7:E$10002,A6310,Einnahmen!G$7:G$10002)+SUMIF(Einnahmen!I$7:I$10002,A6310,Einnahmen!H$7:H$10002)+SUMIF(Ausgaben!E$7:E$10002,A6310,Ausgaben!G$7:G$10002)+SUMIF(Ausgaben!I$7:I$10002,A6310,Ausgaben!H$7:H$10002),2)</f>
        <v>0</v>
      </c>
    </row>
    <row r="6311" spans="1:2" x14ac:dyDescent="0.25">
      <c r="A6311">
        <v>6311</v>
      </c>
      <c r="B6311" s="24">
        <f>ROUND(SUMIF(Einnahmen!E$7:E$10002,A6311,Einnahmen!G$7:G$10002)+SUMIF(Einnahmen!I$7:I$10002,A6311,Einnahmen!H$7:H$10002)+SUMIF(Ausgaben!E$7:E$10002,A6311,Ausgaben!G$7:G$10002)+SUMIF(Ausgaben!I$7:I$10002,A6311,Ausgaben!H$7:H$10002),2)</f>
        <v>0</v>
      </c>
    </row>
    <row r="6312" spans="1:2" x14ac:dyDescent="0.25">
      <c r="A6312">
        <v>6312</v>
      </c>
      <c r="B6312" s="24">
        <f>ROUND(SUMIF(Einnahmen!E$7:E$10002,A6312,Einnahmen!G$7:G$10002)+SUMIF(Einnahmen!I$7:I$10002,A6312,Einnahmen!H$7:H$10002)+SUMIF(Ausgaben!E$7:E$10002,A6312,Ausgaben!G$7:G$10002)+SUMIF(Ausgaben!I$7:I$10002,A6312,Ausgaben!H$7:H$10002),2)</f>
        <v>0</v>
      </c>
    </row>
    <row r="6313" spans="1:2" x14ac:dyDescent="0.25">
      <c r="A6313">
        <v>6313</v>
      </c>
      <c r="B6313" s="24">
        <f>ROUND(SUMIF(Einnahmen!E$7:E$10002,A6313,Einnahmen!G$7:G$10002)+SUMIF(Einnahmen!I$7:I$10002,A6313,Einnahmen!H$7:H$10002)+SUMIF(Ausgaben!E$7:E$10002,A6313,Ausgaben!G$7:G$10002)+SUMIF(Ausgaben!I$7:I$10002,A6313,Ausgaben!H$7:H$10002),2)</f>
        <v>0</v>
      </c>
    </row>
    <row r="6314" spans="1:2" x14ac:dyDescent="0.25">
      <c r="A6314">
        <v>6314</v>
      </c>
      <c r="B6314" s="24">
        <f>ROUND(SUMIF(Einnahmen!E$7:E$10002,A6314,Einnahmen!G$7:G$10002)+SUMIF(Einnahmen!I$7:I$10002,A6314,Einnahmen!H$7:H$10002)+SUMIF(Ausgaben!E$7:E$10002,A6314,Ausgaben!G$7:G$10002)+SUMIF(Ausgaben!I$7:I$10002,A6314,Ausgaben!H$7:H$10002),2)</f>
        <v>0</v>
      </c>
    </row>
    <row r="6315" spans="1:2" x14ac:dyDescent="0.25">
      <c r="A6315">
        <v>6315</v>
      </c>
      <c r="B6315" s="24">
        <f>ROUND(SUMIF(Einnahmen!E$7:E$10002,A6315,Einnahmen!G$7:G$10002)+SUMIF(Einnahmen!I$7:I$10002,A6315,Einnahmen!H$7:H$10002)+SUMIF(Ausgaben!E$7:E$10002,A6315,Ausgaben!G$7:G$10002)+SUMIF(Ausgaben!I$7:I$10002,A6315,Ausgaben!H$7:H$10002),2)</f>
        <v>0</v>
      </c>
    </row>
    <row r="6316" spans="1:2" x14ac:dyDescent="0.25">
      <c r="A6316">
        <v>6316</v>
      </c>
      <c r="B6316" s="24">
        <f>ROUND(SUMIF(Einnahmen!E$7:E$10002,A6316,Einnahmen!G$7:G$10002)+SUMIF(Einnahmen!I$7:I$10002,A6316,Einnahmen!H$7:H$10002)+SUMIF(Ausgaben!E$7:E$10002,A6316,Ausgaben!G$7:G$10002)+SUMIF(Ausgaben!I$7:I$10002,A6316,Ausgaben!H$7:H$10002),2)</f>
        <v>0</v>
      </c>
    </row>
    <row r="6317" spans="1:2" x14ac:dyDescent="0.25">
      <c r="A6317">
        <v>6317</v>
      </c>
      <c r="B6317" s="24">
        <f>ROUND(SUMIF(Einnahmen!E$7:E$10002,A6317,Einnahmen!G$7:G$10002)+SUMIF(Einnahmen!I$7:I$10002,A6317,Einnahmen!H$7:H$10002)+SUMIF(Ausgaben!E$7:E$10002,A6317,Ausgaben!G$7:G$10002)+SUMIF(Ausgaben!I$7:I$10002,A6317,Ausgaben!H$7:H$10002),2)</f>
        <v>0</v>
      </c>
    </row>
    <row r="6318" spans="1:2" x14ac:dyDescent="0.25">
      <c r="A6318">
        <v>6318</v>
      </c>
      <c r="B6318" s="24">
        <f>ROUND(SUMIF(Einnahmen!E$7:E$10002,A6318,Einnahmen!G$7:G$10002)+SUMIF(Einnahmen!I$7:I$10002,A6318,Einnahmen!H$7:H$10002)+SUMIF(Ausgaben!E$7:E$10002,A6318,Ausgaben!G$7:G$10002)+SUMIF(Ausgaben!I$7:I$10002,A6318,Ausgaben!H$7:H$10002),2)</f>
        <v>0</v>
      </c>
    </row>
    <row r="6319" spans="1:2" x14ac:dyDescent="0.25">
      <c r="A6319">
        <v>6319</v>
      </c>
      <c r="B6319" s="24">
        <f>ROUND(SUMIF(Einnahmen!E$7:E$10002,A6319,Einnahmen!G$7:G$10002)+SUMIF(Einnahmen!I$7:I$10002,A6319,Einnahmen!H$7:H$10002)+SUMIF(Ausgaben!E$7:E$10002,A6319,Ausgaben!G$7:G$10002)+SUMIF(Ausgaben!I$7:I$10002,A6319,Ausgaben!H$7:H$10002),2)</f>
        <v>0</v>
      </c>
    </row>
    <row r="6320" spans="1:2" x14ac:dyDescent="0.25">
      <c r="A6320">
        <v>6320</v>
      </c>
      <c r="B6320" s="24">
        <f>ROUND(SUMIF(Einnahmen!E$7:E$10002,A6320,Einnahmen!G$7:G$10002)+SUMIF(Einnahmen!I$7:I$10002,A6320,Einnahmen!H$7:H$10002)+SUMIF(Ausgaben!E$7:E$10002,A6320,Ausgaben!G$7:G$10002)+SUMIF(Ausgaben!I$7:I$10002,A6320,Ausgaben!H$7:H$10002),2)</f>
        <v>0</v>
      </c>
    </row>
    <row r="6321" spans="1:2" x14ac:dyDescent="0.25">
      <c r="A6321">
        <v>6321</v>
      </c>
      <c r="B6321" s="24">
        <f>ROUND(SUMIF(Einnahmen!E$7:E$10002,A6321,Einnahmen!G$7:G$10002)+SUMIF(Einnahmen!I$7:I$10002,A6321,Einnahmen!H$7:H$10002)+SUMIF(Ausgaben!E$7:E$10002,A6321,Ausgaben!G$7:G$10002)+SUMIF(Ausgaben!I$7:I$10002,A6321,Ausgaben!H$7:H$10002),2)</f>
        <v>0</v>
      </c>
    </row>
    <row r="6322" spans="1:2" x14ac:dyDescent="0.25">
      <c r="A6322">
        <v>6322</v>
      </c>
      <c r="B6322" s="24">
        <f>ROUND(SUMIF(Einnahmen!E$7:E$10002,A6322,Einnahmen!G$7:G$10002)+SUMIF(Einnahmen!I$7:I$10002,A6322,Einnahmen!H$7:H$10002)+SUMIF(Ausgaben!E$7:E$10002,A6322,Ausgaben!G$7:G$10002)+SUMIF(Ausgaben!I$7:I$10002,A6322,Ausgaben!H$7:H$10002),2)</f>
        <v>0</v>
      </c>
    </row>
    <row r="6323" spans="1:2" x14ac:dyDescent="0.25">
      <c r="A6323">
        <v>6323</v>
      </c>
      <c r="B6323" s="24">
        <f>ROUND(SUMIF(Einnahmen!E$7:E$10002,A6323,Einnahmen!G$7:G$10002)+SUMIF(Einnahmen!I$7:I$10002,A6323,Einnahmen!H$7:H$10002)+SUMIF(Ausgaben!E$7:E$10002,A6323,Ausgaben!G$7:G$10002)+SUMIF(Ausgaben!I$7:I$10002,A6323,Ausgaben!H$7:H$10002),2)</f>
        <v>0</v>
      </c>
    </row>
    <row r="6324" spans="1:2" x14ac:dyDescent="0.25">
      <c r="A6324">
        <v>6324</v>
      </c>
      <c r="B6324" s="24">
        <f>ROUND(SUMIF(Einnahmen!E$7:E$10002,A6324,Einnahmen!G$7:G$10002)+SUMIF(Einnahmen!I$7:I$10002,A6324,Einnahmen!H$7:H$10002)+SUMIF(Ausgaben!E$7:E$10002,A6324,Ausgaben!G$7:G$10002)+SUMIF(Ausgaben!I$7:I$10002,A6324,Ausgaben!H$7:H$10002),2)</f>
        <v>0</v>
      </c>
    </row>
    <row r="6325" spans="1:2" x14ac:dyDescent="0.25">
      <c r="A6325">
        <v>6325</v>
      </c>
      <c r="B6325" s="24">
        <f>ROUND(SUMIF(Einnahmen!E$7:E$10002,A6325,Einnahmen!G$7:G$10002)+SUMIF(Einnahmen!I$7:I$10002,A6325,Einnahmen!H$7:H$10002)+SUMIF(Ausgaben!E$7:E$10002,A6325,Ausgaben!G$7:G$10002)+SUMIF(Ausgaben!I$7:I$10002,A6325,Ausgaben!H$7:H$10002),2)</f>
        <v>0</v>
      </c>
    </row>
    <row r="6326" spans="1:2" x14ac:dyDescent="0.25">
      <c r="A6326">
        <v>6326</v>
      </c>
      <c r="B6326" s="24">
        <f>ROUND(SUMIF(Einnahmen!E$7:E$10002,A6326,Einnahmen!G$7:G$10002)+SUMIF(Einnahmen!I$7:I$10002,A6326,Einnahmen!H$7:H$10002)+SUMIF(Ausgaben!E$7:E$10002,A6326,Ausgaben!G$7:G$10002)+SUMIF(Ausgaben!I$7:I$10002,A6326,Ausgaben!H$7:H$10002),2)</f>
        <v>0</v>
      </c>
    </row>
    <row r="6327" spans="1:2" x14ac:dyDescent="0.25">
      <c r="A6327">
        <v>6327</v>
      </c>
      <c r="B6327" s="24">
        <f>ROUND(SUMIF(Einnahmen!E$7:E$10002,A6327,Einnahmen!G$7:G$10002)+SUMIF(Einnahmen!I$7:I$10002,A6327,Einnahmen!H$7:H$10002)+SUMIF(Ausgaben!E$7:E$10002,A6327,Ausgaben!G$7:G$10002)+SUMIF(Ausgaben!I$7:I$10002,A6327,Ausgaben!H$7:H$10002),2)</f>
        <v>0</v>
      </c>
    </row>
    <row r="6328" spans="1:2" x14ac:dyDescent="0.25">
      <c r="A6328">
        <v>6328</v>
      </c>
      <c r="B6328" s="24">
        <f>ROUND(SUMIF(Einnahmen!E$7:E$10002,A6328,Einnahmen!G$7:G$10002)+SUMIF(Einnahmen!I$7:I$10002,A6328,Einnahmen!H$7:H$10002)+SUMIF(Ausgaben!E$7:E$10002,A6328,Ausgaben!G$7:G$10002)+SUMIF(Ausgaben!I$7:I$10002,A6328,Ausgaben!H$7:H$10002),2)</f>
        <v>0</v>
      </c>
    </row>
    <row r="6329" spans="1:2" x14ac:dyDescent="0.25">
      <c r="A6329">
        <v>6329</v>
      </c>
      <c r="B6329" s="24">
        <f>ROUND(SUMIF(Einnahmen!E$7:E$10002,A6329,Einnahmen!G$7:G$10002)+SUMIF(Einnahmen!I$7:I$10002,A6329,Einnahmen!H$7:H$10002)+SUMIF(Ausgaben!E$7:E$10002,A6329,Ausgaben!G$7:G$10002)+SUMIF(Ausgaben!I$7:I$10002,A6329,Ausgaben!H$7:H$10002),2)</f>
        <v>0</v>
      </c>
    </row>
    <row r="6330" spans="1:2" x14ac:dyDescent="0.25">
      <c r="A6330">
        <v>6330</v>
      </c>
      <c r="B6330" s="24">
        <f>ROUND(SUMIF(Einnahmen!E$7:E$10002,A6330,Einnahmen!G$7:G$10002)+SUMIF(Einnahmen!I$7:I$10002,A6330,Einnahmen!H$7:H$10002)+SUMIF(Ausgaben!E$7:E$10002,A6330,Ausgaben!G$7:G$10002)+SUMIF(Ausgaben!I$7:I$10002,A6330,Ausgaben!H$7:H$10002),2)</f>
        <v>0</v>
      </c>
    </row>
    <row r="6331" spans="1:2" x14ac:dyDescent="0.25">
      <c r="A6331">
        <v>6331</v>
      </c>
      <c r="B6331" s="24">
        <f>ROUND(SUMIF(Einnahmen!E$7:E$10002,A6331,Einnahmen!G$7:G$10002)+SUMIF(Einnahmen!I$7:I$10002,A6331,Einnahmen!H$7:H$10002)+SUMIF(Ausgaben!E$7:E$10002,A6331,Ausgaben!G$7:G$10002)+SUMIF(Ausgaben!I$7:I$10002,A6331,Ausgaben!H$7:H$10002),2)</f>
        <v>0</v>
      </c>
    </row>
    <row r="6332" spans="1:2" x14ac:dyDescent="0.25">
      <c r="A6332">
        <v>6332</v>
      </c>
      <c r="B6332" s="24">
        <f>ROUND(SUMIF(Einnahmen!E$7:E$10002,A6332,Einnahmen!G$7:G$10002)+SUMIF(Einnahmen!I$7:I$10002,A6332,Einnahmen!H$7:H$10002)+SUMIF(Ausgaben!E$7:E$10002,A6332,Ausgaben!G$7:G$10002)+SUMIF(Ausgaben!I$7:I$10002,A6332,Ausgaben!H$7:H$10002),2)</f>
        <v>0</v>
      </c>
    </row>
    <row r="6333" spans="1:2" x14ac:dyDescent="0.25">
      <c r="A6333">
        <v>6333</v>
      </c>
      <c r="B6333" s="24">
        <f>ROUND(SUMIF(Einnahmen!E$7:E$10002,A6333,Einnahmen!G$7:G$10002)+SUMIF(Einnahmen!I$7:I$10002,A6333,Einnahmen!H$7:H$10002)+SUMIF(Ausgaben!E$7:E$10002,A6333,Ausgaben!G$7:G$10002)+SUMIF(Ausgaben!I$7:I$10002,A6333,Ausgaben!H$7:H$10002),2)</f>
        <v>0</v>
      </c>
    </row>
    <row r="6334" spans="1:2" x14ac:dyDescent="0.25">
      <c r="A6334">
        <v>6334</v>
      </c>
      <c r="B6334" s="24">
        <f>ROUND(SUMIF(Einnahmen!E$7:E$10002,A6334,Einnahmen!G$7:G$10002)+SUMIF(Einnahmen!I$7:I$10002,A6334,Einnahmen!H$7:H$10002)+SUMIF(Ausgaben!E$7:E$10002,A6334,Ausgaben!G$7:G$10002)+SUMIF(Ausgaben!I$7:I$10002,A6334,Ausgaben!H$7:H$10002),2)</f>
        <v>0</v>
      </c>
    </row>
    <row r="6335" spans="1:2" x14ac:dyDescent="0.25">
      <c r="A6335">
        <v>6335</v>
      </c>
      <c r="B6335" s="24">
        <f>ROUND(SUMIF(Einnahmen!E$7:E$10002,A6335,Einnahmen!G$7:G$10002)+SUMIF(Einnahmen!I$7:I$10002,A6335,Einnahmen!H$7:H$10002)+SUMIF(Ausgaben!E$7:E$10002,A6335,Ausgaben!G$7:G$10002)+SUMIF(Ausgaben!I$7:I$10002,A6335,Ausgaben!H$7:H$10002),2)</f>
        <v>0</v>
      </c>
    </row>
    <row r="6336" spans="1:2" x14ac:dyDescent="0.25">
      <c r="A6336">
        <v>6336</v>
      </c>
      <c r="B6336" s="24">
        <f>ROUND(SUMIF(Einnahmen!E$7:E$10002,A6336,Einnahmen!G$7:G$10002)+SUMIF(Einnahmen!I$7:I$10002,A6336,Einnahmen!H$7:H$10002)+SUMIF(Ausgaben!E$7:E$10002,A6336,Ausgaben!G$7:G$10002)+SUMIF(Ausgaben!I$7:I$10002,A6336,Ausgaben!H$7:H$10002),2)</f>
        <v>0</v>
      </c>
    </row>
    <row r="6337" spans="1:2" x14ac:dyDescent="0.25">
      <c r="A6337">
        <v>6337</v>
      </c>
      <c r="B6337" s="24">
        <f>ROUND(SUMIF(Einnahmen!E$7:E$10002,A6337,Einnahmen!G$7:G$10002)+SUMIF(Einnahmen!I$7:I$10002,A6337,Einnahmen!H$7:H$10002)+SUMIF(Ausgaben!E$7:E$10002,A6337,Ausgaben!G$7:G$10002)+SUMIF(Ausgaben!I$7:I$10002,A6337,Ausgaben!H$7:H$10002),2)</f>
        <v>0</v>
      </c>
    </row>
    <row r="6338" spans="1:2" x14ac:dyDescent="0.25">
      <c r="A6338">
        <v>6338</v>
      </c>
      <c r="B6338" s="24">
        <f>ROUND(SUMIF(Einnahmen!E$7:E$10002,A6338,Einnahmen!G$7:G$10002)+SUMIF(Einnahmen!I$7:I$10002,A6338,Einnahmen!H$7:H$10002)+SUMIF(Ausgaben!E$7:E$10002,A6338,Ausgaben!G$7:G$10002)+SUMIF(Ausgaben!I$7:I$10002,A6338,Ausgaben!H$7:H$10002),2)</f>
        <v>0</v>
      </c>
    </row>
    <row r="6339" spans="1:2" x14ac:dyDescent="0.25">
      <c r="A6339">
        <v>6339</v>
      </c>
      <c r="B6339" s="24">
        <f>ROUND(SUMIF(Einnahmen!E$7:E$10002,A6339,Einnahmen!G$7:G$10002)+SUMIF(Einnahmen!I$7:I$10002,A6339,Einnahmen!H$7:H$10002)+SUMIF(Ausgaben!E$7:E$10002,A6339,Ausgaben!G$7:G$10002)+SUMIF(Ausgaben!I$7:I$10002,A6339,Ausgaben!H$7:H$10002),2)</f>
        <v>0</v>
      </c>
    </row>
    <row r="6340" spans="1:2" x14ac:dyDescent="0.25">
      <c r="A6340">
        <v>6340</v>
      </c>
      <c r="B6340" s="24">
        <f>ROUND(SUMIF(Einnahmen!E$7:E$10002,A6340,Einnahmen!G$7:G$10002)+SUMIF(Einnahmen!I$7:I$10002,A6340,Einnahmen!H$7:H$10002)+SUMIF(Ausgaben!E$7:E$10002,A6340,Ausgaben!G$7:G$10002)+SUMIF(Ausgaben!I$7:I$10002,A6340,Ausgaben!H$7:H$10002),2)</f>
        <v>0</v>
      </c>
    </row>
    <row r="6341" spans="1:2" x14ac:dyDescent="0.25">
      <c r="A6341">
        <v>6341</v>
      </c>
      <c r="B6341" s="24">
        <f>ROUND(SUMIF(Einnahmen!E$7:E$10002,A6341,Einnahmen!G$7:G$10002)+SUMIF(Einnahmen!I$7:I$10002,A6341,Einnahmen!H$7:H$10002)+SUMIF(Ausgaben!E$7:E$10002,A6341,Ausgaben!G$7:G$10002)+SUMIF(Ausgaben!I$7:I$10002,A6341,Ausgaben!H$7:H$10002),2)</f>
        <v>0</v>
      </c>
    </row>
    <row r="6342" spans="1:2" x14ac:dyDescent="0.25">
      <c r="A6342">
        <v>6342</v>
      </c>
      <c r="B6342" s="24">
        <f>ROUND(SUMIF(Einnahmen!E$7:E$10002,A6342,Einnahmen!G$7:G$10002)+SUMIF(Einnahmen!I$7:I$10002,A6342,Einnahmen!H$7:H$10002)+SUMIF(Ausgaben!E$7:E$10002,A6342,Ausgaben!G$7:G$10002)+SUMIF(Ausgaben!I$7:I$10002,A6342,Ausgaben!H$7:H$10002),2)</f>
        <v>0</v>
      </c>
    </row>
    <row r="6343" spans="1:2" x14ac:dyDescent="0.25">
      <c r="A6343">
        <v>6343</v>
      </c>
      <c r="B6343" s="24">
        <f>ROUND(SUMIF(Einnahmen!E$7:E$10002,A6343,Einnahmen!G$7:G$10002)+SUMIF(Einnahmen!I$7:I$10002,A6343,Einnahmen!H$7:H$10002)+SUMIF(Ausgaben!E$7:E$10002,A6343,Ausgaben!G$7:G$10002)+SUMIF(Ausgaben!I$7:I$10002,A6343,Ausgaben!H$7:H$10002),2)</f>
        <v>0</v>
      </c>
    </row>
    <row r="6344" spans="1:2" x14ac:dyDescent="0.25">
      <c r="A6344">
        <v>6344</v>
      </c>
      <c r="B6344" s="24">
        <f>ROUND(SUMIF(Einnahmen!E$7:E$10002,A6344,Einnahmen!G$7:G$10002)+SUMIF(Einnahmen!I$7:I$10002,A6344,Einnahmen!H$7:H$10002)+SUMIF(Ausgaben!E$7:E$10002,A6344,Ausgaben!G$7:G$10002)+SUMIF(Ausgaben!I$7:I$10002,A6344,Ausgaben!H$7:H$10002),2)</f>
        <v>0</v>
      </c>
    </row>
    <row r="6345" spans="1:2" x14ac:dyDescent="0.25">
      <c r="A6345">
        <v>6345</v>
      </c>
      <c r="B6345" s="24">
        <f>ROUND(SUMIF(Einnahmen!E$7:E$10002,A6345,Einnahmen!G$7:G$10002)+SUMIF(Einnahmen!I$7:I$10002,A6345,Einnahmen!H$7:H$10002)+SUMIF(Ausgaben!E$7:E$10002,A6345,Ausgaben!G$7:G$10002)+SUMIF(Ausgaben!I$7:I$10002,A6345,Ausgaben!H$7:H$10002),2)</f>
        <v>0</v>
      </c>
    </row>
    <row r="6346" spans="1:2" x14ac:dyDescent="0.25">
      <c r="A6346">
        <v>6346</v>
      </c>
      <c r="B6346" s="24">
        <f>ROUND(SUMIF(Einnahmen!E$7:E$10002,A6346,Einnahmen!G$7:G$10002)+SUMIF(Einnahmen!I$7:I$10002,A6346,Einnahmen!H$7:H$10002)+SUMIF(Ausgaben!E$7:E$10002,A6346,Ausgaben!G$7:G$10002)+SUMIF(Ausgaben!I$7:I$10002,A6346,Ausgaben!H$7:H$10002),2)</f>
        <v>0</v>
      </c>
    </row>
    <row r="6347" spans="1:2" x14ac:dyDescent="0.25">
      <c r="A6347">
        <v>6347</v>
      </c>
      <c r="B6347" s="24">
        <f>ROUND(SUMIF(Einnahmen!E$7:E$10002,A6347,Einnahmen!G$7:G$10002)+SUMIF(Einnahmen!I$7:I$10002,A6347,Einnahmen!H$7:H$10002)+SUMIF(Ausgaben!E$7:E$10002,A6347,Ausgaben!G$7:G$10002)+SUMIF(Ausgaben!I$7:I$10002,A6347,Ausgaben!H$7:H$10002),2)</f>
        <v>0</v>
      </c>
    </row>
    <row r="6348" spans="1:2" x14ac:dyDescent="0.25">
      <c r="A6348">
        <v>6348</v>
      </c>
      <c r="B6348" s="24">
        <f>ROUND(SUMIF(Einnahmen!E$7:E$10002,A6348,Einnahmen!G$7:G$10002)+SUMIF(Einnahmen!I$7:I$10002,A6348,Einnahmen!H$7:H$10002)+SUMIF(Ausgaben!E$7:E$10002,A6348,Ausgaben!G$7:G$10002)+SUMIF(Ausgaben!I$7:I$10002,A6348,Ausgaben!H$7:H$10002),2)</f>
        <v>0</v>
      </c>
    </row>
    <row r="6349" spans="1:2" x14ac:dyDescent="0.25">
      <c r="A6349">
        <v>6349</v>
      </c>
      <c r="B6349" s="24">
        <f>ROUND(SUMIF(Einnahmen!E$7:E$10002,A6349,Einnahmen!G$7:G$10002)+SUMIF(Einnahmen!I$7:I$10002,A6349,Einnahmen!H$7:H$10002)+SUMIF(Ausgaben!E$7:E$10002,A6349,Ausgaben!G$7:G$10002)+SUMIF(Ausgaben!I$7:I$10002,A6349,Ausgaben!H$7:H$10002),2)</f>
        <v>0</v>
      </c>
    </row>
    <row r="6350" spans="1:2" x14ac:dyDescent="0.25">
      <c r="A6350">
        <v>6350</v>
      </c>
      <c r="B6350" s="24">
        <f>ROUND(SUMIF(Einnahmen!E$7:E$10002,A6350,Einnahmen!G$7:G$10002)+SUMIF(Einnahmen!I$7:I$10002,A6350,Einnahmen!H$7:H$10002)+SUMIF(Ausgaben!E$7:E$10002,A6350,Ausgaben!G$7:G$10002)+SUMIF(Ausgaben!I$7:I$10002,A6350,Ausgaben!H$7:H$10002),2)</f>
        <v>0</v>
      </c>
    </row>
    <row r="6351" spans="1:2" x14ac:dyDescent="0.25">
      <c r="A6351">
        <v>6351</v>
      </c>
      <c r="B6351" s="24">
        <f>ROUND(SUMIF(Einnahmen!E$7:E$10002,A6351,Einnahmen!G$7:G$10002)+SUMIF(Einnahmen!I$7:I$10002,A6351,Einnahmen!H$7:H$10002)+SUMIF(Ausgaben!E$7:E$10002,A6351,Ausgaben!G$7:G$10002)+SUMIF(Ausgaben!I$7:I$10002,A6351,Ausgaben!H$7:H$10002),2)</f>
        <v>0</v>
      </c>
    </row>
    <row r="6352" spans="1:2" x14ac:dyDescent="0.25">
      <c r="A6352">
        <v>6352</v>
      </c>
      <c r="B6352" s="24">
        <f>ROUND(SUMIF(Einnahmen!E$7:E$10002,A6352,Einnahmen!G$7:G$10002)+SUMIF(Einnahmen!I$7:I$10002,A6352,Einnahmen!H$7:H$10002)+SUMIF(Ausgaben!E$7:E$10002,A6352,Ausgaben!G$7:G$10002)+SUMIF(Ausgaben!I$7:I$10002,A6352,Ausgaben!H$7:H$10002),2)</f>
        <v>0</v>
      </c>
    </row>
    <row r="6353" spans="1:2" x14ac:dyDescent="0.25">
      <c r="A6353">
        <v>6353</v>
      </c>
      <c r="B6353" s="24">
        <f>ROUND(SUMIF(Einnahmen!E$7:E$10002,A6353,Einnahmen!G$7:G$10002)+SUMIF(Einnahmen!I$7:I$10002,A6353,Einnahmen!H$7:H$10002)+SUMIF(Ausgaben!E$7:E$10002,A6353,Ausgaben!G$7:G$10002)+SUMIF(Ausgaben!I$7:I$10002,A6353,Ausgaben!H$7:H$10002),2)</f>
        <v>0</v>
      </c>
    </row>
    <row r="6354" spans="1:2" x14ac:dyDescent="0.25">
      <c r="A6354">
        <v>6354</v>
      </c>
      <c r="B6354" s="24">
        <f>ROUND(SUMIF(Einnahmen!E$7:E$10002,A6354,Einnahmen!G$7:G$10002)+SUMIF(Einnahmen!I$7:I$10002,A6354,Einnahmen!H$7:H$10002)+SUMIF(Ausgaben!E$7:E$10002,A6354,Ausgaben!G$7:G$10002)+SUMIF(Ausgaben!I$7:I$10002,A6354,Ausgaben!H$7:H$10002),2)</f>
        <v>0</v>
      </c>
    </row>
    <row r="6355" spans="1:2" x14ac:dyDescent="0.25">
      <c r="A6355">
        <v>6355</v>
      </c>
      <c r="B6355" s="24">
        <f>ROUND(SUMIF(Einnahmen!E$7:E$10002,A6355,Einnahmen!G$7:G$10002)+SUMIF(Einnahmen!I$7:I$10002,A6355,Einnahmen!H$7:H$10002)+SUMIF(Ausgaben!E$7:E$10002,A6355,Ausgaben!G$7:G$10002)+SUMIF(Ausgaben!I$7:I$10002,A6355,Ausgaben!H$7:H$10002),2)</f>
        <v>0</v>
      </c>
    </row>
    <row r="6356" spans="1:2" x14ac:dyDescent="0.25">
      <c r="A6356">
        <v>6356</v>
      </c>
      <c r="B6356" s="24">
        <f>ROUND(SUMIF(Einnahmen!E$7:E$10002,A6356,Einnahmen!G$7:G$10002)+SUMIF(Einnahmen!I$7:I$10002,A6356,Einnahmen!H$7:H$10002)+SUMIF(Ausgaben!E$7:E$10002,A6356,Ausgaben!G$7:G$10002)+SUMIF(Ausgaben!I$7:I$10002,A6356,Ausgaben!H$7:H$10002),2)</f>
        <v>0</v>
      </c>
    </row>
    <row r="6357" spans="1:2" x14ac:dyDescent="0.25">
      <c r="A6357">
        <v>6357</v>
      </c>
      <c r="B6357" s="24">
        <f>ROUND(SUMIF(Einnahmen!E$7:E$10002,A6357,Einnahmen!G$7:G$10002)+SUMIF(Einnahmen!I$7:I$10002,A6357,Einnahmen!H$7:H$10002)+SUMIF(Ausgaben!E$7:E$10002,A6357,Ausgaben!G$7:G$10002)+SUMIF(Ausgaben!I$7:I$10002,A6357,Ausgaben!H$7:H$10002),2)</f>
        <v>0</v>
      </c>
    </row>
    <row r="6358" spans="1:2" x14ac:dyDescent="0.25">
      <c r="A6358">
        <v>6358</v>
      </c>
      <c r="B6358" s="24">
        <f>ROUND(SUMIF(Einnahmen!E$7:E$10002,A6358,Einnahmen!G$7:G$10002)+SUMIF(Einnahmen!I$7:I$10002,A6358,Einnahmen!H$7:H$10002)+SUMIF(Ausgaben!E$7:E$10002,A6358,Ausgaben!G$7:G$10002)+SUMIF(Ausgaben!I$7:I$10002,A6358,Ausgaben!H$7:H$10002),2)</f>
        <v>0</v>
      </c>
    </row>
    <row r="6359" spans="1:2" x14ac:dyDescent="0.25">
      <c r="A6359">
        <v>6359</v>
      </c>
      <c r="B6359" s="24">
        <f>ROUND(SUMIF(Einnahmen!E$7:E$10002,A6359,Einnahmen!G$7:G$10002)+SUMIF(Einnahmen!I$7:I$10002,A6359,Einnahmen!H$7:H$10002)+SUMIF(Ausgaben!E$7:E$10002,A6359,Ausgaben!G$7:G$10002)+SUMIF(Ausgaben!I$7:I$10002,A6359,Ausgaben!H$7:H$10002),2)</f>
        <v>0</v>
      </c>
    </row>
    <row r="6360" spans="1:2" x14ac:dyDescent="0.25">
      <c r="A6360">
        <v>6360</v>
      </c>
      <c r="B6360" s="24">
        <f>ROUND(SUMIF(Einnahmen!E$7:E$10002,A6360,Einnahmen!G$7:G$10002)+SUMIF(Einnahmen!I$7:I$10002,A6360,Einnahmen!H$7:H$10002)+SUMIF(Ausgaben!E$7:E$10002,A6360,Ausgaben!G$7:G$10002)+SUMIF(Ausgaben!I$7:I$10002,A6360,Ausgaben!H$7:H$10002),2)</f>
        <v>0</v>
      </c>
    </row>
    <row r="6361" spans="1:2" x14ac:dyDescent="0.25">
      <c r="A6361">
        <v>6361</v>
      </c>
      <c r="B6361" s="24">
        <f>ROUND(SUMIF(Einnahmen!E$7:E$10002,A6361,Einnahmen!G$7:G$10002)+SUMIF(Einnahmen!I$7:I$10002,A6361,Einnahmen!H$7:H$10002)+SUMIF(Ausgaben!E$7:E$10002,A6361,Ausgaben!G$7:G$10002)+SUMIF(Ausgaben!I$7:I$10002,A6361,Ausgaben!H$7:H$10002),2)</f>
        <v>0</v>
      </c>
    </row>
    <row r="6362" spans="1:2" x14ac:dyDescent="0.25">
      <c r="A6362">
        <v>6362</v>
      </c>
      <c r="B6362" s="24">
        <f>ROUND(SUMIF(Einnahmen!E$7:E$10002,A6362,Einnahmen!G$7:G$10002)+SUMIF(Einnahmen!I$7:I$10002,A6362,Einnahmen!H$7:H$10002)+SUMIF(Ausgaben!E$7:E$10002,A6362,Ausgaben!G$7:G$10002)+SUMIF(Ausgaben!I$7:I$10002,A6362,Ausgaben!H$7:H$10002),2)</f>
        <v>0</v>
      </c>
    </row>
    <row r="6363" spans="1:2" x14ac:dyDescent="0.25">
      <c r="A6363">
        <v>6363</v>
      </c>
      <c r="B6363" s="24">
        <f>ROUND(SUMIF(Einnahmen!E$7:E$10002,A6363,Einnahmen!G$7:G$10002)+SUMIF(Einnahmen!I$7:I$10002,A6363,Einnahmen!H$7:H$10002)+SUMIF(Ausgaben!E$7:E$10002,A6363,Ausgaben!G$7:G$10002)+SUMIF(Ausgaben!I$7:I$10002,A6363,Ausgaben!H$7:H$10002),2)</f>
        <v>0</v>
      </c>
    </row>
    <row r="6364" spans="1:2" x14ac:dyDescent="0.25">
      <c r="A6364">
        <v>6364</v>
      </c>
      <c r="B6364" s="24">
        <f>ROUND(SUMIF(Einnahmen!E$7:E$10002,A6364,Einnahmen!G$7:G$10002)+SUMIF(Einnahmen!I$7:I$10002,A6364,Einnahmen!H$7:H$10002)+SUMIF(Ausgaben!E$7:E$10002,A6364,Ausgaben!G$7:G$10002)+SUMIF(Ausgaben!I$7:I$10002,A6364,Ausgaben!H$7:H$10002),2)</f>
        <v>0</v>
      </c>
    </row>
    <row r="6365" spans="1:2" x14ac:dyDescent="0.25">
      <c r="A6365">
        <v>6365</v>
      </c>
      <c r="B6365" s="24">
        <f>ROUND(SUMIF(Einnahmen!E$7:E$10002,A6365,Einnahmen!G$7:G$10002)+SUMIF(Einnahmen!I$7:I$10002,A6365,Einnahmen!H$7:H$10002)+SUMIF(Ausgaben!E$7:E$10002,A6365,Ausgaben!G$7:G$10002)+SUMIF(Ausgaben!I$7:I$10002,A6365,Ausgaben!H$7:H$10002),2)</f>
        <v>0</v>
      </c>
    </row>
    <row r="6366" spans="1:2" x14ac:dyDescent="0.25">
      <c r="A6366">
        <v>6366</v>
      </c>
      <c r="B6366" s="24">
        <f>ROUND(SUMIF(Einnahmen!E$7:E$10002,A6366,Einnahmen!G$7:G$10002)+SUMIF(Einnahmen!I$7:I$10002,A6366,Einnahmen!H$7:H$10002)+SUMIF(Ausgaben!E$7:E$10002,A6366,Ausgaben!G$7:G$10002)+SUMIF(Ausgaben!I$7:I$10002,A6366,Ausgaben!H$7:H$10002),2)</f>
        <v>0</v>
      </c>
    </row>
    <row r="6367" spans="1:2" x14ac:dyDescent="0.25">
      <c r="A6367">
        <v>6367</v>
      </c>
      <c r="B6367" s="24">
        <f>ROUND(SUMIF(Einnahmen!E$7:E$10002,A6367,Einnahmen!G$7:G$10002)+SUMIF(Einnahmen!I$7:I$10002,A6367,Einnahmen!H$7:H$10002)+SUMIF(Ausgaben!E$7:E$10002,A6367,Ausgaben!G$7:G$10002)+SUMIF(Ausgaben!I$7:I$10002,A6367,Ausgaben!H$7:H$10002),2)</f>
        <v>0</v>
      </c>
    </row>
    <row r="6368" spans="1:2" x14ac:dyDescent="0.25">
      <c r="A6368">
        <v>6368</v>
      </c>
      <c r="B6368" s="24">
        <f>ROUND(SUMIF(Einnahmen!E$7:E$10002,A6368,Einnahmen!G$7:G$10002)+SUMIF(Einnahmen!I$7:I$10002,A6368,Einnahmen!H$7:H$10002)+SUMIF(Ausgaben!E$7:E$10002,A6368,Ausgaben!G$7:G$10002)+SUMIF(Ausgaben!I$7:I$10002,A6368,Ausgaben!H$7:H$10002),2)</f>
        <v>0</v>
      </c>
    </row>
    <row r="6369" spans="1:2" x14ac:dyDescent="0.25">
      <c r="A6369">
        <v>6369</v>
      </c>
      <c r="B6369" s="24">
        <f>ROUND(SUMIF(Einnahmen!E$7:E$10002,A6369,Einnahmen!G$7:G$10002)+SUMIF(Einnahmen!I$7:I$10002,A6369,Einnahmen!H$7:H$10002)+SUMIF(Ausgaben!E$7:E$10002,A6369,Ausgaben!G$7:G$10002)+SUMIF(Ausgaben!I$7:I$10002,A6369,Ausgaben!H$7:H$10002),2)</f>
        <v>0</v>
      </c>
    </row>
    <row r="6370" spans="1:2" x14ac:dyDescent="0.25">
      <c r="A6370">
        <v>6370</v>
      </c>
      <c r="B6370" s="24">
        <f>ROUND(SUMIF(Einnahmen!E$7:E$10002,A6370,Einnahmen!G$7:G$10002)+SUMIF(Einnahmen!I$7:I$10002,A6370,Einnahmen!H$7:H$10002)+SUMIF(Ausgaben!E$7:E$10002,A6370,Ausgaben!G$7:G$10002)+SUMIF(Ausgaben!I$7:I$10002,A6370,Ausgaben!H$7:H$10002),2)</f>
        <v>0</v>
      </c>
    </row>
    <row r="6371" spans="1:2" x14ac:dyDescent="0.25">
      <c r="A6371">
        <v>6371</v>
      </c>
      <c r="B6371" s="24">
        <f>ROUND(SUMIF(Einnahmen!E$7:E$10002,A6371,Einnahmen!G$7:G$10002)+SUMIF(Einnahmen!I$7:I$10002,A6371,Einnahmen!H$7:H$10002)+SUMIF(Ausgaben!E$7:E$10002,A6371,Ausgaben!G$7:G$10002)+SUMIF(Ausgaben!I$7:I$10002,A6371,Ausgaben!H$7:H$10002),2)</f>
        <v>0</v>
      </c>
    </row>
    <row r="6372" spans="1:2" x14ac:dyDescent="0.25">
      <c r="A6372">
        <v>6372</v>
      </c>
      <c r="B6372" s="24">
        <f>ROUND(SUMIF(Einnahmen!E$7:E$10002,A6372,Einnahmen!G$7:G$10002)+SUMIF(Einnahmen!I$7:I$10002,A6372,Einnahmen!H$7:H$10002)+SUMIF(Ausgaben!E$7:E$10002,A6372,Ausgaben!G$7:G$10002)+SUMIF(Ausgaben!I$7:I$10002,A6372,Ausgaben!H$7:H$10002),2)</f>
        <v>0</v>
      </c>
    </row>
    <row r="6373" spans="1:2" x14ac:dyDescent="0.25">
      <c r="A6373">
        <v>6373</v>
      </c>
      <c r="B6373" s="24">
        <f>ROUND(SUMIF(Einnahmen!E$7:E$10002,A6373,Einnahmen!G$7:G$10002)+SUMIF(Einnahmen!I$7:I$10002,A6373,Einnahmen!H$7:H$10002)+SUMIF(Ausgaben!E$7:E$10002,A6373,Ausgaben!G$7:G$10002)+SUMIF(Ausgaben!I$7:I$10002,A6373,Ausgaben!H$7:H$10002),2)</f>
        <v>0</v>
      </c>
    </row>
    <row r="6374" spans="1:2" x14ac:dyDescent="0.25">
      <c r="A6374">
        <v>6374</v>
      </c>
      <c r="B6374" s="24">
        <f>ROUND(SUMIF(Einnahmen!E$7:E$10002,A6374,Einnahmen!G$7:G$10002)+SUMIF(Einnahmen!I$7:I$10002,A6374,Einnahmen!H$7:H$10002)+SUMIF(Ausgaben!E$7:E$10002,A6374,Ausgaben!G$7:G$10002)+SUMIF(Ausgaben!I$7:I$10002,A6374,Ausgaben!H$7:H$10002),2)</f>
        <v>0</v>
      </c>
    </row>
    <row r="6375" spans="1:2" x14ac:dyDescent="0.25">
      <c r="A6375">
        <v>6375</v>
      </c>
      <c r="B6375" s="24">
        <f>ROUND(SUMIF(Einnahmen!E$7:E$10002,A6375,Einnahmen!G$7:G$10002)+SUMIF(Einnahmen!I$7:I$10002,A6375,Einnahmen!H$7:H$10002)+SUMIF(Ausgaben!E$7:E$10002,A6375,Ausgaben!G$7:G$10002)+SUMIF(Ausgaben!I$7:I$10002,A6375,Ausgaben!H$7:H$10002),2)</f>
        <v>0</v>
      </c>
    </row>
    <row r="6376" spans="1:2" x14ac:dyDescent="0.25">
      <c r="A6376">
        <v>6376</v>
      </c>
      <c r="B6376" s="24">
        <f>ROUND(SUMIF(Einnahmen!E$7:E$10002,A6376,Einnahmen!G$7:G$10002)+SUMIF(Einnahmen!I$7:I$10002,A6376,Einnahmen!H$7:H$10002)+SUMIF(Ausgaben!E$7:E$10002,A6376,Ausgaben!G$7:G$10002)+SUMIF(Ausgaben!I$7:I$10002,A6376,Ausgaben!H$7:H$10002),2)</f>
        <v>0</v>
      </c>
    </row>
    <row r="6377" spans="1:2" x14ac:dyDescent="0.25">
      <c r="A6377">
        <v>6377</v>
      </c>
      <c r="B6377" s="24">
        <f>ROUND(SUMIF(Einnahmen!E$7:E$10002,A6377,Einnahmen!G$7:G$10002)+SUMIF(Einnahmen!I$7:I$10002,A6377,Einnahmen!H$7:H$10002)+SUMIF(Ausgaben!E$7:E$10002,A6377,Ausgaben!G$7:G$10002)+SUMIF(Ausgaben!I$7:I$10002,A6377,Ausgaben!H$7:H$10002),2)</f>
        <v>0</v>
      </c>
    </row>
    <row r="6378" spans="1:2" x14ac:dyDescent="0.25">
      <c r="A6378">
        <v>6378</v>
      </c>
      <c r="B6378" s="24">
        <f>ROUND(SUMIF(Einnahmen!E$7:E$10002,A6378,Einnahmen!G$7:G$10002)+SUMIF(Einnahmen!I$7:I$10002,A6378,Einnahmen!H$7:H$10002)+SUMIF(Ausgaben!E$7:E$10002,A6378,Ausgaben!G$7:G$10002)+SUMIF(Ausgaben!I$7:I$10002,A6378,Ausgaben!H$7:H$10002),2)</f>
        <v>0</v>
      </c>
    </row>
    <row r="6379" spans="1:2" x14ac:dyDescent="0.25">
      <c r="A6379">
        <v>6379</v>
      </c>
      <c r="B6379" s="24">
        <f>ROUND(SUMIF(Einnahmen!E$7:E$10002,A6379,Einnahmen!G$7:G$10002)+SUMIF(Einnahmen!I$7:I$10002,A6379,Einnahmen!H$7:H$10002)+SUMIF(Ausgaben!E$7:E$10002,A6379,Ausgaben!G$7:G$10002)+SUMIF(Ausgaben!I$7:I$10002,A6379,Ausgaben!H$7:H$10002),2)</f>
        <v>0</v>
      </c>
    </row>
    <row r="6380" spans="1:2" x14ac:dyDescent="0.25">
      <c r="A6380">
        <v>6380</v>
      </c>
      <c r="B6380" s="24">
        <f>ROUND(SUMIF(Einnahmen!E$7:E$10002,A6380,Einnahmen!G$7:G$10002)+SUMIF(Einnahmen!I$7:I$10002,A6380,Einnahmen!H$7:H$10002)+SUMIF(Ausgaben!E$7:E$10002,A6380,Ausgaben!G$7:G$10002)+SUMIF(Ausgaben!I$7:I$10002,A6380,Ausgaben!H$7:H$10002),2)</f>
        <v>0</v>
      </c>
    </row>
    <row r="6381" spans="1:2" x14ac:dyDescent="0.25">
      <c r="A6381">
        <v>6381</v>
      </c>
      <c r="B6381" s="24">
        <f>ROUND(SUMIF(Einnahmen!E$7:E$10002,A6381,Einnahmen!G$7:G$10002)+SUMIF(Einnahmen!I$7:I$10002,A6381,Einnahmen!H$7:H$10002)+SUMIF(Ausgaben!E$7:E$10002,A6381,Ausgaben!G$7:G$10002)+SUMIF(Ausgaben!I$7:I$10002,A6381,Ausgaben!H$7:H$10002),2)</f>
        <v>0</v>
      </c>
    </row>
    <row r="6382" spans="1:2" x14ac:dyDescent="0.25">
      <c r="A6382">
        <v>6382</v>
      </c>
      <c r="B6382" s="24">
        <f>ROUND(SUMIF(Einnahmen!E$7:E$10002,A6382,Einnahmen!G$7:G$10002)+SUMIF(Einnahmen!I$7:I$10002,A6382,Einnahmen!H$7:H$10002)+SUMIF(Ausgaben!E$7:E$10002,A6382,Ausgaben!G$7:G$10002)+SUMIF(Ausgaben!I$7:I$10002,A6382,Ausgaben!H$7:H$10002),2)</f>
        <v>0</v>
      </c>
    </row>
    <row r="6383" spans="1:2" x14ac:dyDescent="0.25">
      <c r="A6383">
        <v>6383</v>
      </c>
      <c r="B6383" s="24">
        <f>ROUND(SUMIF(Einnahmen!E$7:E$10002,A6383,Einnahmen!G$7:G$10002)+SUMIF(Einnahmen!I$7:I$10002,A6383,Einnahmen!H$7:H$10002)+SUMIF(Ausgaben!E$7:E$10002,A6383,Ausgaben!G$7:G$10002)+SUMIF(Ausgaben!I$7:I$10002,A6383,Ausgaben!H$7:H$10002),2)</f>
        <v>0</v>
      </c>
    </row>
    <row r="6384" spans="1:2" x14ac:dyDescent="0.25">
      <c r="A6384">
        <v>6384</v>
      </c>
      <c r="B6384" s="24">
        <f>ROUND(SUMIF(Einnahmen!E$7:E$10002,A6384,Einnahmen!G$7:G$10002)+SUMIF(Einnahmen!I$7:I$10002,A6384,Einnahmen!H$7:H$10002)+SUMIF(Ausgaben!E$7:E$10002,A6384,Ausgaben!G$7:G$10002)+SUMIF(Ausgaben!I$7:I$10002,A6384,Ausgaben!H$7:H$10002),2)</f>
        <v>0</v>
      </c>
    </row>
    <row r="6385" spans="1:2" x14ac:dyDescent="0.25">
      <c r="A6385">
        <v>6385</v>
      </c>
      <c r="B6385" s="24">
        <f>ROUND(SUMIF(Einnahmen!E$7:E$10002,A6385,Einnahmen!G$7:G$10002)+SUMIF(Einnahmen!I$7:I$10002,A6385,Einnahmen!H$7:H$10002)+SUMIF(Ausgaben!E$7:E$10002,A6385,Ausgaben!G$7:G$10002)+SUMIF(Ausgaben!I$7:I$10002,A6385,Ausgaben!H$7:H$10002),2)</f>
        <v>0</v>
      </c>
    </row>
    <row r="6386" spans="1:2" x14ac:dyDescent="0.25">
      <c r="A6386">
        <v>6386</v>
      </c>
      <c r="B6386" s="24">
        <f>ROUND(SUMIF(Einnahmen!E$7:E$10002,A6386,Einnahmen!G$7:G$10002)+SUMIF(Einnahmen!I$7:I$10002,A6386,Einnahmen!H$7:H$10002)+SUMIF(Ausgaben!E$7:E$10002,A6386,Ausgaben!G$7:G$10002)+SUMIF(Ausgaben!I$7:I$10002,A6386,Ausgaben!H$7:H$10002),2)</f>
        <v>0</v>
      </c>
    </row>
    <row r="6387" spans="1:2" x14ac:dyDescent="0.25">
      <c r="A6387">
        <v>6387</v>
      </c>
      <c r="B6387" s="24">
        <f>ROUND(SUMIF(Einnahmen!E$7:E$10002,A6387,Einnahmen!G$7:G$10002)+SUMIF(Einnahmen!I$7:I$10002,A6387,Einnahmen!H$7:H$10002)+SUMIF(Ausgaben!E$7:E$10002,A6387,Ausgaben!G$7:G$10002)+SUMIF(Ausgaben!I$7:I$10002,A6387,Ausgaben!H$7:H$10002),2)</f>
        <v>0</v>
      </c>
    </row>
    <row r="6388" spans="1:2" x14ac:dyDescent="0.25">
      <c r="A6388">
        <v>6388</v>
      </c>
      <c r="B6388" s="24">
        <f>ROUND(SUMIF(Einnahmen!E$7:E$10002,A6388,Einnahmen!G$7:G$10002)+SUMIF(Einnahmen!I$7:I$10002,A6388,Einnahmen!H$7:H$10002)+SUMIF(Ausgaben!E$7:E$10002,A6388,Ausgaben!G$7:G$10002)+SUMIF(Ausgaben!I$7:I$10002,A6388,Ausgaben!H$7:H$10002),2)</f>
        <v>0</v>
      </c>
    </row>
    <row r="6389" spans="1:2" x14ac:dyDescent="0.25">
      <c r="A6389">
        <v>6389</v>
      </c>
      <c r="B6389" s="24">
        <f>ROUND(SUMIF(Einnahmen!E$7:E$10002,A6389,Einnahmen!G$7:G$10002)+SUMIF(Einnahmen!I$7:I$10002,A6389,Einnahmen!H$7:H$10002)+SUMIF(Ausgaben!E$7:E$10002,A6389,Ausgaben!G$7:G$10002)+SUMIF(Ausgaben!I$7:I$10002,A6389,Ausgaben!H$7:H$10002),2)</f>
        <v>0</v>
      </c>
    </row>
    <row r="6390" spans="1:2" x14ac:dyDescent="0.25">
      <c r="A6390">
        <v>6390</v>
      </c>
      <c r="B6390" s="24">
        <f>ROUND(SUMIF(Einnahmen!E$7:E$10002,A6390,Einnahmen!G$7:G$10002)+SUMIF(Einnahmen!I$7:I$10002,A6390,Einnahmen!H$7:H$10002)+SUMIF(Ausgaben!E$7:E$10002,A6390,Ausgaben!G$7:G$10002)+SUMIF(Ausgaben!I$7:I$10002,A6390,Ausgaben!H$7:H$10002),2)</f>
        <v>0</v>
      </c>
    </row>
    <row r="6391" spans="1:2" x14ac:dyDescent="0.25">
      <c r="A6391">
        <v>6391</v>
      </c>
      <c r="B6391" s="24">
        <f>ROUND(SUMIF(Einnahmen!E$7:E$10002,A6391,Einnahmen!G$7:G$10002)+SUMIF(Einnahmen!I$7:I$10002,A6391,Einnahmen!H$7:H$10002)+SUMIF(Ausgaben!E$7:E$10002,A6391,Ausgaben!G$7:G$10002)+SUMIF(Ausgaben!I$7:I$10002,A6391,Ausgaben!H$7:H$10002),2)</f>
        <v>0</v>
      </c>
    </row>
    <row r="6392" spans="1:2" x14ac:dyDescent="0.25">
      <c r="A6392">
        <v>6392</v>
      </c>
      <c r="B6392" s="24">
        <f>ROUND(SUMIF(Einnahmen!E$7:E$10002,A6392,Einnahmen!G$7:G$10002)+SUMIF(Einnahmen!I$7:I$10002,A6392,Einnahmen!H$7:H$10002)+SUMIF(Ausgaben!E$7:E$10002,A6392,Ausgaben!G$7:G$10002)+SUMIF(Ausgaben!I$7:I$10002,A6392,Ausgaben!H$7:H$10002),2)</f>
        <v>0</v>
      </c>
    </row>
    <row r="6393" spans="1:2" x14ac:dyDescent="0.25">
      <c r="A6393">
        <v>6393</v>
      </c>
      <c r="B6393" s="24">
        <f>ROUND(SUMIF(Einnahmen!E$7:E$10002,A6393,Einnahmen!G$7:G$10002)+SUMIF(Einnahmen!I$7:I$10002,A6393,Einnahmen!H$7:H$10002)+SUMIF(Ausgaben!E$7:E$10002,A6393,Ausgaben!G$7:G$10002)+SUMIF(Ausgaben!I$7:I$10002,A6393,Ausgaben!H$7:H$10002),2)</f>
        <v>0</v>
      </c>
    </row>
    <row r="6394" spans="1:2" x14ac:dyDescent="0.25">
      <c r="A6394">
        <v>6394</v>
      </c>
      <c r="B6394" s="24">
        <f>ROUND(SUMIF(Einnahmen!E$7:E$10002,A6394,Einnahmen!G$7:G$10002)+SUMIF(Einnahmen!I$7:I$10002,A6394,Einnahmen!H$7:H$10002)+SUMIF(Ausgaben!E$7:E$10002,A6394,Ausgaben!G$7:G$10002)+SUMIF(Ausgaben!I$7:I$10002,A6394,Ausgaben!H$7:H$10002),2)</f>
        <v>0</v>
      </c>
    </row>
    <row r="6395" spans="1:2" x14ac:dyDescent="0.25">
      <c r="A6395">
        <v>6395</v>
      </c>
      <c r="B6395" s="24">
        <f>ROUND(SUMIF(Einnahmen!E$7:E$10002,A6395,Einnahmen!G$7:G$10002)+SUMIF(Einnahmen!I$7:I$10002,A6395,Einnahmen!H$7:H$10002)+SUMIF(Ausgaben!E$7:E$10002,A6395,Ausgaben!G$7:G$10002)+SUMIF(Ausgaben!I$7:I$10002,A6395,Ausgaben!H$7:H$10002),2)</f>
        <v>0</v>
      </c>
    </row>
    <row r="6396" spans="1:2" x14ac:dyDescent="0.25">
      <c r="A6396">
        <v>6396</v>
      </c>
      <c r="B6396" s="24">
        <f>ROUND(SUMIF(Einnahmen!E$7:E$10002,A6396,Einnahmen!G$7:G$10002)+SUMIF(Einnahmen!I$7:I$10002,A6396,Einnahmen!H$7:H$10002)+SUMIF(Ausgaben!E$7:E$10002,A6396,Ausgaben!G$7:G$10002)+SUMIF(Ausgaben!I$7:I$10002,A6396,Ausgaben!H$7:H$10002),2)</f>
        <v>0</v>
      </c>
    </row>
    <row r="6397" spans="1:2" x14ac:dyDescent="0.25">
      <c r="A6397">
        <v>6397</v>
      </c>
      <c r="B6397" s="24">
        <f>ROUND(SUMIF(Einnahmen!E$7:E$10002,A6397,Einnahmen!G$7:G$10002)+SUMIF(Einnahmen!I$7:I$10002,A6397,Einnahmen!H$7:H$10002)+SUMIF(Ausgaben!E$7:E$10002,A6397,Ausgaben!G$7:G$10002)+SUMIF(Ausgaben!I$7:I$10002,A6397,Ausgaben!H$7:H$10002),2)</f>
        <v>0</v>
      </c>
    </row>
    <row r="6398" spans="1:2" x14ac:dyDescent="0.25">
      <c r="A6398">
        <v>6398</v>
      </c>
      <c r="B6398" s="24">
        <f>ROUND(SUMIF(Einnahmen!E$7:E$10002,A6398,Einnahmen!G$7:G$10002)+SUMIF(Einnahmen!I$7:I$10002,A6398,Einnahmen!H$7:H$10002)+SUMIF(Ausgaben!E$7:E$10002,A6398,Ausgaben!G$7:G$10002)+SUMIF(Ausgaben!I$7:I$10002,A6398,Ausgaben!H$7:H$10002),2)</f>
        <v>0</v>
      </c>
    </row>
    <row r="6399" spans="1:2" x14ac:dyDescent="0.25">
      <c r="A6399">
        <v>6399</v>
      </c>
      <c r="B6399" s="24">
        <f>ROUND(SUMIF(Einnahmen!E$7:E$10002,A6399,Einnahmen!G$7:G$10002)+SUMIF(Einnahmen!I$7:I$10002,A6399,Einnahmen!H$7:H$10002)+SUMIF(Ausgaben!E$7:E$10002,A6399,Ausgaben!G$7:G$10002)+SUMIF(Ausgaben!I$7:I$10002,A6399,Ausgaben!H$7:H$10002),2)</f>
        <v>0</v>
      </c>
    </row>
    <row r="6400" spans="1:2" x14ac:dyDescent="0.25">
      <c r="A6400">
        <v>6400</v>
      </c>
      <c r="B6400" s="24">
        <f>ROUND(SUMIF(Einnahmen!E$7:E$10002,A6400,Einnahmen!G$7:G$10002)+SUMIF(Einnahmen!I$7:I$10002,A6400,Einnahmen!H$7:H$10002)+SUMIF(Ausgaben!E$7:E$10002,A6400,Ausgaben!G$7:G$10002)+SUMIF(Ausgaben!I$7:I$10002,A6400,Ausgaben!H$7:H$10002),2)</f>
        <v>0</v>
      </c>
    </row>
    <row r="6401" spans="1:2" x14ac:dyDescent="0.25">
      <c r="A6401">
        <v>6401</v>
      </c>
      <c r="B6401" s="24">
        <f>ROUND(SUMIF(Einnahmen!E$7:E$10002,A6401,Einnahmen!G$7:G$10002)+SUMIF(Einnahmen!I$7:I$10002,A6401,Einnahmen!H$7:H$10002)+SUMIF(Ausgaben!E$7:E$10002,A6401,Ausgaben!G$7:G$10002)+SUMIF(Ausgaben!I$7:I$10002,A6401,Ausgaben!H$7:H$10002),2)</f>
        <v>0</v>
      </c>
    </row>
    <row r="6402" spans="1:2" x14ac:dyDescent="0.25">
      <c r="A6402">
        <v>6402</v>
      </c>
      <c r="B6402" s="24">
        <f>ROUND(SUMIF(Einnahmen!E$7:E$10002,A6402,Einnahmen!G$7:G$10002)+SUMIF(Einnahmen!I$7:I$10002,A6402,Einnahmen!H$7:H$10002)+SUMIF(Ausgaben!E$7:E$10002,A6402,Ausgaben!G$7:G$10002)+SUMIF(Ausgaben!I$7:I$10002,A6402,Ausgaben!H$7:H$10002),2)</f>
        <v>0</v>
      </c>
    </row>
    <row r="6403" spans="1:2" x14ac:dyDescent="0.25">
      <c r="A6403">
        <v>6403</v>
      </c>
      <c r="B6403" s="24">
        <f>ROUND(SUMIF(Einnahmen!E$7:E$10002,A6403,Einnahmen!G$7:G$10002)+SUMIF(Einnahmen!I$7:I$10002,A6403,Einnahmen!H$7:H$10002)+SUMIF(Ausgaben!E$7:E$10002,A6403,Ausgaben!G$7:G$10002)+SUMIF(Ausgaben!I$7:I$10002,A6403,Ausgaben!H$7:H$10002),2)</f>
        <v>0</v>
      </c>
    </row>
    <row r="6404" spans="1:2" x14ac:dyDescent="0.25">
      <c r="A6404">
        <v>6404</v>
      </c>
      <c r="B6404" s="24">
        <f>ROUND(SUMIF(Einnahmen!E$7:E$10002,A6404,Einnahmen!G$7:G$10002)+SUMIF(Einnahmen!I$7:I$10002,A6404,Einnahmen!H$7:H$10002)+SUMIF(Ausgaben!E$7:E$10002,A6404,Ausgaben!G$7:G$10002)+SUMIF(Ausgaben!I$7:I$10002,A6404,Ausgaben!H$7:H$10002),2)</f>
        <v>0</v>
      </c>
    </row>
    <row r="6405" spans="1:2" x14ac:dyDescent="0.25">
      <c r="A6405">
        <v>6405</v>
      </c>
      <c r="B6405" s="24">
        <f>ROUND(SUMIF(Einnahmen!E$7:E$10002,A6405,Einnahmen!G$7:G$10002)+SUMIF(Einnahmen!I$7:I$10002,A6405,Einnahmen!H$7:H$10002)+SUMIF(Ausgaben!E$7:E$10002,A6405,Ausgaben!G$7:G$10002)+SUMIF(Ausgaben!I$7:I$10002,A6405,Ausgaben!H$7:H$10002),2)</f>
        <v>0</v>
      </c>
    </row>
    <row r="6406" spans="1:2" x14ac:dyDescent="0.25">
      <c r="A6406">
        <v>6406</v>
      </c>
      <c r="B6406" s="24">
        <f>ROUND(SUMIF(Einnahmen!E$7:E$10002,A6406,Einnahmen!G$7:G$10002)+SUMIF(Einnahmen!I$7:I$10002,A6406,Einnahmen!H$7:H$10002)+SUMIF(Ausgaben!E$7:E$10002,A6406,Ausgaben!G$7:G$10002)+SUMIF(Ausgaben!I$7:I$10002,A6406,Ausgaben!H$7:H$10002),2)</f>
        <v>0</v>
      </c>
    </row>
    <row r="6407" spans="1:2" x14ac:dyDescent="0.25">
      <c r="A6407">
        <v>6407</v>
      </c>
      <c r="B6407" s="24">
        <f>ROUND(SUMIF(Einnahmen!E$7:E$10002,A6407,Einnahmen!G$7:G$10002)+SUMIF(Einnahmen!I$7:I$10002,A6407,Einnahmen!H$7:H$10002)+SUMIF(Ausgaben!E$7:E$10002,A6407,Ausgaben!G$7:G$10002)+SUMIF(Ausgaben!I$7:I$10002,A6407,Ausgaben!H$7:H$10002),2)</f>
        <v>0</v>
      </c>
    </row>
    <row r="6408" spans="1:2" x14ac:dyDescent="0.25">
      <c r="A6408">
        <v>6408</v>
      </c>
      <c r="B6408" s="24">
        <f>ROUND(SUMIF(Einnahmen!E$7:E$10002,A6408,Einnahmen!G$7:G$10002)+SUMIF(Einnahmen!I$7:I$10002,A6408,Einnahmen!H$7:H$10002)+SUMIF(Ausgaben!E$7:E$10002,A6408,Ausgaben!G$7:G$10002)+SUMIF(Ausgaben!I$7:I$10002,A6408,Ausgaben!H$7:H$10002),2)</f>
        <v>0</v>
      </c>
    </row>
    <row r="6409" spans="1:2" x14ac:dyDescent="0.25">
      <c r="A6409">
        <v>6409</v>
      </c>
      <c r="B6409" s="24">
        <f>ROUND(SUMIF(Einnahmen!E$7:E$10002,A6409,Einnahmen!G$7:G$10002)+SUMIF(Einnahmen!I$7:I$10002,A6409,Einnahmen!H$7:H$10002)+SUMIF(Ausgaben!E$7:E$10002,A6409,Ausgaben!G$7:G$10002)+SUMIF(Ausgaben!I$7:I$10002,A6409,Ausgaben!H$7:H$10002),2)</f>
        <v>0</v>
      </c>
    </row>
    <row r="6410" spans="1:2" x14ac:dyDescent="0.25">
      <c r="A6410">
        <v>6410</v>
      </c>
      <c r="B6410" s="24">
        <f>ROUND(SUMIF(Einnahmen!E$7:E$10002,A6410,Einnahmen!G$7:G$10002)+SUMIF(Einnahmen!I$7:I$10002,A6410,Einnahmen!H$7:H$10002)+SUMIF(Ausgaben!E$7:E$10002,A6410,Ausgaben!G$7:G$10002)+SUMIF(Ausgaben!I$7:I$10002,A6410,Ausgaben!H$7:H$10002),2)</f>
        <v>0</v>
      </c>
    </row>
    <row r="6411" spans="1:2" x14ac:dyDescent="0.25">
      <c r="A6411">
        <v>6411</v>
      </c>
      <c r="B6411" s="24">
        <f>ROUND(SUMIF(Einnahmen!E$7:E$10002,A6411,Einnahmen!G$7:G$10002)+SUMIF(Einnahmen!I$7:I$10002,A6411,Einnahmen!H$7:H$10002)+SUMIF(Ausgaben!E$7:E$10002,A6411,Ausgaben!G$7:G$10002)+SUMIF(Ausgaben!I$7:I$10002,A6411,Ausgaben!H$7:H$10002),2)</f>
        <v>0</v>
      </c>
    </row>
    <row r="6412" spans="1:2" x14ac:dyDescent="0.25">
      <c r="A6412">
        <v>6412</v>
      </c>
      <c r="B6412" s="24">
        <f>ROUND(SUMIF(Einnahmen!E$7:E$10002,A6412,Einnahmen!G$7:G$10002)+SUMIF(Einnahmen!I$7:I$10002,A6412,Einnahmen!H$7:H$10002)+SUMIF(Ausgaben!E$7:E$10002,A6412,Ausgaben!G$7:G$10002)+SUMIF(Ausgaben!I$7:I$10002,A6412,Ausgaben!H$7:H$10002),2)</f>
        <v>0</v>
      </c>
    </row>
    <row r="6413" spans="1:2" x14ac:dyDescent="0.25">
      <c r="A6413">
        <v>6413</v>
      </c>
      <c r="B6413" s="24">
        <f>ROUND(SUMIF(Einnahmen!E$7:E$10002,A6413,Einnahmen!G$7:G$10002)+SUMIF(Einnahmen!I$7:I$10002,A6413,Einnahmen!H$7:H$10002)+SUMIF(Ausgaben!E$7:E$10002,A6413,Ausgaben!G$7:G$10002)+SUMIF(Ausgaben!I$7:I$10002,A6413,Ausgaben!H$7:H$10002),2)</f>
        <v>0</v>
      </c>
    </row>
    <row r="6414" spans="1:2" x14ac:dyDescent="0.25">
      <c r="A6414">
        <v>6414</v>
      </c>
      <c r="B6414" s="24">
        <f>ROUND(SUMIF(Einnahmen!E$7:E$10002,A6414,Einnahmen!G$7:G$10002)+SUMIF(Einnahmen!I$7:I$10002,A6414,Einnahmen!H$7:H$10002)+SUMIF(Ausgaben!E$7:E$10002,A6414,Ausgaben!G$7:G$10002)+SUMIF(Ausgaben!I$7:I$10002,A6414,Ausgaben!H$7:H$10002),2)</f>
        <v>0</v>
      </c>
    </row>
    <row r="6415" spans="1:2" x14ac:dyDescent="0.25">
      <c r="A6415">
        <v>6415</v>
      </c>
      <c r="B6415" s="24">
        <f>ROUND(SUMIF(Einnahmen!E$7:E$10002,A6415,Einnahmen!G$7:G$10002)+SUMIF(Einnahmen!I$7:I$10002,A6415,Einnahmen!H$7:H$10002)+SUMIF(Ausgaben!E$7:E$10002,A6415,Ausgaben!G$7:G$10002)+SUMIF(Ausgaben!I$7:I$10002,A6415,Ausgaben!H$7:H$10002),2)</f>
        <v>0</v>
      </c>
    </row>
    <row r="6416" spans="1:2" x14ac:dyDescent="0.25">
      <c r="A6416">
        <v>6416</v>
      </c>
      <c r="B6416" s="24">
        <f>ROUND(SUMIF(Einnahmen!E$7:E$10002,A6416,Einnahmen!G$7:G$10002)+SUMIF(Einnahmen!I$7:I$10002,A6416,Einnahmen!H$7:H$10002)+SUMIF(Ausgaben!E$7:E$10002,A6416,Ausgaben!G$7:G$10002)+SUMIF(Ausgaben!I$7:I$10002,A6416,Ausgaben!H$7:H$10002),2)</f>
        <v>0</v>
      </c>
    </row>
    <row r="6417" spans="1:2" x14ac:dyDescent="0.25">
      <c r="A6417">
        <v>6417</v>
      </c>
      <c r="B6417" s="24">
        <f>ROUND(SUMIF(Einnahmen!E$7:E$10002,A6417,Einnahmen!G$7:G$10002)+SUMIF(Einnahmen!I$7:I$10002,A6417,Einnahmen!H$7:H$10002)+SUMIF(Ausgaben!E$7:E$10002,A6417,Ausgaben!G$7:G$10002)+SUMIF(Ausgaben!I$7:I$10002,A6417,Ausgaben!H$7:H$10002),2)</f>
        <v>0</v>
      </c>
    </row>
    <row r="6418" spans="1:2" x14ac:dyDescent="0.25">
      <c r="A6418">
        <v>6418</v>
      </c>
      <c r="B6418" s="24">
        <f>ROUND(SUMIF(Einnahmen!E$7:E$10002,A6418,Einnahmen!G$7:G$10002)+SUMIF(Einnahmen!I$7:I$10002,A6418,Einnahmen!H$7:H$10002)+SUMIF(Ausgaben!E$7:E$10002,A6418,Ausgaben!G$7:G$10002)+SUMIF(Ausgaben!I$7:I$10002,A6418,Ausgaben!H$7:H$10002),2)</f>
        <v>0</v>
      </c>
    </row>
    <row r="6419" spans="1:2" x14ac:dyDescent="0.25">
      <c r="A6419">
        <v>6419</v>
      </c>
      <c r="B6419" s="24">
        <f>ROUND(SUMIF(Einnahmen!E$7:E$10002,A6419,Einnahmen!G$7:G$10002)+SUMIF(Einnahmen!I$7:I$10002,A6419,Einnahmen!H$7:H$10002)+SUMIF(Ausgaben!E$7:E$10002,A6419,Ausgaben!G$7:G$10002)+SUMIF(Ausgaben!I$7:I$10002,A6419,Ausgaben!H$7:H$10002),2)</f>
        <v>0</v>
      </c>
    </row>
    <row r="6420" spans="1:2" x14ac:dyDescent="0.25">
      <c r="A6420">
        <v>6420</v>
      </c>
      <c r="B6420" s="24">
        <f>ROUND(SUMIF(Einnahmen!E$7:E$10002,A6420,Einnahmen!G$7:G$10002)+SUMIF(Einnahmen!I$7:I$10002,A6420,Einnahmen!H$7:H$10002)+SUMIF(Ausgaben!E$7:E$10002,A6420,Ausgaben!G$7:G$10002)+SUMIF(Ausgaben!I$7:I$10002,A6420,Ausgaben!H$7:H$10002),2)</f>
        <v>0</v>
      </c>
    </row>
    <row r="6421" spans="1:2" x14ac:dyDescent="0.25">
      <c r="A6421">
        <v>6421</v>
      </c>
      <c r="B6421" s="24">
        <f>ROUND(SUMIF(Einnahmen!E$7:E$10002,A6421,Einnahmen!G$7:G$10002)+SUMIF(Einnahmen!I$7:I$10002,A6421,Einnahmen!H$7:H$10002)+SUMIF(Ausgaben!E$7:E$10002,A6421,Ausgaben!G$7:G$10002)+SUMIF(Ausgaben!I$7:I$10002,A6421,Ausgaben!H$7:H$10002),2)</f>
        <v>0</v>
      </c>
    </row>
    <row r="6422" spans="1:2" x14ac:dyDescent="0.25">
      <c r="A6422">
        <v>6422</v>
      </c>
      <c r="B6422" s="24">
        <f>ROUND(SUMIF(Einnahmen!E$7:E$10002,A6422,Einnahmen!G$7:G$10002)+SUMIF(Einnahmen!I$7:I$10002,A6422,Einnahmen!H$7:H$10002)+SUMIF(Ausgaben!E$7:E$10002,A6422,Ausgaben!G$7:G$10002)+SUMIF(Ausgaben!I$7:I$10002,A6422,Ausgaben!H$7:H$10002),2)</f>
        <v>0</v>
      </c>
    </row>
    <row r="6423" spans="1:2" x14ac:dyDescent="0.25">
      <c r="A6423">
        <v>6423</v>
      </c>
      <c r="B6423" s="24">
        <f>ROUND(SUMIF(Einnahmen!E$7:E$10002,A6423,Einnahmen!G$7:G$10002)+SUMIF(Einnahmen!I$7:I$10002,A6423,Einnahmen!H$7:H$10002)+SUMIF(Ausgaben!E$7:E$10002,A6423,Ausgaben!G$7:G$10002)+SUMIF(Ausgaben!I$7:I$10002,A6423,Ausgaben!H$7:H$10002),2)</f>
        <v>0</v>
      </c>
    </row>
    <row r="6424" spans="1:2" x14ac:dyDescent="0.25">
      <c r="A6424">
        <v>6424</v>
      </c>
      <c r="B6424" s="24">
        <f>ROUND(SUMIF(Einnahmen!E$7:E$10002,A6424,Einnahmen!G$7:G$10002)+SUMIF(Einnahmen!I$7:I$10002,A6424,Einnahmen!H$7:H$10002)+SUMIF(Ausgaben!E$7:E$10002,A6424,Ausgaben!G$7:G$10002)+SUMIF(Ausgaben!I$7:I$10002,A6424,Ausgaben!H$7:H$10002),2)</f>
        <v>0</v>
      </c>
    </row>
    <row r="6425" spans="1:2" x14ac:dyDescent="0.25">
      <c r="A6425">
        <v>6425</v>
      </c>
      <c r="B6425" s="24">
        <f>ROUND(SUMIF(Einnahmen!E$7:E$10002,A6425,Einnahmen!G$7:G$10002)+SUMIF(Einnahmen!I$7:I$10002,A6425,Einnahmen!H$7:H$10002)+SUMIF(Ausgaben!E$7:E$10002,A6425,Ausgaben!G$7:G$10002)+SUMIF(Ausgaben!I$7:I$10002,A6425,Ausgaben!H$7:H$10002),2)</f>
        <v>0</v>
      </c>
    </row>
    <row r="6426" spans="1:2" x14ac:dyDescent="0.25">
      <c r="A6426">
        <v>6426</v>
      </c>
      <c r="B6426" s="24">
        <f>ROUND(SUMIF(Einnahmen!E$7:E$10002,A6426,Einnahmen!G$7:G$10002)+SUMIF(Einnahmen!I$7:I$10002,A6426,Einnahmen!H$7:H$10002)+SUMIF(Ausgaben!E$7:E$10002,A6426,Ausgaben!G$7:G$10002)+SUMIF(Ausgaben!I$7:I$10002,A6426,Ausgaben!H$7:H$10002),2)</f>
        <v>0</v>
      </c>
    </row>
    <row r="6427" spans="1:2" x14ac:dyDescent="0.25">
      <c r="A6427">
        <v>6427</v>
      </c>
      <c r="B6427" s="24">
        <f>ROUND(SUMIF(Einnahmen!E$7:E$10002,A6427,Einnahmen!G$7:G$10002)+SUMIF(Einnahmen!I$7:I$10002,A6427,Einnahmen!H$7:H$10002)+SUMIF(Ausgaben!E$7:E$10002,A6427,Ausgaben!G$7:G$10002)+SUMIF(Ausgaben!I$7:I$10002,A6427,Ausgaben!H$7:H$10002),2)</f>
        <v>0</v>
      </c>
    </row>
    <row r="6428" spans="1:2" x14ac:dyDescent="0.25">
      <c r="A6428">
        <v>6428</v>
      </c>
      <c r="B6428" s="24">
        <f>ROUND(SUMIF(Einnahmen!E$7:E$10002,A6428,Einnahmen!G$7:G$10002)+SUMIF(Einnahmen!I$7:I$10002,A6428,Einnahmen!H$7:H$10002)+SUMIF(Ausgaben!E$7:E$10002,A6428,Ausgaben!G$7:G$10002)+SUMIF(Ausgaben!I$7:I$10002,A6428,Ausgaben!H$7:H$10002),2)</f>
        <v>0</v>
      </c>
    </row>
    <row r="6429" spans="1:2" x14ac:dyDescent="0.25">
      <c r="A6429">
        <v>6429</v>
      </c>
      <c r="B6429" s="24">
        <f>ROUND(SUMIF(Einnahmen!E$7:E$10002,A6429,Einnahmen!G$7:G$10002)+SUMIF(Einnahmen!I$7:I$10002,A6429,Einnahmen!H$7:H$10002)+SUMIF(Ausgaben!E$7:E$10002,A6429,Ausgaben!G$7:G$10002)+SUMIF(Ausgaben!I$7:I$10002,A6429,Ausgaben!H$7:H$10002),2)</f>
        <v>0</v>
      </c>
    </row>
    <row r="6430" spans="1:2" x14ac:dyDescent="0.25">
      <c r="A6430">
        <v>6430</v>
      </c>
      <c r="B6430" s="24">
        <f>ROUND(SUMIF(Einnahmen!E$7:E$10002,A6430,Einnahmen!G$7:G$10002)+SUMIF(Einnahmen!I$7:I$10002,A6430,Einnahmen!H$7:H$10002)+SUMIF(Ausgaben!E$7:E$10002,A6430,Ausgaben!G$7:G$10002)+SUMIF(Ausgaben!I$7:I$10002,A6430,Ausgaben!H$7:H$10002),2)</f>
        <v>0</v>
      </c>
    </row>
    <row r="6431" spans="1:2" x14ac:dyDescent="0.25">
      <c r="A6431">
        <v>6431</v>
      </c>
      <c r="B6431" s="24">
        <f>ROUND(SUMIF(Einnahmen!E$7:E$10002,A6431,Einnahmen!G$7:G$10002)+SUMIF(Einnahmen!I$7:I$10002,A6431,Einnahmen!H$7:H$10002)+SUMIF(Ausgaben!E$7:E$10002,A6431,Ausgaben!G$7:G$10002)+SUMIF(Ausgaben!I$7:I$10002,A6431,Ausgaben!H$7:H$10002),2)</f>
        <v>0</v>
      </c>
    </row>
    <row r="6432" spans="1:2" x14ac:dyDescent="0.25">
      <c r="A6432">
        <v>6432</v>
      </c>
      <c r="B6432" s="24">
        <f>ROUND(SUMIF(Einnahmen!E$7:E$10002,A6432,Einnahmen!G$7:G$10002)+SUMIF(Einnahmen!I$7:I$10002,A6432,Einnahmen!H$7:H$10002)+SUMIF(Ausgaben!E$7:E$10002,A6432,Ausgaben!G$7:G$10002)+SUMIF(Ausgaben!I$7:I$10002,A6432,Ausgaben!H$7:H$10002),2)</f>
        <v>0</v>
      </c>
    </row>
    <row r="6433" spans="1:2" x14ac:dyDescent="0.25">
      <c r="A6433">
        <v>6433</v>
      </c>
      <c r="B6433" s="24">
        <f>ROUND(SUMIF(Einnahmen!E$7:E$10002,A6433,Einnahmen!G$7:G$10002)+SUMIF(Einnahmen!I$7:I$10002,A6433,Einnahmen!H$7:H$10002)+SUMIF(Ausgaben!E$7:E$10002,A6433,Ausgaben!G$7:G$10002)+SUMIF(Ausgaben!I$7:I$10002,A6433,Ausgaben!H$7:H$10002),2)</f>
        <v>0</v>
      </c>
    </row>
    <row r="6434" spans="1:2" x14ac:dyDescent="0.25">
      <c r="A6434">
        <v>6434</v>
      </c>
      <c r="B6434" s="24">
        <f>ROUND(SUMIF(Einnahmen!E$7:E$10002,A6434,Einnahmen!G$7:G$10002)+SUMIF(Einnahmen!I$7:I$10002,A6434,Einnahmen!H$7:H$10002)+SUMIF(Ausgaben!E$7:E$10002,A6434,Ausgaben!G$7:G$10002)+SUMIF(Ausgaben!I$7:I$10002,A6434,Ausgaben!H$7:H$10002),2)</f>
        <v>0</v>
      </c>
    </row>
    <row r="6435" spans="1:2" x14ac:dyDescent="0.25">
      <c r="A6435">
        <v>6435</v>
      </c>
      <c r="B6435" s="24">
        <f>ROUND(SUMIF(Einnahmen!E$7:E$10002,A6435,Einnahmen!G$7:G$10002)+SUMIF(Einnahmen!I$7:I$10002,A6435,Einnahmen!H$7:H$10002)+SUMIF(Ausgaben!E$7:E$10002,A6435,Ausgaben!G$7:G$10002)+SUMIF(Ausgaben!I$7:I$10002,A6435,Ausgaben!H$7:H$10002),2)</f>
        <v>0</v>
      </c>
    </row>
    <row r="6436" spans="1:2" x14ac:dyDescent="0.25">
      <c r="A6436">
        <v>6436</v>
      </c>
      <c r="B6436" s="24">
        <f>ROUND(SUMIF(Einnahmen!E$7:E$10002,A6436,Einnahmen!G$7:G$10002)+SUMIF(Einnahmen!I$7:I$10002,A6436,Einnahmen!H$7:H$10002)+SUMIF(Ausgaben!E$7:E$10002,A6436,Ausgaben!G$7:G$10002)+SUMIF(Ausgaben!I$7:I$10002,A6436,Ausgaben!H$7:H$10002),2)</f>
        <v>0</v>
      </c>
    </row>
    <row r="6437" spans="1:2" x14ac:dyDescent="0.25">
      <c r="A6437">
        <v>6437</v>
      </c>
      <c r="B6437" s="24">
        <f>ROUND(SUMIF(Einnahmen!E$7:E$10002,A6437,Einnahmen!G$7:G$10002)+SUMIF(Einnahmen!I$7:I$10002,A6437,Einnahmen!H$7:H$10002)+SUMIF(Ausgaben!E$7:E$10002,A6437,Ausgaben!G$7:G$10002)+SUMIF(Ausgaben!I$7:I$10002,A6437,Ausgaben!H$7:H$10002),2)</f>
        <v>0</v>
      </c>
    </row>
    <row r="6438" spans="1:2" x14ac:dyDescent="0.25">
      <c r="A6438">
        <v>6438</v>
      </c>
      <c r="B6438" s="24">
        <f>ROUND(SUMIF(Einnahmen!E$7:E$10002,A6438,Einnahmen!G$7:G$10002)+SUMIF(Einnahmen!I$7:I$10002,A6438,Einnahmen!H$7:H$10002)+SUMIF(Ausgaben!E$7:E$10002,A6438,Ausgaben!G$7:G$10002)+SUMIF(Ausgaben!I$7:I$10002,A6438,Ausgaben!H$7:H$10002),2)</f>
        <v>0</v>
      </c>
    </row>
    <row r="6439" spans="1:2" x14ac:dyDescent="0.25">
      <c r="A6439">
        <v>6439</v>
      </c>
      <c r="B6439" s="24">
        <f>ROUND(SUMIF(Einnahmen!E$7:E$10002,A6439,Einnahmen!G$7:G$10002)+SUMIF(Einnahmen!I$7:I$10002,A6439,Einnahmen!H$7:H$10002)+SUMIF(Ausgaben!E$7:E$10002,A6439,Ausgaben!G$7:G$10002)+SUMIF(Ausgaben!I$7:I$10002,A6439,Ausgaben!H$7:H$10002),2)</f>
        <v>0</v>
      </c>
    </row>
    <row r="6440" spans="1:2" x14ac:dyDescent="0.25">
      <c r="A6440">
        <v>6440</v>
      </c>
      <c r="B6440" s="24">
        <f>ROUND(SUMIF(Einnahmen!E$7:E$10002,A6440,Einnahmen!G$7:G$10002)+SUMIF(Einnahmen!I$7:I$10002,A6440,Einnahmen!H$7:H$10002)+SUMIF(Ausgaben!E$7:E$10002,A6440,Ausgaben!G$7:G$10002)+SUMIF(Ausgaben!I$7:I$10002,A6440,Ausgaben!H$7:H$10002),2)</f>
        <v>0</v>
      </c>
    </row>
    <row r="6441" spans="1:2" x14ac:dyDescent="0.25">
      <c r="A6441">
        <v>6441</v>
      </c>
      <c r="B6441" s="24">
        <f>ROUND(SUMIF(Einnahmen!E$7:E$10002,A6441,Einnahmen!G$7:G$10002)+SUMIF(Einnahmen!I$7:I$10002,A6441,Einnahmen!H$7:H$10002)+SUMIF(Ausgaben!E$7:E$10002,A6441,Ausgaben!G$7:G$10002)+SUMIF(Ausgaben!I$7:I$10002,A6441,Ausgaben!H$7:H$10002),2)</f>
        <v>0</v>
      </c>
    </row>
    <row r="6442" spans="1:2" x14ac:dyDescent="0.25">
      <c r="A6442">
        <v>6442</v>
      </c>
      <c r="B6442" s="24">
        <f>ROUND(SUMIF(Einnahmen!E$7:E$10002,A6442,Einnahmen!G$7:G$10002)+SUMIF(Einnahmen!I$7:I$10002,A6442,Einnahmen!H$7:H$10002)+SUMIF(Ausgaben!E$7:E$10002,A6442,Ausgaben!G$7:G$10002)+SUMIF(Ausgaben!I$7:I$10002,A6442,Ausgaben!H$7:H$10002),2)</f>
        <v>0</v>
      </c>
    </row>
    <row r="6443" spans="1:2" x14ac:dyDescent="0.25">
      <c r="A6443">
        <v>6443</v>
      </c>
      <c r="B6443" s="24">
        <f>ROUND(SUMIF(Einnahmen!E$7:E$10002,A6443,Einnahmen!G$7:G$10002)+SUMIF(Einnahmen!I$7:I$10002,A6443,Einnahmen!H$7:H$10002)+SUMIF(Ausgaben!E$7:E$10002,A6443,Ausgaben!G$7:G$10002)+SUMIF(Ausgaben!I$7:I$10002,A6443,Ausgaben!H$7:H$10002),2)</f>
        <v>0</v>
      </c>
    </row>
    <row r="6444" spans="1:2" x14ac:dyDescent="0.25">
      <c r="A6444">
        <v>6444</v>
      </c>
      <c r="B6444" s="24">
        <f>ROUND(SUMIF(Einnahmen!E$7:E$10002,A6444,Einnahmen!G$7:G$10002)+SUMIF(Einnahmen!I$7:I$10002,A6444,Einnahmen!H$7:H$10002)+SUMIF(Ausgaben!E$7:E$10002,A6444,Ausgaben!G$7:G$10002)+SUMIF(Ausgaben!I$7:I$10002,A6444,Ausgaben!H$7:H$10002),2)</f>
        <v>0</v>
      </c>
    </row>
    <row r="6445" spans="1:2" x14ac:dyDescent="0.25">
      <c r="A6445">
        <v>6445</v>
      </c>
      <c r="B6445" s="24">
        <f>ROUND(SUMIF(Einnahmen!E$7:E$10002,A6445,Einnahmen!G$7:G$10002)+SUMIF(Einnahmen!I$7:I$10002,A6445,Einnahmen!H$7:H$10002)+SUMIF(Ausgaben!E$7:E$10002,A6445,Ausgaben!G$7:G$10002)+SUMIF(Ausgaben!I$7:I$10002,A6445,Ausgaben!H$7:H$10002),2)</f>
        <v>0</v>
      </c>
    </row>
    <row r="6446" spans="1:2" x14ac:dyDescent="0.25">
      <c r="A6446">
        <v>6446</v>
      </c>
      <c r="B6446" s="24">
        <f>ROUND(SUMIF(Einnahmen!E$7:E$10002,A6446,Einnahmen!G$7:G$10002)+SUMIF(Einnahmen!I$7:I$10002,A6446,Einnahmen!H$7:H$10002)+SUMIF(Ausgaben!E$7:E$10002,A6446,Ausgaben!G$7:G$10002)+SUMIF(Ausgaben!I$7:I$10002,A6446,Ausgaben!H$7:H$10002),2)</f>
        <v>0</v>
      </c>
    </row>
    <row r="6447" spans="1:2" x14ac:dyDescent="0.25">
      <c r="A6447">
        <v>6447</v>
      </c>
      <c r="B6447" s="24">
        <f>ROUND(SUMIF(Einnahmen!E$7:E$10002,A6447,Einnahmen!G$7:G$10002)+SUMIF(Einnahmen!I$7:I$10002,A6447,Einnahmen!H$7:H$10002)+SUMIF(Ausgaben!E$7:E$10002,A6447,Ausgaben!G$7:G$10002)+SUMIF(Ausgaben!I$7:I$10002,A6447,Ausgaben!H$7:H$10002),2)</f>
        <v>0</v>
      </c>
    </row>
    <row r="6448" spans="1:2" x14ac:dyDescent="0.25">
      <c r="A6448">
        <v>6448</v>
      </c>
      <c r="B6448" s="24">
        <f>ROUND(SUMIF(Einnahmen!E$7:E$10002,A6448,Einnahmen!G$7:G$10002)+SUMIF(Einnahmen!I$7:I$10002,A6448,Einnahmen!H$7:H$10002)+SUMIF(Ausgaben!E$7:E$10002,A6448,Ausgaben!G$7:G$10002)+SUMIF(Ausgaben!I$7:I$10002,A6448,Ausgaben!H$7:H$10002),2)</f>
        <v>0</v>
      </c>
    </row>
    <row r="6449" spans="1:2" x14ac:dyDescent="0.25">
      <c r="A6449">
        <v>6449</v>
      </c>
      <c r="B6449" s="24">
        <f>ROUND(SUMIF(Einnahmen!E$7:E$10002,A6449,Einnahmen!G$7:G$10002)+SUMIF(Einnahmen!I$7:I$10002,A6449,Einnahmen!H$7:H$10002)+SUMIF(Ausgaben!E$7:E$10002,A6449,Ausgaben!G$7:G$10002)+SUMIF(Ausgaben!I$7:I$10002,A6449,Ausgaben!H$7:H$10002),2)</f>
        <v>0</v>
      </c>
    </row>
    <row r="6450" spans="1:2" x14ac:dyDescent="0.25">
      <c r="A6450">
        <v>6450</v>
      </c>
      <c r="B6450" s="24">
        <f>ROUND(SUMIF(Einnahmen!E$7:E$10002,A6450,Einnahmen!G$7:G$10002)+SUMIF(Einnahmen!I$7:I$10002,A6450,Einnahmen!H$7:H$10002)+SUMIF(Ausgaben!E$7:E$10002,A6450,Ausgaben!G$7:G$10002)+SUMIF(Ausgaben!I$7:I$10002,A6450,Ausgaben!H$7:H$10002),2)</f>
        <v>0</v>
      </c>
    </row>
    <row r="6451" spans="1:2" x14ac:dyDescent="0.25">
      <c r="A6451">
        <v>6451</v>
      </c>
      <c r="B6451" s="24">
        <f>ROUND(SUMIF(Einnahmen!E$7:E$10002,A6451,Einnahmen!G$7:G$10002)+SUMIF(Einnahmen!I$7:I$10002,A6451,Einnahmen!H$7:H$10002)+SUMIF(Ausgaben!E$7:E$10002,A6451,Ausgaben!G$7:G$10002)+SUMIF(Ausgaben!I$7:I$10002,A6451,Ausgaben!H$7:H$10002),2)</f>
        <v>0</v>
      </c>
    </row>
    <row r="6452" spans="1:2" x14ac:dyDescent="0.25">
      <c r="A6452">
        <v>6452</v>
      </c>
      <c r="B6452" s="24">
        <f>ROUND(SUMIF(Einnahmen!E$7:E$10002,A6452,Einnahmen!G$7:G$10002)+SUMIF(Einnahmen!I$7:I$10002,A6452,Einnahmen!H$7:H$10002)+SUMIF(Ausgaben!E$7:E$10002,A6452,Ausgaben!G$7:G$10002)+SUMIF(Ausgaben!I$7:I$10002,A6452,Ausgaben!H$7:H$10002),2)</f>
        <v>0</v>
      </c>
    </row>
    <row r="6453" spans="1:2" x14ac:dyDescent="0.25">
      <c r="A6453">
        <v>6453</v>
      </c>
      <c r="B6453" s="24">
        <f>ROUND(SUMIF(Einnahmen!E$7:E$10002,A6453,Einnahmen!G$7:G$10002)+SUMIF(Einnahmen!I$7:I$10002,A6453,Einnahmen!H$7:H$10002)+SUMIF(Ausgaben!E$7:E$10002,A6453,Ausgaben!G$7:G$10002)+SUMIF(Ausgaben!I$7:I$10002,A6453,Ausgaben!H$7:H$10002),2)</f>
        <v>0</v>
      </c>
    </row>
    <row r="6454" spans="1:2" x14ac:dyDescent="0.25">
      <c r="A6454">
        <v>6454</v>
      </c>
      <c r="B6454" s="24">
        <f>ROUND(SUMIF(Einnahmen!E$7:E$10002,A6454,Einnahmen!G$7:G$10002)+SUMIF(Einnahmen!I$7:I$10002,A6454,Einnahmen!H$7:H$10002)+SUMIF(Ausgaben!E$7:E$10002,A6454,Ausgaben!G$7:G$10002)+SUMIF(Ausgaben!I$7:I$10002,A6454,Ausgaben!H$7:H$10002),2)</f>
        <v>0</v>
      </c>
    </row>
    <row r="6455" spans="1:2" x14ac:dyDescent="0.25">
      <c r="A6455">
        <v>6455</v>
      </c>
      <c r="B6455" s="24">
        <f>ROUND(SUMIF(Einnahmen!E$7:E$10002,A6455,Einnahmen!G$7:G$10002)+SUMIF(Einnahmen!I$7:I$10002,A6455,Einnahmen!H$7:H$10002)+SUMIF(Ausgaben!E$7:E$10002,A6455,Ausgaben!G$7:G$10002)+SUMIF(Ausgaben!I$7:I$10002,A6455,Ausgaben!H$7:H$10002),2)</f>
        <v>0</v>
      </c>
    </row>
    <row r="6456" spans="1:2" x14ac:dyDescent="0.25">
      <c r="A6456">
        <v>6456</v>
      </c>
      <c r="B6456" s="24">
        <f>ROUND(SUMIF(Einnahmen!E$7:E$10002,A6456,Einnahmen!G$7:G$10002)+SUMIF(Einnahmen!I$7:I$10002,A6456,Einnahmen!H$7:H$10002)+SUMIF(Ausgaben!E$7:E$10002,A6456,Ausgaben!G$7:G$10002)+SUMIF(Ausgaben!I$7:I$10002,A6456,Ausgaben!H$7:H$10002),2)</f>
        <v>0</v>
      </c>
    </row>
    <row r="6457" spans="1:2" x14ac:dyDescent="0.25">
      <c r="A6457">
        <v>6457</v>
      </c>
      <c r="B6457" s="24">
        <f>ROUND(SUMIF(Einnahmen!E$7:E$10002,A6457,Einnahmen!G$7:G$10002)+SUMIF(Einnahmen!I$7:I$10002,A6457,Einnahmen!H$7:H$10002)+SUMIF(Ausgaben!E$7:E$10002,A6457,Ausgaben!G$7:G$10002)+SUMIF(Ausgaben!I$7:I$10002,A6457,Ausgaben!H$7:H$10002),2)</f>
        <v>0</v>
      </c>
    </row>
    <row r="6458" spans="1:2" x14ac:dyDescent="0.25">
      <c r="A6458">
        <v>6458</v>
      </c>
      <c r="B6458" s="24">
        <f>ROUND(SUMIF(Einnahmen!E$7:E$10002,A6458,Einnahmen!G$7:G$10002)+SUMIF(Einnahmen!I$7:I$10002,A6458,Einnahmen!H$7:H$10002)+SUMIF(Ausgaben!E$7:E$10002,A6458,Ausgaben!G$7:G$10002)+SUMIF(Ausgaben!I$7:I$10002,A6458,Ausgaben!H$7:H$10002),2)</f>
        <v>0</v>
      </c>
    </row>
    <row r="6459" spans="1:2" x14ac:dyDescent="0.25">
      <c r="A6459">
        <v>6459</v>
      </c>
      <c r="B6459" s="24">
        <f>ROUND(SUMIF(Einnahmen!E$7:E$10002,A6459,Einnahmen!G$7:G$10002)+SUMIF(Einnahmen!I$7:I$10002,A6459,Einnahmen!H$7:H$10002)+SUMIF(Ausgaben!E$7:E$10002,A6459,Ausgaben!G$7:G$10002)+SUMIF(Ausgaben!I$7:I$10002,A6459,Ausgaben!H$7:H$10002),2)</f>
        <v>0</v>
      </c>
    </row>
    <row r="6460" spans="1:2" x14ac:dyDescent="0.25">
      <c r="A6460">
        <v>6460</v>
      </c>
      <c r="B6460" s="24">
        <f>ROUND(SUMIF(Einnahmen!E$7:E$10002,A6460,Einnahmen!G$7:G$10002)+SUMIF(Einnahmen!I$7:I$10002,A6460,Einnahmen!H$7:H$10002)+SUMIF(Ausgaben!E$7:E$10002,A6460,Ausgaben!G$7:G$10002)+SUMIF(Ausgaben!I$7:I$10002,A6460,Ausgaben!H$7:H$10002),2)</f>
        <v>0</v>
      </c>
    </row>
    <row r="6461" spans="1:2" x14ac:dyDescent="0.25">
      <c r="A6461">
        <v>6461</v>
      </c>
      <c r="B6461" s="24">
        <f>ROUND(SUMIF(Einnahmen!E$7:E$10002,A6461,Einnahmen!G$7:G$10002)+SUMIF(Einnahmen!I$7:I$10002,A6461,Einnahmen!H$7:H$10002)+SUMIF(Ausgaben!E$7:E$10002,A6461,Ausgaben!G$7:G$10002)+SUMIF(Ausgaben!I$7:I$10002,A6461,Ausgaben!H$7:H$10002),2)</f>
        <v>0</v>
      </c>
    </row>
    <row r="6462" spans="1:2" x14ac:dyDescent="0.25">
      <c r="A6462">
        <v>6462</v>
      </c>
      <c r="B6462" s="24">
        <f>ROUND(SUMIF(Einnahmen!E$7:E$10002,A6462,Einnahmen!G$7:G$10002)+SUMIF(Einnahmen!I$7:I$10002,A6462,Einnahmen!H$7:H$10002)+SUMIF(Ausgaben!E$7:E$10002,A6462,Ausgaben!G$7:G$10002)+SUMIF(Ausgaben!I$7:I$10002,A6462,Ausgaben!H$7:H$10002),2)</f>
        <v>0</v>
      </c>
    </row>
    <row r="6463" spans="1:2" x14ac:dyDescent="0.25">
      <c r="A6463">
        <v>6463</v>
      </c>
      <c r="B6463" s="24">
        <f>ROUND(SUMIF(Einnahmen!E$7:E$10002,A6463,Einnahmen!G$7:G$10002)+SUMIF(Einnahmen!I$7:I$10002,A6463,Einnahmen!H$7:H$10002)+SUMIF(Ausgaben!E$7:E$10002,A6463,Ausgaben!G$7:G$10002)+SUMIF(Ausgaben!I$7:I$10002,A6463,Ausgaben!H$7:H$10002),2)</f>
        <v>0</v>
      </c>
    </row>
    <row r="6464" spans="1:2" x14ac:dyDescent="0.25">
      <c r="A6464">
        <v>6464</v>
      </c>
      <c r="B6464" s="24">
        <f>ROUND(SUMIF(Einnahmen!E$7:E$10002,A6464,Einnahmen!G$7:G$10002)+SUMIF(Einnahmen!I$7:I$10002,A6464,Einnahmen!H$7:H$10002)+SUMIF(Ausgaben!E$7:E$10002,A6464,Ausgaben!G$7:G$10002)+SUMIF(Ausgaben!I$7:I$10002,A6464,Ausgaben!H$7:H$10002),2)</f>
        <v>0</v>
      </c>
    </row>
    <row r="6465" spans="1:2" x14ac:dyDescent="0.25">
      <c r="A6465">
        <v>6465</v>
      </c>
      <c r="B6465" s="24">
        <f>ROUND(SUMIF(Einnahmen!E$7:E$10002,A6465,Einnahmen!G$7:G$10002)+SUMIF(Einnahmen!I$7:I$10002,A6465,Einnahmen!H$7:H$10002)+SUMIF(Ausgaben!E$7:E$10002,A6465,Ausgaben!G$7:G$10002)+SUMIF(Ausgaben!I$7:I$10002,A6465,Ausgaben!H$7:H$10002),2)</f>
        <v>0</v>
      </c>
    </row>
    <row r="6466" spans="1:2" x14ac:dyDescent="0.25">
      <c r="A6466">
        <v>6466</v>
      </c>
      <c r="B6466" s="24">
        <f>ROUND(SUMIF(Einnahmen!E$7:E$10002,A6466,Einnahmen!G$7:G$10002)+SUMIF(Einnahmen!I$7:I$10002,A6466,Einnahmen!H$7:H$10002)+SUMIF(Ausgaben!E$7:E$10002,A6466,Ausgaben!G$7:G$10002)+SUMIF(Ausgaben!I$7:I$10002,A6466,Ausgaben!H$7:H$10002),2)</f>
        <v>0</v>
      </c>
    </row>
    <row r="6467" spans="1:2" x14ac:dyDescent="0.25">
      <c r="A6467">
        <v>6467</v>
      </c>
      <c r="B6467" s="24">
        <f>ROUND(SUMIF(Einnahmen!E$7:E$10002,A6467,Einnahmen!G$7:G$10002)+SUMIF(Einnahmen!I$7:I$10002,A6467,Einnahmen!H$7:H$10002)+SUMIF(Ausgaben!E$7:E$10002,A6467,Ausgaben!G$7:G$10002)+SUMIF(Ausgaben!I$7:I$10002,A6467,Ausgaben!H$7:H$10002),2)</f>
        <v>0</v>
      </c>
    </row>
    <row r="6468" spans="1:2" x14ac:dyDescent="0.25">
      <c r="A6468">
        <v>6468</v>
      </c>
      <c r="B6468" s="24">
        <f>ROUND(SUMIF(Einnahmen!E$7:E$10002,A6468,Einnahmen!G$7:G$10002)+SUMIF(Einnahmen!I$7:I$10002,A6468,Einnahmen!H$7:H$10002)+SUMIF(Ausgaben!E$7:E$10002,A6468,Ausgaben!G$7:G$10002)+SUMIF(Ausgaben!I$7:I$10002,A6468,Ausgaben!H$7:H$10002),2)</f>
        <v>0</v>
      </c>
    </row>
    <row r="6469" spans="1:2" x14ac:dyDescent="0.25">
      <c r="A6469">
        <v>6469</v>
      </c>
      <c r="B6469" s="24">
        <f>ROUND(SUMIF(Einnahmen!E$7:E$10002,A6469,Einnahmen!G$7:G$10002)+SUMIF(Einnahmen!I$7:I$10002,A6469,Einnahmen!H$7:H$10002)+SUMIF(Ausgaben!E$7:E$10002,A6469,Ausgaben!G$7:G$10002)+SUMIF(Ausgaben!I$7:I$10002,A6469,Ausgaben!H$7:H$10002),2)</f>
        <v>0</v>
      </c>
    </row>
    <row r="6470" spans="1:2" x14ac:dyDescent="0.25">
      <c r="A6470">
        <v>6470</v>
      </c>
      <c r="B6470" s="24">
        <f>ROUND(SUMIF(Einnahmen!E$7:E$10002,A6470,Einnahmen!G$7:G$10002)+SUMIF(Einnahmen!I$7:I$10002,A6470,Einnahmen!H$7:H$10002)+SUMIF(Ausgaben!E$7:E$10002,A6470,Ausgaben!G$7:G$10002)+SUMIF(Ausgaben!I$7:I$10002,A6470,Ausgaben!H$7:H$10002),2)</f>
        <v>0</v>
      </c>
    </row>
    <row r="6471" spans="1:2" x14ac:dyDescent="0.25">
      <c r="A6471">
        <v>6471</v>
      </c>
      <c r="B6471" s="24">
        <f>ROUND(SUMIF(Einnahmen!E$7:E$10002,A6471,Einnahmen!G$7:G$10002)+SUMIF(Einnahmen!I$7:I$10002,A6471,Einnahmen!H$7:H$10002)+SUMIF(Ausgaben!E$7:E$10002,A6471,Ausgaben!G$7:G$10002)+SUMIF(Ausgaben!I$7:I$10002,A6471,Ausgaben!H$7:H$10002),2)</f>
        <v>0</v>
      </c>
    </row>
    <row r="6472" spans="1:2" x14ac:dyDescent="0.25">
      <c r="A6472">
        <v>6472</v>
      </c>
      <c r="B6472" s="24">
        <f>ROUND(SUMIF(Einnahmen!E$7:E$10002,A6472,Einnahmen!G$7:G$10002)+SUMIF(Einnahmen!I$7:I$10002,A6472,Einnahmen!H$7:H$10002)+SUMIF(Ausgaben!E$7:E$10002,A6472,Ausgaben!G$7:G$10002)+SUMIF(Ausgaben!I$7:I$10002,A6472,Ausgaben!H$7:H$10002),2)</f>
        <v>0</v>
      </c>
    </row>
    <row r="6473" spans="1:2" x14ac:dyDescent="0.25">
      <c r="A6473">
        <v>6473</v>
      </c>
      <c r="B6473" s="24">
        <f>ROUND(SUMIF(Einnahmen!E$7:E$10002,A6473,Einnahmen!G$7:G$10002)+SUMIF(Einnahmen!I$7:I$10002,A6473,Einnahmen!H$7:H$10002)+SUMIF(Ausgaben!E$7:E$10002,A6473,Ausgaben!G$7:G$10002)+SUMIF(Ausgaben!I$7:I$10002,A6473,Ausgaben!H$7:H$10002),2)</f>
        <v>0</v>
      </c>
    </row>
    <row r="6474" spans="1:2" x14ac:dyDescent="0.25">
      <c r="A6474">
        <v>6474</v>
      </c>
      <c r="B6474" s="24">
        <f>ROUND(SUMIF(Einnahmen!E$7:E$10002,A6474,Einnahmen!G$7:G$10002)+SUMIF(Einnahmen!I$7:I$10002,A6474,Einnahmen!H$7:H$10002)+SUMIF(Ausgaben!E$7:E$10002,A6474,Ausgaben!G$7:G$10002)+SUMIF(Ausgaben!I$7:I$10002,A6474,Ausgaben!H$7:H$10002),2)</f>
        <v>0</v>
      </c>
    </row>
    <row r="6475" spans="1:2" x14ac:dyDescent="0.25">
      <c r="A6475">
        <v>6475</v>
      </c>
      <c r="B6475" s="24">
        <f>ROUND(SUMIF(Einnahmen!E$7:E$10002,A6475,Einnahmen!G$7:G$10002)+SUMIF(Einnahmen!I$7:I$10002,A6475,Einnahmen!H$7:H$10002)+SUMIF(Ausgaben!E$7:E$10002,A6475,Ausgaben!G$7:G$10002)+SUMIF(Ausgaben!I$7:I$10002,A6475,Ausgaben!H$7:H$10002),2)</f>
        <v>0</v>
      </c>
    </row>
    <row r="6476" spans="1:2" x14ac:dyDescent="0.25">
      <c r="A6476">
        <v>6476</v>
      </c>
      <c r="B6476" s="24">
        <f>ROUND(SUMIF(Einnahmen!E$7:E$10002,A6476,Einnahmen!G$7:G$10002)+SUMIF(Einnahmen!I$7:I$10002,A6476,Einnahmen!H$7:H$10002)+SUMIF(Ausgaben!E$7:E$10002,A6476,Ausgaben!G$7:G$10002)+SUMIF(Ausgaben!I$7:I$10002,A6476,Ausgaben!H$7:H$10002),2)</f>
        <v>0</v>
      </c>
    </row>
    <row r="6477" spans="1:2" x14ac:dyDescent="0.25">
      <c r="A6477">
        <v>6477</v>
      </c>
      <c r="B6477" s="24">
        <f>ROUND(SUMIF(Einnahmen!E$7:E$10002,A6477,Einnahmen!G$7:G$10002)+SUMIF(Einnahmen!I$7:I$10002,A6477,Einnahmen!H$7:H$10002)+SUMIF(Ausgaben!E$7:E$10002,A6477,Ausgaben!G$7:G$10002)+SUMIF(Ausgaben!I$7:I$10002,A6477,Ausgaben!H$7:H$10002),2)</f>
        <v>0</v>
      </c>
    </row>
    <row r="6478" spans="1:2" x14ac:dyDescent="0.25">
      <c r="A6478">
        <v>6478</v>
      </c>
      <c r="B6478" s="24">
        <f>ROUND(SUMIF(Einnahmen!E$7:E$10002,A6478,Einnahmen!G$7:G$10002)+SUMIF(Einnahmen!I$7:I$10002,A6478,Einnahmen!H$7:H$10002)+SUMIF(Ausgaben!E$7:E$10002,A6478,Ausgaben!G$7:G$10002)+SUMIF(Ausgaben!I$7:I$10002,A6478,Ausgaben!H$7:H$10002),2)</f>
        <v>0</v>
      </c>
    </row>
    <row r="6479" spans="1:2" x14ac:dyDescent="0.25">
      <c r="A6479">
        <v>6479</v>
      </c>
      <c r="B6479" s="24">
        <f>ROUND(SUMIF(Einnahmen!E$7:E$10002,A6479,Einnahmen!G$7:G$10002)+SUMIF(Einnahmen!I$7:I$10002,A6479,Einnahmen!H$7:H$10002)+SUMIF(Ausgaben!E$7:E$10002,A6479,Ausgaben!G$7:G$10002)+SUMIF(Ausgaben!I$7:I$10002,A6479,Ausgaben!H$7:H$10002),2)</f>
        <v>0</v>
      </c>
    </row>
    <row r="6480" spans="1:2" x14ac:dyDescent="0.25">
      <c r="A6480">
        <v>6480</v>
      </c>
      <c r="B6480" s="24">
        <f>ROUND(SUMIF(Einnahmen!E$7:E$10002,A6480,Einnahmen!G$7:G$10002)+SUMIF(Einnahmen!I$7:I$10002,A6480,Einnahmen!H$7:H$10002)+SUMIF(Ausgaben!E$7:E$10002,A6480,Ausgaben!G$7:G$10002)+SUMIF(Ausgaben!I$7:I$10002,A6480,Ausgaben!H$7:H$10002),2)</f>
        <v>0</v>
      </c>
    </row>
    <row r="6481" spans="1:2" x14ac:dyDescent="0.25">
      <c r="A6481">
        <v>6481</v>
      </c>
      <c r="B6481" s="24">
        <f>ROUND(SUMIF(Einnahmen!E$7:E$10002,A6481,Einnahmen!G$7:G$10002)+SUMIF(Einnahmen!I$7:I$10002,A6481,Einnahmen!H$7:H$10002)+SUMIF(Ausgaben!E$7:E$10002,A6481,Ausgaben!G$7:G$10002)+SUMIF(Ausgaben!I$7:I$10002,A6481,Ausgaben!H$7:H$10002),2)</f>
        <v>0</v>
      </c>
    </row>
    <row r="6482" spans="1:2" x14ac:dyDescent="0.25">
      <c r="A6482">
        <v>6482</v>
      </c>
      <c r="B6482" s="24">
        <f>ROUND(SUMIF(Einnahmen!E$7:E$10002,A6482,Einnahmen!G$7:G$10002)+SUMIF(Einnahmen!I$7:I$10002,A6482,Einnahmen!H$7:H$10002)+SUMIF(Ausgaben!E$7:E$10002,A6482,Ausgaben!G$7:G$10002)+SUMIF(Ausgaben!I$7:I$10002,A6482,Ausgaben!H$7:H$10002),2)</f>
        <v>0</v>
      </c>
    </row>
    <row r="6483" spans="1:2" x14ac:dyDescent="0.25">
      <c r="A6483">
        <v>6483</v>
      </c>
      <c r="B6483" s="24">
        <f>ROUND(SUMIF(Einnahmen!E$7:E$10002,A6483,Einnahmen!G$7:G$10002)+SUMIF(Einnahmen!I$7:I$10002,A6483,Einnahmen!H$7:H$10002)+SUMIF(Ausgaben!E$7:E$10002,A6483,Ausgaben!G$7:G$10002)+SUMIF(Ausgaben!I$7:I$10002,A6483,Ausgaben!H$7:H$10002),2)</f>
        <v>0</v>
      </c>
    </row>
    <row r="6484" spans="1:2" x14ac:dyDescent="0.25">
      <c r="A6484">
        <v>6484</v>
      </c>
      <c r="B6484" s="24">
        <f>ROUND(SUMIF(Einnahmen!E$7:E$10002,A6484,Einnahmen!G$7:G$10002)+SUMIF(Einnahmen!I$7:I$10002,A6484,Einnahmen!H$7:H$10002)+SUMIF(Ausgaben!E$7:E$10002,A6484,Ausgaben!G$7:G$10002)+SUMIF(Ausgaben!I$7:I$10002,A6484,Ausgaben!H$7:H$10002),2)</f>
        <v>0</v>
      </c>
    </row>
    <row r="6485" spans="1:2" x14ac:dyDescent="0.25">
      <c r="A6485">
        <v>6485</v>
      </c>
      <c r="B6485" s="24">
        <f>ROUND(SUMIF(Einnahmen!E$7:E$10002,A6485,Einnahmen!G$7:G$10002)+SUMIF(Einnahmen!I$7:I$10002,A6485,Einnahmen!H$7:H$10002)+SUMIF(Ausgaben!E$7:E$10002,A6485,Ausgaben!G$7:G$10002)+SUMIF(Ausgaben!I$7:I$10002,A6485,Ausgaben!H$7:H$10002),2)</f>
        <v>0</v>
      </c>
    </row>
    <row r="6486" spans="1:2" x14ac:dyDescent="0.25">
      <c r="A6486">
        <v>6486</v>
      </c>
      <c r="B6486" s="24">
        <f>ROUND(SUMIF(Einnahmen!E$7:E$10002,A6486,Einnahmen!G$7:G$10002)+SUMIF(Einnahmen!I$7:I$10002,A6486,Einnahmen!H$7:H$10002)+SUMIF(Ausgaben!E$7:E$10002,A6486,Ausgaben!G$7:G$10002)+SUMIF(Ausgaben!I$7:I$10002,A6486,Ausgaben!H$7:H$10002),2)</f>
        <v>0</v>
      </c>
    </row>
    <row r="6487" spans="1:2" x14ac:dyDescent="0.25">
      <c r="A6487">
        <v>6487</v>
      </c>
      <c r="B6487" s="24">
        <f>ROUND(SUMIF(Einnahmen!E$7:E$10002,A6487,Einnahmen!G$7:G$10002)+SUMIF(Einnahmen!I$7:I$10002,A6487,Einnahmen!H$7:H$10002)+SUMIF(Ausgaben!E$7:E$10002,A6487,Ausgaben!G$7:G$10002)+SUMIF(Ausgaben!I$7:I$10002,A6487,Ausgaben!H$7:H$10002),2)</f>
        <v>0</v>
      </c>
    </row>
    <row r="6488" spans="1:2" x14ac:dyDescent="0.25">
      <c r="A6488">
        <v>6488</v>
      </c>
      <c r="B6488" s="24">
        <f>ROUND(SUMIF(Einnahmen!E$7:E$10002,A6488,Einnahmen!G$7:G$10002)+SUMIF(Einnahmen!I$7:I$10002,A6488,Einnahmen!H$7:H$10002)+SUMIF(Ausgaben!E$7:E$10002,A6488,Ausgaben!G$7:G$10002)+SUMIF(Ausgaben!I$7:I$10002,A6488,Ausgaben!H$7:H$10002),2)</f>
        <v>0</v>
      </c>
    </row>
    <row r="6489" spans="1:2" x14ac:dyDescent="0.25">
      <c r="A6489">
        <v>6489</v>
      </c>
      <c r="B6489" s="24">
        <f>ROUND(SUMIF(Einnahmen!E$7:E$10002,A6489,Einnahmen!G$7:G$10002)+SUMIF(Einnahmen!I$7:I$10002,A6489,Einnahmen!H$7:H$10002)+SUMIF(Ausgaben!E$7:E$10002,A6489,Ausgaben!G$7:G$10002)+SUMIF(Ausgaben!I$7:I$10002,A6489,Ausgaben!H$7:H$10002),2)</f>
        <v>0</v>
      </c>
    </row>
    <row r="6490" spans="1:2" x14ac:dyDescent="0.25">
      <c r="A6490">
        <v>6490</v>
      </c>
      <c r="B6490" s="24">
        <f>ROUND(SUMIF(Einnahmen!E$7:E$10002,A6490,Einnahmen!G$7:G$10002)+SUMIF(Einnahmen!I$7:I$10002,A6490,Einnahmen!H$7:H$10002)+SUMIF(Ausgaben!E$7:E$10002,A6490,Ausgaben!G$7:G$10002)+SUMIF(Ausgaben!I$7:I$10002,A6490,Ausgaben!H$7:H$10002),2)</f>
        <v>0</v>
      </c>
    </row>
    <row r="6491" spans="1:2" x14ac:dyDescent="0.25">
      <c r="A6491">
        <v>6491</v>
      </c>
      <c r="B6491" s="24">
        <f>ROUND(SUMIF(Einnahmen!E$7:E$10002,A6491,Einnahmen!G$7:G$10002)+SUMIF(Einnahmen!I$7:I$10002,A6491,Einnahmen!H$7:H$10002)+SUMIF(Ausgaben!E$7:E$10002,A6491,Ausgaben!G$7:G$10002)+SUMIF(Ausgaben!I$7:I$10002,A6491,Ausgaben!H$7:H$10002),2)</f>
        <v>0</v>
      </c>
    </row>
    <row r="6492" spans="1:2" x14ac:dyDescent="0.25">
      <c r="A6492">
        <v>6492</v>
      </c>
      <c r="B6492" s="24">
        <f>ROUND(SUMIF(Einnahmen!E$7:E$10002,A6492,Einnahmen!G$7:G$10002)+SUMIF(Einnahmen!I$7:I$10002,A6492,Einnahmen!H$7:H$10002)+SUMIF(Ausgaben!E$7:E$10002,A6492,Ausgaben!G$7:G$10002)+SUMIF(Ausgaben!I$7:I$10002,A6492,Ausgaben!H$7:H$10002),2)</f>
        <v>0</v>
      </c>
    </row>
    <row r="6493" spans="1:2" x14ac:dyDescent="0.25">
      <c r="A6493">
        <v>6493</v>
      </c>
      <c r="B6493" s="24">
        <f>ROUND(SUMIF(Einnahmen!E$7:E$10002,A6493,Einnahmen!G$7:G$10002)+SUMIF(Einnahmen!I$7:I$10002,A6493,Einnahmen!H$7:H$10002)+SUMIF(Ausgaben!E$7:E$10002,A6493,Ausgaben!G$7:G$10002)+SUMIF(Ausgaben!I$7:I$10002,A6493,Ausgaben!H$7:H$10002),2)</f>
        <v>0</v>
      </c>
    </row>
    <row r="6494" spans="1:2" x14ac:dyDescent="0.25">
      <c r="A6494">
        <v>6494</v>
      </c>
      <c r="B6494" s="24">
        <f>ROUND(SUMIF(Einnahmen!E$7:E$10002,A6494,Einnahmen!G$7:G$10002)+SUMIF(Einnahmen!I$7:I$10002,A6494,Einnahmen!H$7:H$10002)+SUMIF(Ausgaben!E$7:E$10002,A6494,Ausgaben!G$7:G$10002)+SUMIF(Ausgaben!I$7:I$10002,A6494,Ausgaben!H$7:H$10002),2)</f>
        <v>0</v>
      </c>
    </row>
    <row r="6495" spans="1:2" x14ac:dyDescent="0.25">
      <c r="A6495">
        <v>6495</v>
      </c>
      <c r="B6495" s="24">
        <f>ROUND(SUMIF(Einnahmen!E$7:E$10002,A6495,Einnahmen!G$7:G$10002)+SUMIF(Einnahmen!I$7:I$10002,A6495,Einnahmen!H$7:H$10002)+SUMIF(Ausgaben!E$7:E$10002,A6495,Ausgaben!G$7:G$10002)+SUMIF(Ausgaben!I$7:I$10002,A6495,Ausgaben!H$7:H$10002),2)</f>
        <v>0</v>
      </c>
    </row>
    <row r="6496" spans="1:2" x14ac:dyDescent="0.25">
      <c r="A6496">
        <v>6496</v>
      </c>
      <c r="B6496" s="24">
        <f>ROUND(SUMIF(Einnahmen!E$7:E$10002,A6496,Einnahmen!G$7:G$10002)+SUMIF(Einnahmen!I$7:I$10002,A6496,Einnahmen!H$7:H$10002)+SUMIF(Ausgaben!E$7:E$10002,A6496,Ausgaben!G$7:G$10002)+SUMIF(Ausgaben!I$7:I$10002,A6496,Ausgaben!H$7:H$10002),2)</f>
        <v>0</v>
      </c>
    </row>
    <row r="6497" spans="1:2" x14ac:dyDescent="0.25">
      <c r="A6497">
        <v>6497</v>
      </c>
      <c r="B6497" s="24">
        <f>ROUND(SUMIF(Einnahmen!E$7:E$10002,A6497,Einnahmen!G$7:G$10002)+SUMIF(Einnahmen!I$7:I$10002,A6497,Einnahmen!H$7:H$10002)+SUMIF(Ausgaben!E$7:E$10002,A6497,Ausgaben!G$7:G$10002)+SUMIF(Ausgaben!I$7:I$10002,A6497,Ausgaben!H$7:H$10002),2)</f>
        <v>0</v>
      </c>
    </row>
    <row r="6498" spans="1:2" x14ac:dyDescent="0.25">
      <c r="A6498">
        <v>6498</v>
      </c>
      <c r="B6498" s="24">
        <f>ROUND(SUMIF(Einnahmen!E$7:E$10002,A6498,Einnahmen!G$7:G$10002)+SUMIF(Einnahmen!I$7:I$10002,A6498,Einnahmen!H$7:H$10002)+SUMIF(Ausgaben!E$7:E$10002,A6498,Ausgaben!G$7:G$10002)+SUMIF(Ausgaben!I$7:I$10002,A6498,Ausgaben!H$7:H$10002),2)</f>
        <v>0</v>
      </c>
    </row>
    <row r="6499" spans="1:2" x14ac:dyDescent="0.25">
      <c r="A6499">
        <v>6499</v>
      </c>
      <c r="B6499" s="24">
        <f>ROUND(SUMIF(Einnahmen!E$7:E$10002,A6499,Einnahmen!G$7:G$10002)+SUMIF(Einnahmen!I$7:I$10002,A6499,Einnahmen!H$7:H$10002)+SUMIF(Ausgaben!E$7:E$10002,A6499,Ausgaben!G$7:G$10002)+SUMIF(Ausgaben!I$7:I$10002,A6499,Ausgaben!H$7:H$10002),2)</f>
        <v>0</v>
      </c>
    </row>
    <row r="6500" spans="1:2" x14ac:dyDescent="0.25">
      <c r="A6500">
        <v>6500</v>
      </c>
      <c r="B6500" s="24">
        <f>ROUND(SUMIF(Einnahmen!E$7:E$10002,A6500,Einnahmen!G$7:G$10002)+SUMIF(Einnahmen!I$7:I$10002,A6500,Einnahmen!H$7:H$10002)+SUMIF(Ausgaben!E$7:E$10002,A6500,Ausgaben!G$7:G$10002)+SUMIF(Ausgaben!I$7:I$10002,A6500,Ausgaben!H$7:H$10002),2)</f>
        <v>0</v>
      </c>
    </row>
    <row r="6501" spans="1:2" x14ac:dyDescent="0.25">
      <c r="A6501">
        <v>6501</v>
      </c>
      <c r="B6501" s="24">
        <f>ROUND(SUMIF(Einnahmen!E$7:E$10002,A6501,Einnahmen!G$7:G$10002)+SUMIF(Einnahmen!I$7:I$10002,A6501,Einnahmen!H$7:H$10002)+SUMIF(Ausgaben!E$7:E$10002,A6501,Ausgaben!G$7:G$10002)+SUMIF(Ausgaben!I$7:I$10002,A6501,Ausgaben!H$7:H$10002),2)</f>
        <v>0</v>
      </c>
    </row>
    <row r="6502" spans="1:2" x14ac:dyDescent="0.25">
      <c r="A6502">
        <v>6502</v>
      </c>
      <c r="B6502" s="24">
        <f>ROUND(SUMIF(Einnahmen!E$7:E$10002,A6502,Einnahmen!G$7:G$10002)+SUMIF(Einnahmen!I$7:I$10002,A6502,Einnahmen!H$7:H$10002)+SUMIF(Ausgaben!E$7:E$10002,A6502,Ausgaben!G$7:G$10002)+SUMIF(Ausgaben!I$7:I$10002,A6502,Ausgaben!H$7:H$10002),2)</f>
        <v>0</v>
      </c>
    </row>
    <row r="6503" spans="1:2" x14ac:dyDescent="0.25">
      <c r="A6503">
        <v>6503</v>
      </c>
      <c r="B6503" s="24">
        <f>ROUND(SUMIF(Einnahmen!E$7:E$10002,A6503,Einnahmen!G$7:G$10002)+SUMIF(Einnahmen!I$7:I$10002,A6503,Einnahmen!H$7:H$10002)+SUMIF(Ausgaben!E$7:E$10002,A6503,Ausgaben!G$7:G$10002)+SUMIF(Ausgaben!I$7:I$10002,A6503,Ausgaben!H$7:H$10002),2)</f>
        <v>0</v>
      </c>
    </row>
    <row r="6504" spans="1:2" x14ac:dyDescent="0.25">
      <c r="A6504">
        <v>6504</v>
      </c>
      <c r="B6504" s="24">
        <f>ROUND(SUMIF(Einnahmen!E$7:E$10002,A6504,Einnahmen!G$7:G$10002)+SUMIF(Einnahmen!I$7:I$10002,A6504,Einnahmen!H$7:H$10002)+SUMIF(Ausgaben!E$7:E$10002,A6504,Ausgaben!G$7:G$10002)+SUMIF(Ausgaben!I$7:I$10002,A6504,Ausgaben!H$7:H$10002),2)</f>
        <v>0</v>
      </c>
    </row>
    <row r="6505" spans="1:2" x14ac:dyDescent="0.25">
      <c r="A6505">
        <v>6505</v>
      </c>
      <c r="B6505" s="24">
        <f>ROUND(SUMIF(Einnahmen!E$7:E$10002,A6505,Einnahmen!G$7:G$10002)+SUMIF(Einnahmen!I$7:I$10002,A6505,Einnahmen!H$7:H$10002)+SUMIF(Ausgaben!E$7:E$10002,A6505,Ausgaben!G$7:G$10002)+SUMIF(Ausgaben!I$7:I$10002,A6505,Ausgaben!H$7:H$10002),2)</f>
        <v>0</v>
      </c>
    </row>
    <row r="6506" spans="1:2" x14ac:dyDescent="0.25">
      <c r="A6506">
        <v>6506</v>
      </c>
      <c r="B6506" s="24">
        <f>ROUND(SUMIF(Einnahmen!E$7:E$10002,A6506,Einnahmen!G$7:G$10002)+SUMIF(Einnahmen!I$7:I$10002,A6506,Einnahmen!H$7:H$10002)+SUMIF(Ausgaben!E$7:E$10002,A6506,Ausgaben!G$7:G$10002)+SUMIF(Ausgaben!I$7:I$10002,A6506,Ausgaben!H$7:H$10002),2)</f>
        <v>0</v>
      </c>
    </row>
    <row r="6507" spans="1:2" x14ac:dyDescent="0.25">
      <c r="A6507">
        <v>6507</v>
      </c>
      <c r="B6507" s="24">
        <f>ROUND(SUMIF(Einnahmen!E$7:E$10002,A6507,Einnahmen!G$7:G$10002)+SUMIF(Einnahmen!I$7:I$10002,A6507,Einnahmen!H$7:H$10002)+SUMIF(Ausgaben!E$7:E$10002,A6507,Ausgaben!G$7:G$10002)+SUMIF(Ausgaben!I$7:I$10002,A6507,Ausgaben!H$7:H$10002),2)</f>
        <v>0</v>
      </c>
    </row>
    <row r="6508" spans="1:2" x14ac:dyDescent="0.25">
      <c r="A6508">
        <v>6508</v>
      </c>
      <c r="B6508" s="24">
        <f>ROUND(SUMIF(Einnahmen!E$7:E$10002,A6508,Einnahmen!G$7:G$10002)+SUMIF(Einnahmen!I$7:I$10002,A6508,Einnahmen!H$7:H$10002)+SUMIF(Ausgaben!E$7:E$10002,A6508,Ausgaben!G$7:G$10002)+SUMIF(Ausgaben!I$7:I$10002,A6508,Ausgaben!H$7:H$10002),2)</f>
        <v>0</v>
      </c>
    </row>
    <row r="6509" spans="1:2" x14ac:dyDescent="0.25">
      <c r="A6509">
        <v>6509</v>
      </c>
      <c r="B6509" s="24">
        <f>ROUND(SUMIF(Einnahmen!E$7:E$10002,A6509,Einnahmen!G$7:G$10002)+SUMIF(Einnahmen!I$7:I$10002,A6509,Einnahmen!H$7:H$10002)+SUMIF(Ausgaben!E$7:E$10002,A6509,Ausgaben!G$7:G$10002)+SUMIF(Ausgaben!I$7:I$10002,A6509,Ausgaben!H$7:H$10002),2)</f>
        <v>0</v>
      </c>
    </row>
    <row r="6510" spans="1:2" x14ac:dyDescent="0.25">
      <c r="A6510">
        <v>6510</v>
      </c>
      <c r="B6510" s="24">
        <f>ROUND(SUMIF(Einnahmen!E$7:E$10002,A6510,Einnahmen!G$7:G$10002)+SUMIF(Einnahmen!I$7:I$10002,A6510,Einnahmen!H$7:H$10002)+SUMIF(Ausgaben!E$7:E$10002,A6510,Ausgaben!G$7:G$10002)+SUMIF(Ausgaben!I$7:I$10002,A6510,Ausgaben!H$7:H$10002),2)</f>
        <v>0</v>
      </c>
    </row>
    <row r="6511" spans="1:2" x14ac:dyDescent="0.25">
      <c r="A6511">
        <v>6511</v>
      </c>
      <c r="B6511" s="24">
        <f>ROUND(SUMIF(Einnahmen!E$7:E$10002,A6511,Einnahmen!G$7:G$10002)+SUMIF(Einnahmen!I$7:I$10002,A6511,Einnahmen!H$7:H$10002)+SUMIF(Ausgaben!E$7:E$10002,A6511,Ausgaben!G$7:G$10002)+SUMIF(Ausgaben!I$7:I$10002,A6511,Ausgaben!H$7:H$10002),2)</f>
        <v>0</v>
      </c>
    </row>
    <row r="6512" spans="1:2" x14ac:dyDescent="0.25">
      <c r="A6512">
        <v>6512</v>
      </c>
      <c r="B6512" s="24">
        <f>ROUND(SUMIF(Einnahmen!E$7:E$10002,A6512,Einnahmen!G$7:G$10002)+SUMIF(Einnahmen!I$7:I$10002,A6512,Einnahmen!H$7:H$10002)+SUMIF(Ausgaben!E$7:E$10002,A6512,Ausgaben!G$7:G$10002)+SUMIF(Ausgaben!I$7:I$10002,A6512,Ausgaben!H$7:H$10002),2)</f>
        <v>0</v>
      </c>
    </row>
    <row r="6513" spans="1:2" x14ac:dyDescent="0.25">
      <c r="A6513">
        <v>6513</v>
      </c>
      <c r="B6513" s="24">
        <f>ROUND(SUMIF(Einnahmen!E$7:E$10002,A6513,Einnahmen!G$7:G$10002)+SUMIF(Einnahmen!I$7:I$10002,A6513,Einnahmen!H$7:H$10002)+SUMIF(Ausgaben!E$7:E$10002,A6513,Ausgaben!G$7:G$10002)+SUMIF(Ausgaben!I$7:I$10002,A6513,Ausgaben!H$7:H$10002),2)</f>
        <v>0</v>
      </c>
    </row>
    <row r="6514" spans="1:2" x14ac:dyDescent="0.25">
      <c r="A6514">
        <v>6514</v>
      </c>
      <c r="B6514" s="24">
        <f>ROUND(SUMIF(Einnahmen!E$7:E$10002,A6514,Einnahmen!G$7:G$10002)+SUMIF(Einnahmen!I$7:I$10002,A6514,Einnahmen!H$7:H$10002)+SUMIF(Ausgaben!E$7:E$10002,A6514,Ausgaben!G$7:G$10002)+SUMIF(Ausgaben!I$7:I$10002,A6514,Ausgaben!H$7:H$10002),2)</f>
        <v>0</v>
      </c>
    </row>
    <row r="6515" spans="1:2" x14ac:dyDescent="0.25">
      <c r="A6515">
        <v>6515</v>
      </c>
      <c r="B6515" s="24">
        <f>ROUND(SUMIF(Einnahmen!E$7:E$10002,A6515,Einnahmen!G$7:G$10002)+SUMIF(Einnahmen!I$7:I$10002,A6515,Einnahmen!H$7:H$10002)+SUMIF(Ausgaben!E$7:E$10002,A6515,Ausgaben!G$7:G$10002)+SUMIF(Ausgaben!I$7:I$10002,A6515,Ausgaben!H$7:H$10002),2)</f>
        <v>0</v>
      </c>
    </row>
    <row r="6516" spans="1:2" x14ac:dyDescent="0.25">
      <c r="A6516">
        <v>6516</v>
      </c>
      <c r="B6516" s="24">
        <f>ROUND(SUMIF(Einnahmen!E$7:E$10002,A6516,Einnahmen!G$7:G$10002)+SUMIF(Einnahmen!I$7:I$10002,A6516,Einnahmen!H$7:H$10002)+SUMIF(Ausgaben!E$7:E$10002,A6516,Ausgaben!G$7:G$10002)+SUMIF(Ausgaben!I$7:I$10002,A6516,Ausgaben!H$7:H$10002),2)</f>
        <v>0</v>
      </c>
    </row>
    <row r="6517" spans="1:2" x14ac:dyDescent="0.25">
      <c r="A6517">
        <v>6517</v>
      </c>
      <c r="B6517" s="24">
        <f>ROUND(SUMIF(Einnahmen!E$7:E$10002,A6517,Einnahmen!G$7:G$10002)+SUMIF(Einnahmen!I$7:I$10002,A6517,Einnahmen!H$7:H$10002)+SUMIF(Ausgaben!E$7:E$10002,A6517,Ausgaben!G$7:G$10002)+SUMIF(Ausgaben!I$7:I$10002,A6517,Ausgaben!H$7:H$10002),2)</f>
        <v>0</v>
      </c>
    </row>
    <row r="6518" spans="1:2" x14ac:dyDescent="0.25">
      <c r="A6518">
        <v>6518</v>
      </c>
      <c r="B6518" s="24">
        <f>ROUND(SUMIF(Einnahmen!E$7:E$10002,A6518,Einnahmen!G$7:G$10002)+SUMIF(Einnahmen!I$7:I$10002,A6518,Einnahmen!H$7:H$10002)+SUMIF(Ausgaben!E$7:E$10002,A6518,Ausgaben!G$7:G$10002)+SUMIF(Ausgaben!I$7:I$10002,A6518,Ausgaben!H$7:H$10002),2)</f>
        <v>0</v>
      </c>
    </row>
    <row r="6519" spans="1:2" x14ac:dyDescent="0.25">
      <c r="A6519">
        <v>6519</v>
      </c>
      <c r="B6519" s="24">
        <f>ROUND(SUMIF(Einnahmen!E$7:E$10002,A6519,Einnahmen!G$7:G$10002)+SUMIF(Einnahmen!I$7:I$10002,A6519,Einnahmen!H$7:H$10002)+SUMIF(Ausgaben!E$7:E$10002,A6519,Ausgaben!G$7:G$10002)+SUMIF(Ausgaben!I$7:I$10002,A6519,Ausgaben!H$7:H$10002),2)</f>
        <v>0</v>
      </c>
    </row>
    <row r="6520" spans="1:2" x14ac:dyDescent="0.25">
      <c r="A6520">
        <v>6520</v>
      </c>
      <c r="B6520" s="24">
        <f>ROUND(SUMIF(Einnahmen!E$7:E$10002,A6520,Einnahmen!G$7:G$10002)+SUMIF(Einnahmen!I$7:I$10002,A6520,Einnahmen!H$7:H$10002)+SUMIF(Ausgaben!E$7:E$10002,A6520,Ausgaben!G$7:G$10002)+SUMIF(Ausgaben!I$7:I$10002,A6520,Ausgaben!H$7:H$10002),2)</f>
        <v>0</v>
      </c>
    </row>
    <row r="6521" spans="1:2" x14ac:dyDescent="0.25">
      <c r="A6521">
        <v>6521</v>
      </c>
      <c r="B6521" s="24">
        <f>ROUND(SUMIF(Einnahmen!E$7:E$10002,A6521,Einnahmen!G$7:G$10002)+SUMIF(Einnahmen!I$7:I$10002,A6521,Einnahmen!H$7:H$10002)+SUMIF(Ausgaben!E$7:E$10002,A6521,Ausgaben!G$7:G$10002)+SUMIF(Ausgaben!I$7:I$10002,A6521,Ausgaben!H$7:H$10002),2)</f>
        <v>0</v>
      </c>
    </row>
    <row r="6522" spans="1:2" x14ac:dyDescent="0.25">
      <c r="A6522">
        <v>6522</v>
      </c>
      <c r="B6522" s="24">
        <f>ROUND(SUMIF(Einnahmen!E$7:E$10002,A6522,Einnahmen!G$7:G$10002)+SUMIF(Einnahmen!I$7:I$10002,A6522,Einnahmen!H$7:H$10002)+SUMIF(Ausgaben!E$7:E$10002,A6522,Ausgaben!G$7:G$10002)+SUMIF(Ausgaben!I$7:I$10002,A6522,Ausgaben!H$7:H$10002),2)</f>
        <v>0</v>
      </c>
    </row>
    <row r="6523" spans="1:2" x14ac:dyDescent="0.25">
      <c r="A6523">
        <v>6523</v>
      </c>
      <c r="B6523" s="24">
        <f>ROUND(SUMIF(Einnahmen!E$7:E$10002,A6523,Einnahmen!G$7:G$10002)+SUMIF(Einnahmen!I$7:I$10002,A6523,Einnahmen!H$7:H$10002)+SUMIF(Ausgaben!E$7:E$10002,A6523,Ausgaben!G$7:G$10002)+SUMIF(Ausgaben!I$7:I$10002,A6523,Ausgaben!H$7:H$10002),2)</f>
        <v>0</v>
      </c>
    </row>
    <row r="6524" spans="1:2" x14ac:dyDescent="0.25">
      <c r="A6524">
        <v>6524</v>
      </c>
      <c r="B6524" s="24">
        <f>ROUND(SUMIF(Einnahmen!E$7:E$10002,A6524,Einnahmen!G$7:G$10002)+SUMIF(Einnahmen!I$7:I$10002,A6524,Einnahmen!H$7:H$10002)+SUMIF(Ausgaben!E$7:E$10002,A6524,Ausgaben!G$7:G$10002)+SUMIF(Ausgaben!I$7:I$10002,A6524,Ausgaben!H$7:H$10002),2)</f>
        <v>0</v>
      </c>
    </row>
    <row r="6525" spans="1:2" x14ac:dyDescent="0.25">
      <c r="A6525">
        <v>6525</v>
      </c>
      <c r="B6525" s="24">
        <f>ROUND(SUMIF(Einnahmen!E$7:E$10002,A6525,Einnahmen!G$7:G$10002)+SUMIF(Einnahmen!I$7:I$10002,A6525,Einnahmen!H$7:H$10002)+SUMIF(Ausgaben!E$7:E$10002,A6525,Ausgaben!G$7:G$10002)+SUMIF(Ausgaben!I$7:I$10002,A6525,Ausgaben!H$7:H$10002),2)</f>
        <v>0</v>
      </c>
    </row>
    <row r="6526" spans="1:2" x14ac:dyDescent="0.25">
      <c r="A6526">
        <v>6526</v>
      </c>
      <c r="B6526" s="24">
        <f>ROUND(SUMIF(Einnahmen!E$7:E$10002,A6526,Einnahmen!G$7:G$10002)+SUMIF(Einnahmen!I$7:I$10002,A6526,Einnahmen!H$7:H$10002)+SUMIF(Ausgaben!E$7:E$10002,A6526,Ausgaben!G$7:G$10002)+SUMIF(Ausgaben!I$7:I$10002,A6526,Ausgaben!H$7:H$10002),2)</f>
        <v>0</v>
      </c>
    </row>
    <row r="6527" spans="1:2" x14ac:dyDescent="0.25">
      <c r="A6527">
        <v>6527</v>
      </c>
      <c r="B6527" s="24">
        <f>ROUND(SUMIF(Einnahmen!E$7:E$10002,A6527,Einnahmen!G$7:G$10002)+SUMIF(Einnahmen!I$7:I$10002,A6527,Einnahmen!H$7:H$10002)+SUMIF(Ausgaben!E$7:E$10002,A6527,Ausgaben!G$7:G$10002)+SUMIF(Ausgaben!I$7:I$10002,A6527,Ausgaben!H$7:H$10002),2)</f>
        <v>0</v>
      </c>
    </row>
    <row r="6528" spans="1:2" x14ac:dyDescent="0.25">
      <c r="A6528">
        <v>6528</v>
      </c>
      <c r="B6528" s="24">
        <f>ROUND(SUMIF(Einnahmen!E$7:E$10002,A6528,Einnahmen!G$7:G$10002)+SUMIF(Einnahmen!I$7:I$10002,A6528,Einnahmen!H$7:H$10002)+SUMIF(Ausgaben!E$7:E$10002,A6528,Ausgaben!G$7:G$10002)+SUMIF(Ausgaben!I$7:I$10002,A6528,Ausgaben!H$7:H$10002),2)</f>
        <v>0</v>
      </c>
    </row>
    <row r="6529" spans="1:2" x14ac:dyDescent="0.25">
      <c r="A6529">
        <v>6529</v>
      </c>
      <c r="B6529" s="24">
        <f>ROUND(SUMIF(Einnahmen!E$7:E$10002,A6529,Einnahmen!G$7:G$10002)+SUMIF(Einnahmen!I$7:I$10002,A6529,Einnahmen!H$7:H$10002)+SUMIF(Ausgaben!E$7:E$10002,A6529,Ausgaben!G$7:G$10002)+SUMIF(Ausgaben!I$7:I$10002,A6529,Ausgaben!H$7:H$10002),2)</f>
        <v>0</v>
      </c>
    </row>
    <row r="6530" spans="1:2" x14ac:dyDescent="0.25">
      <c r="A6530">
        <v>6530</v>
      </c>
      <c r="B6530" s="24">
        <f>ROUND(SUMIF(Einnahmen!E$7:E$10002,A6530,Einnahmen!G$7:G$10002)+SUMIF(Einnahmen!I$7:I$10002,A6530,Einnahmen!H$7:H$10002)+SUMIF(Ausgaben!E$7:E$10002,A6530,Ausgaben!G$7:G$10002)+SUMIF(Ausgaben!I$7:I$10002,A6530,Ausgaben!H$7:H$10002),2)</f>
        <v>0</v>
      </c>
    </row>
    <row r="6531" spans="1:2" x14ac:dyDescent="0.25">
      <c r="A6531">
        <v>6531</v>
      </c>
      <c r="B6531" s="24">
        <f>ROUND(SUMIF(Einnahmen!E$7:E$10002,A6531,Einnahmen!G$7:G$10002)+SUMIF(Einnahmen!I$7:I$10002,A6531,Einnahmen!H$7:H$10002)+SUMIF(Ausgaben!E$7:E$10002,A6531,Ausgaben!G$7:G$10002)+SUMIF(Ausgaben!I$7:I$10002,A6531,Ausgaben!H$7:H$10002),2)</f>
        <v>0</v>
      </c>
    </row>
    <row r="6532" spans="1:2" x14ac:dyDescent="0.25">
      <c r="A6532">
        <v>6532</v>
      </c>
      <c r="B6532" s="24">
        <f>ROUND(SUMIF(Einnahmen!E$7:E$10002,A6532,Einnahmen!G$7:G$10002)+SUMIF(Einnahmen!I$7:I$10002,A6532,Einnahmen!H$7:H$10002)+SUMIF(Ausgaben!E$7:E$10002,A6532,Ausgaben!G$7:G$10002)+SUMIF(Ausgaben!I$7:I$10002,A6532,Ausgaben!H$7:H$10002),2)</f>
        <v>0</v>
      </c>
    </row>
    <row r="6533" spans="1:2" x14ac:dyDescent="0.25">
      <c r="A6533">
        <v>6533</v>
      </c>
      <c r="B6533" s="24">
        <f>ROUND(SUMIF(Einnahmen!E$7:E$10002,A6533,Einnahmen!G$7:G$10002)+SUMIF(Einnahmen!I$7:I$10002,A6533,Einnahmen!H$7:H$10002)+SUMIF(Ausgaben!E$7:E$10002,A6533,Ausgaben!G$7:G$10002)+SUMIF(Ausgaben!I$7:I$10002,A6533,Ausgaben!H$7:H$10002),2)</f>
        <v>0</v>
      </c>
    </row>
    <row r="6534" spans="1:2" x14ac:dyDescent="0.25">
      <c r="A6534">
        <v>6534</v>
      </c>
      <c r="B6534" s="24">
        <f>ROUND(SUMIF(Einnahmen!E$7:E$10002,A6534,Einnahmen!G$7:G$10002)+SUMIF(Einnahmen!I$7:I$10002,A6534,Einnahmen!H$7:H$10002)+SUMIF(Ausgaben!E$7:E$10002,A6534,Ausgaben!G$7:G$10002)+SUMIF(Ausgaben!I$7:I$10002,A6534,Ausgaben!H$7:H$10002),2)</f>
        <v>0</v>
      </c>
    </row>
    <row r="6535" spans="1:2" x14ac:dyDescent="0.25">
      <c r="A6535">
        <v>6535</v>
      </c>
      <c r="B6535" s="24">
        <f>ROUND(SUMIF(Einnahmen!E$7:E$10002,A6535,Einnahmen!G$7:G$10002)+SUMIF(Einnahmen!I$7:I$10002,A6535,Einnahmen!H$7:H$10002)+SUMIF(Ausgaben!E$7:E$10002,A6535,Ausgaben!G$7:G$10002)+SUMIF(Ausgaben!I$7:I$10002,A6535,Ausgaben!H$7:H$10002),2)</f>
        <v>0</v>
      </c>
    </row>
    <row r="6536" spans="1:2" x14ac:dyDescent="0.25">
      <c r="A6536">
        <v>6536</v>
      </c>
      <c r="B6536" s="24">
        <f>ROUND(SUMIF(Einnahmen!E$7:E$10002,A6536,Einnahmen!G$7:G$10002)+SUMIF(Einnahmen!I$7:I$10002,A6536,Einnahmen!H$7:H$10002)+SUMIF(Ausgaben!E$7:E$10002,A6536,Ausgaben!G$7:G$10002)+SUMIF(Ausgaben!I$7:I$10002,A6536,Ausgaben!H$7:H$10002),2)</f>
        <v>0</v>
      </c>
    </row>
    <row r="6537" spans="1:2" x14ac:dyDescent="0.25">
      <c r="A6537">
        <v>6537</v>
      </c>
      <c r="B6537" s="24">
        <f>ROUND(SUMIF(Einnahmen!E$7:E$10002,A6537,Einnahmen!G$7:G$10002)+SUMIF(Einnahmen!I$7:I$10002,A6537,Einnahmen!H$7:H$10002)+SUMIF(Ausgaben!E$7:E$10002,A6537,Ausgaben!G$7:G$10002)+SUMIF(Ausgaben!I$7:I$10002,A6537,Ausgaben!H$7:H$10002),2)</f>
        <v>0</v>
      </c>
    </row>
    <row r="6538" spans="1:2" x14ac:dyDescent="0.25">
      <c r="A6538">
        <v>6538</v>
      </c>
      <c r="B6538" s="24">
        <f>ROUND(SUMIF(Einnahmen!E$7:E$10002,A6538,Einnahmen!G$7:G$10002)+SUMIF(Einnahmen!I$7:I$10002,A6538,Einnahmen!H$7:H$10002)+SUMIF(Ausgaben!E$7:E$10002,A6538,Ausgaben!G$7:G$10002)+SUMIF(Ausgaben!I$7:I$10002,A6538,Ausgaben!H$7:H$10002),2)</f>
        <v>0</v>
      </c>
    </row>
    <row r="6539" spans="1:2" x14ac:dyDescent="0.25">
      <c r="A6539">
        <v>6539</v>
      </c>
      <c r="B6539" s="24">
        <f>ROUND(SUMIF(Einnahmen!E$7:E$10002,A6539,Einnahmen!G$7:G$10002)+SUMIF(Einnahmen!I$7:I$10002,A6539,Einnahmen!H$7:H$10002)+SUMIF(Ausgaben!E$7:E$10002,A6539,Ausgaben!G$7:G$10002)+SUMIF(Ausgaben!I$7:I$10002,A6539,Ausgaben!H$7:H$10002),2)</f>
        <v>0</v>
      </c>
    </row>
    <row r="6540" spans="1:2" x14ac:dyDescent="0.25">
      <c r="A6540">
        <v>6540</v>
      </c>
      <c r="B6540" s="24">
        <f>ROUND(SUMIF(Einnahmen!E$7:E$10002,A6540,Einnahmen!G$7:G$10002)+SUMIF(Einnahmen!I$7:I$10002,A6540,Einnahmen!H$7:H$10002)+SUMIF(Ausgaben!E$7:E$10002,A6540,Ausgaben!G$7:G$10002)+SUMIF(Ausgaben!I$7:I$10002,A6540,Ausgaben!H$7:H$10002),2)</f>
        <v>0</v>
      </c>
    </row>
    <row r="6541" spans="1:2" x14ac:dyDescent="0.25">
      <c r="A6541">
        <v>6541</v>
      </c>
      <c r="B6541" s="24">
        <f>ROUND(SUMIF(Einnahmen!E$7:E$10002,A6541,Einnahmen!G$7:G$10002)+SUMIF(Einnahmen!I$7:I$10002,A6541,Einnahmen!H$7:H$10002)+SUMIF(Ausgaben!E$7:E$10002,A6541,Ausgaben!G$7:G$10002)+SUMIF(Ausgaben!I$7:I$10002,A6541,Ausgaben!H$7:H$10002),2)</f>
        <v>0</v>
      </c>
    </row>
    <row r="6542" spans="1:2" x14ac:dyDescent="0.25">
      <c r="A6542">
        <v>6542</v>
      </c>
      <c r="B6542" s="24">
        <f>ROUND(SUMIF(Einnahmen!E$7:E$10002,A6542,Einnahmen!G$7:G$10002)+SUMIF(Einnahmen!I$7:I$10002,A6542,Einnahmen!H$7:H$10002)+SUMIF(Ausgaben!E$7:E$10002,A6542,Ausgaben!G$7:G$10002)+SUMIF(Ausgaben!I$7:I$10002,A6542,Ausgaben!H$7:H$10002),2)</f>
        <v>0</v>
      </c>
    </row>
    <row r="6543" spans="1:2" x14ac:dyDescent="0.25">
      <c r="A6543">
        <v>6543</v>
      </c>
      <c r="B6543" s="24">
        <f>ROUND(SUMIF(Einnahmen!E$7:E$10002,A6543,Einnahmen!G$7:G$10002)+SUMIF(Einnahmen!I$7:I$10002,A6543,Einnahmen!H$7:H$10002)+SUMIF(Ausgaben!E$7:E$10002,A6543,Ausgaben!G$7:G$10002)+SUMIF(Ausgaben!I$7:I$10002,A6543,Ausgaben!H$7:H$10002),2)</f>
        <v>0</v>
      </c>
    </row>
    <row r="6544" spans="1:2" x14ac:dyDescent="0.25">
      <c r="A6544">
        <v>6544</v>
      </c>
      <c r="B6544" s="24">
        <f>ROUND(SUMIF(Einnahmen!E$7:E$10002,A6544,Einnahmen!G$7:G$10002)+SUMIF(Einnahmen!I$7:I$10002,A6544,Einnahmen!H$7:H$10002)+SUMIF(Ausgaben!E$7:E$10002,A6544,Ausgaben!G$7:G$10002)+SUMIF(Ausgaben!I$7:I$10002,A6544,Ausgaben!H$7:H$10002),2)</f>
        <v>0</v>
      </c>
    </row>
    <row r="6545" spans="1:2" x14ac:dyDescent="0.25">
      <c r="A6545">
        <v>6545</v>
      </c>
      <c r="B6545" s="24">
        <f>ROUND(SUMIF(Einnahmen!E$7:E$10002,A6545,Einnahmen!G$7:G$10002)+SUMIF(Einnahmen!I$7:I$10002,A6545,Einnahmen!H$7:H$10002)+SUMIF(Ausgaben!E$7:E$10002,A6545,Ausgaben!G$7:G$10002)+SUMIF(Ausgaben!I$7:I$10002,A6545,Ausgaben!H$7:H$10002),2)</f>
        <v>0</v>
      </c>
    </row>
    <row r="6546" spans="1:2" x14ac:dyDescent="0.25">
      <c r="A6546">
        <v>6546</v>
      </c>
      <c r="B6546" s="24">
        <f>ROUND(SUMIF(Einnahmen!E$7:E$10002,A6546,Einnahmen!G$7:G$10002)+SUMIF(Einnahmen!I$7:I$10002,A6546,Einnahmen!H$7:H$10002)+SUMIF(Ausgaben!E$7:E$10002,A6546,Ausgaben!G$7:G$10002)+SUMIF(Ausgaben!I$7:I$10002,A6546,Ausgaben!H$7:H$10002),2)</f>
        <v>0</v>
      </c>
    </row>
    <row r="6547" spans="1:2" x14ac:dyDescent="0.25">
      <c r="A6547">
        <v>6547</v>
      </c>
      <c r="B6547" s="24">
        <f>ROUND(SUMIF(Einnahmen!E$7:E$10002,A6547,Einnahmen!G$7:G$10002)+SUMIF(Einnahmen!I$7:I$10002,A6547,Einnahmen!H$7:H$10002)+SUMIF(Ausgaben!E$7:E$10002,A6547,Ausgaben!G$7:G$10002)+SUMIF(Ausgaben!I$7:I$10002,A6547,Ausgaben!H$7:H$10002),2)</f>
        <v>0</v>
      </c>
    </row>
    <row r="6548" spans="1:2" x14ac:dyDescent="0.25">
      <c r="A6548">
        <v>6548</v>
      </c>
      <c r="B6548" s="24">
        <f>ROUND(SUMIF(Einnahmen!E$7:E$10002,A6548,Einnahmen!G$7:G$10002)+SUMIF(Einnahmen!I$7:I$10002,A6548,Einnahmen!H$7:H$10002)+SUMIF(Ausgaben!E$7:E$10002,A6548,Ausgaben!G$7:G$10002)+SUMIF(Ausgaben!I$7:I$10002,A6548,Ausgaben!H$7:H$10002),2)</f>
        <v>0</v>
      </c>
    </row>
    <row r="6549" spans="1:2" x14ac:dyDescent="0.25">
      <c r="A6549">
        <v>6549</v>
      </c>
      <c r="B6549" s="24">
        <f>ROUND(SUMIF(Einnahmen!E$7:E$10002,A6549,Einnahmen!G$7:G$10002)+SUMIF(Einnahmen!I$7:I$10002,A6549,Einnahmen!H$7:H$10002)+SUMIF(Ausgaben!E$7:E$10002,A6549,Ausgaben!G$7:G$10002)+SUMIF(Ausgaben!I$7:I$10002,A6549,Ausgaben!H$7:H$10002),2)</f>
        <v>0</v>
      </c>
    </row>
    <row r="6550" spans="1:2" x14ac:dyDescent="0.25">
      <c r="A6550">
        <v>6550</v>
      </c>
      <c r="B6550" s="24">
        <f>ROUND(SUMIF(Einnahmen!E$7:E$10002,A6550,Einnahmen!G$7:G$10002)+SUMIF(Einnahmen!I$7:I$10002,A6550,Einnahmen!H$7:H$10002)+SUMIF(Ausgaben!E$7:E$10002,A6550,Ausgaben!G$7:G$10002)+SUMIF(Ausgaben!I$7:I$10002,A6550,Ausgaben!H$7:H$10002),2)</f>
        <v>0</v>
      </c>
    </row>
    <row r="6551" spans="1:2" x14ac:dyDescent="0.25">
      <c r="A6551">
        <v>6551</v>
      </c>
      <c r="B6551" s="24">
        <f>ROUND(SUMIF(Einnahmen!E$7:E$10002,A6551,Einnahmen!G$7:G$10002)+SUMIF(Einnahmen!I$7:I$10002,A6551,Einnahmen!H$7:H$10002)+SUMIF(Ausgaben!E$7:E$10002,A6551,Ausgaben!G$7:G$10002)+SUMIF(Ausgaben!I$7:I$10002,A6551,Ausgaben!H$7:H$10002),2)</f>
        <v>0</v>
      </c>
    </row>
    <row r="6552" spans="1:2" x14ac:dyDescent="0.25">
      <c r="A6552">
        <v>6552</v>
      </c>
      <c r="B6552" s="24">
        <f>ROUND(SUMIF(Einnahmen!E$7:E$10002,A6552,Einnahmen!G$7:G$10002)+SUMIF(Einnahmen!I$7:I$10002,A6552,Einnahmen!H$7:H$10002)+SUMIF(Ausgaben!E$7:E$10002,A6552,Ausgaben!G$7:G$10002)+SUMIF(Ausgaben!I$7:I$10002,A6552,Ausgaben!H$7:H$10002),2)</f>
        <v>0</v>
      </c>
    </row>
    <row r="6553" spans="1:2" x14ac:dyDescent="0.25">
      <c r="A6553">
        <v>6553</v>
      </c>
      <c r="B6553" s="24">
        <f>ROUND(SUMIF(Einnahmen!E$7:E$10002,A6553,Einnahmen!G$7:G$10002)+SUMIF(Einnahmen!I$7:I$10002,A6553,Einnahmen!H$7:H$10002)+SUMIF(Ausgaben!E$7:E$10002,A6553,Ausgaben!G$7:G$10002)+SUMIF(Ausgaben!I$7:I$10002,A6553,Ausgaben!H$7:H$10002),2)</f>
        <v>0</v>
      </c>
    </row>
    <row r="6554" spans="1:2" x14ac:dyDescent="0.25">
      <c r="A6554">
        <v>6554</v>
      </c>
      <c r="B6554" s="24">
        <f>ROUND(SUMIF(Einnahmen!E$7:E$10002,A6554,Einnahmen!G$7:G$10002)+SUMIF(Einnahmen!I$7:I$10002,A6554,Einnahmen!H$7:H$10002)+SUMIF(Ausgaben!E$7:E$10002,A6554,Ausgaben!G$7:G$10002)+SUMIF(Ausgaben!I$7:I$10002,A6554,Ausgaben!H$7:H$10002),2)</f>
        <v>0</v>
      </c>
    </row>
    <row r="6555" spans="1:2" x14ac:dyDescent="0.25">
      <c r="A6555">
        <v>6555</v>
      </c>
      <c r="B6555" s="24">
        <f>ROUND(SUMIF(Einnahmen!E$7:E$10002,A6555,Einnahmen!G$7:G$10002)+SUMIF(Einnahmen!I$7:I$10002,A6555,Einnahmen!H$7:H$10002)+SUMIF(Ausgaben!E$7:E$10002,A6555,Ausgaben!G$7:G$10002)+SUMIF(Ausgaben!I$7:I$10002,A6555,Ausgaben!H$7:H$10002),2)</f>
        <v>0</v>
      </c>
    </row>
    <row r="6556" spans="1:2" x14ac:dyDescent="0.25">
      <c r="A6556">
        <v>6556</v>
      </c>
      <c r="B6556" s="24">
        <f>ROUND(SUMIF(Einnahmen!E$7:E$10002,A6556,Einnahmen!G$7:G$10002)+SUMIF(Einnahmen!I$7:I$10002,A6556,Einnahmen!H$7:H$10002)+SUMIF(Ausgaben!E$7:E$10002,A6556,Ausgaben!G$7:G$10002)+SUMIF(Ausgaben!I$7:I$10002,A6556,Ausgaben!H$7:H$10002),2)</f>
        <v>0</v>
      </c>
    </row>
    <row r="6557" spans="1:2" x14ac:dyDescent="0.25">
      <c r="A6557">
        <v>6557</v>
      </c>
      <c r="B6557" s="24">
        <f>ROUND(SUMIF(Einnahmen!E$7:E$10002,A6557,Einnahmen!G$7:G$10002)+SUMIF(Einnahmen!I$7:I$10002,A6557,Einnahmen!H$7:H$10002)+SUMIF(Ausgaben!E$7:E$10002,A6557,Ausgaben!G$7:G$10002)+SUMIF(Ausgaben!I$7:I$10002,A6557,Ausgaben!H$7:H$10002),2)</f>
        <v>0</v>
      </c>
    </row>
    <row r="6558" spans="1:2" x14ac:dyDescent="0.25">
      <c r="A6558">
        <v>6558</v>
      </c>
      <c r="B6558" s="24">
        <f>ROUND(SUMIF(Einnahmen!E$7:E$10002,A6558,Einnahmen!G$7:G$10002)+SUMIF(Einnahmen!I$7:I$10002,A6558,Einnahmen!H$7:H$10002)+SUMIF(Ausgaben!E$7:E$10002,A6558,Ausgaben!G$7:G$10002)+SUMIF(Ausgaben!I$7:I$10002,A6558,Ausgaben!H$7:H$10002),2)</f>
        <v>0</v>
      </c>
    </row>
    <row r="6559" spans="1:2" x14ac:dyDescent="0.25">
      <c r="A6559">
        <v>6559</v>
      </c>
      <c r="B6559" s="24">
        <f>ROUND(SUMIF(Einnahmen!E$7:E$10002,A6559,Einnahmen!G$7:G$10002)+SUMIF(Einnahmen!I$7:I$10002,A6559,Einnahmen!H$7:H$10002)+SUMIF(Ausgaben!E$7:E$10002,A6559,Ausgaben!G$7:G$10002)+SUMIF(Ausgaben!I$7:I$10002,A6559,Ausgaben!H$7:H$10002),2)</f>
        <v>0</v>
      </c>
    </row>
    <row r="6560" spans="1:2" x14ac:dyDescent="0.25">
      <c r="A6560">
        <v>6560</v>
      </c>
      <c r="B6560" s="24">
        <f>ROUND(SUMIF(Einnahmen!E$7:E$10002,A6560,Einnahmen!G$7:G$10002)+SUMIF(Einnahmen!I$7:I$10002,A6560,Einnahmen!H$7:H$10002)+SUMIF(Ausgaben!E$7:E$10002,A6560,Ausgaben!G$7:G$10002)+SUMIF(Ausgaben!I$7:I$10002,A6560,Ausgaben!H$7:H$10002),2)</f>
        <v>0</v>
      </c>
    </row>
    <row r="6561" spans="1:2" x14ac:dyDescent="0.25">
      <c r="A6561">
        <v>6561</v>
      </c>
      <c r="B6561" s="24">
        <f>ROUND(SUMIF(Einnahmen!E$7:E$10002,A6561,Einnahmen!G$7:G$10002)+SUMIF(Einnahmen!I$7:I$10002,A6561,Einnahmen!H$7:H$10002)+SUMIF(Ausgaben!E$7:E$10002,A6561,Ausgaben!G$7:G$10002)+SUMIF(Ausgaben!I$7:I$10002,A6561,Ausgaben!H$7:H$10002),2)</f>
        <v>0</v>
      </c>
    </row>
    <row r="6562" spans="1:2" x14ac:dyDescent="0.25">
      <c r="A6562">
        <v>6562</v>
      </c>
      <c r="B6562" s="24">
        <f>ROUND(SUMIF(Einnahmen!E$7:E$10002,A6562,Einnahmen!G$7:G$10002)+SUMIF(Einnahmen!I$7:I$10002,A6562,Einnahmen!H$7:H$10002)+SUMIF(Ausgaben!E$7:E$10002,A6562,Ausgaben!G$7:G$10002)+SUMIF(Ausgaben!I$7:I$10002,A6562,Ausgaben!H$7:H$10002),2)</f>
        <v>0</v>
      </c>
    </row>
    <row r="6563" spans="1:2" x14ac:dyDescent="0.25">
      <c r="A6563">
        <v>6563</v>
      </c>
      <c r="B6563" s="24">
        <f>ROUND(SUMIF(Einnahmen!E$7:E$10002,A6563,Einnahmen!G$7:G$10002)+SUMIF(Einnahmen!I$7:I$10002,A6563,Einnahmen!H$7:H$10002)+SUMIF(Ausgaben!E$7:E$10002,A6563,Ausgaben!G$7:G$10002)+SUMIF(Ausgaben!I$7:I$10002,A6563,Ausgaben!H$7:H$10002),2)</f>
        <v>0</v>
      </c>
    </row>
    <row r="6564" spans="1:2" x14ac:dyDescent="0.25">
      <c r="A6564">
        <v>6564</v>
      </c>
      <c r="B6564" s="24">
        <f>ROUND(SUMIF(Einnahmen!E$7:E$10002,A6564,Einnahmen!G$7:G$10002)+SUMIF(Einnahmen!I$7:I$10002,A6564,Einnahmen!H$7:H$10002)+SUMIF(Ausgaben!E$7:E$10002,A6564,Ausgaben!G$7:G$10002)+SUMIF(Ausgaben!I$7:I$10002,A6564,Ausgaben!H$7:H$10002),2)</f>
        <v>0</v>
      </c>
    </row>
    <row r="6565" spans="1:2" x14ac:dyDescent="0.25">
      <c r="A6565">
        <v>6565</v>
      </c>
      <c r="B6565" s="24">
        <f>ROUND(SUMIF(Einnahmen!E$7:E$10002,A6565,Einnahmen!G$7:G$10002)+SUMIF(Einnahmen!I$7:I$10002,A6565,Einnahmen!H$7:H$10002)+SUMIF(Ausgaben!E$7:E$10002,A6565,Ausgaben!G$7:G$10002)+SUMIF(Ausgaben!I$7:I$10002,A6565,Ausgaben!H$7:H$10002),2)</f>
        <v>0</v>
      </c>
    </row>
    <row r="6566" spans="1:2" x14ac:dyDescent="0.25">
      <c r="A6566">
        <v>6566</v>
      </c>
      <c r="B6566" s="24">
        <f>ROUND(SUMIF(Einnahmen!E$7:E$10002,A6566,Einnahmen!G$7:G$10002)+SUMIF(Einnahmen!I$7:I$10002,A6566,Einnahmen!H$7:H$10002)+SUMIF(Ausgaben!E$7:E$10002,A6566,Ausgaben!G$7:G$10002)+SUMIF(Ausgaben!I$7:I$10002,A6566,Ausgaben!H$7:H$10002),2)</f>
        <v>0</v>
      </c>
    </row>
    <row r="6567" spans="1:2" x14ac:dyDescent="0.25">
      <c r="A6567">
        <v>6567</v>
      </c>
      <c r="B6567" s="24">
        <f>ROUND(SUMIF(Einnahmen!E$7:E$10002,A6567,Einnahmen!G$7:G$10002)+SUMIF(Einnahmen!I$7:I$10002,A6567,Einnahmen!H$7:H$10002)+SUMIF(Ausgaben!E$7:E$10002,A6567,Ausgaben!G$7:G$10002)+SUMIF(Ausgaben!I$7:I$10002,A6567,Ausgaben!H$7:H$10002),2)</f>
        <v>0</v>
      </c>
    </row>
    <row r="6568" spans="1:2" x14ac:dyDescent="0.25">
      <c r="A6568">
        <v>6568</v>
      </c>
      <c r="B6568" s="24">
        <f>ROUND(SUMIF(Einnahmen!E$7:E$10002,A6568,Einnahmen!G$7:G$10002)+SUMIF(Einnahmen!I$7:I$10002,A6568,Einnahmen!H$7:H$10002)+SUMIF(Ausgaben!E$7:E$10002,A6568,Ausgaben!G$7:G$10002)+SUMIF(Ausgaben!I$7:I$10002,A6568,Ausgaben!H$7:H$10002),2)</f>
        <v>0</v>
      </c>
    </row>
    <row r="6569" spans="1:2" x14ac:dyDescent="0.25">
      <c r="A6569">
        <v>6569</v>
      </c>
      <c r="B6569" s="24">
        <f>ROUND(SUMIF(Einnahmen!E$7:E$10002,A6569,Einnahmen!G$7:G$10002)+SUMIF(Einnahmen!I$7:I$10002,A6569,Einnahmen!H$7:H$10002)+SUMIF(Ausgaben!E$7:E$10002,A6569,Ausgaben!G$7:G$10002)+SUMIF(Ausgaben!I$7:I$10002,A6569,Ausgaben!H$7:H$10002),2)</f>
        <v>0</v>
      </c>
    </row>
    <row r="6570" spans="1:2" x14ac:dyDescent="0.25">
      <c r="A6570">
        <v>6570</v>
      </c>
      <c r="B6570" s="24">
        <f>ROUND(SUMIF(Einnahmen!E$7:E$10002,A6570,Einnahmen!G$7:G$10002)+SUMIF(Einnahmen!I$7:I$10002,A6570,Einnahmen!H$7:H$10002)+SUMIF(Ausgaben!E$7:E$10002,A6570,Ausgaben!G$7:G$10002)+SUMIF(Ausgaben!I$7:I$10002,A6570,Ausgaben!H$7:H$10002),2)</f>
        <v>0</v>
      </c>
    </row>
    <row r="6571" spans="1:2" x14ac:dyDescent="0.25">
      <c r="A6571">
        <v>6571</v>
      </c>
      <c r="B6571" s="24">
        <f>ROUND(SUMIF(Einnahmen!E$7:E$10002,A6571,Einnahmen!G$7:G$10002)+SUMIF(Einnahmen!I$7:I$10002,A6571,Einnahmen!H$7:H$10002)+SUMIF(Ausgaben!E$7:E$10002,A6571,Ausgaben!G$7:G$10002)+SUMIF(Ausgaben!I$7:I$10002,A6571,Ausgaben!H$7:H$10002),2)</f>
        <v>0</v>
      </c>
    </row>
    <row r="6572" spans="1:2" x14ac:dyDescent="0.25">
      <c r="A6572">
        <v>6572</v>
      </c>
      <c r="B6572" s="24">
        <f>ROUND(SUMIF(Einnahmen!E$7:E$10002,A6572,Einnahmen!G$7:G$10002)+SUMIF(Einnahmen!I$7:I$10002,A6572,Einnahmen!H$7:H$10002)+SUMIF(Ausgaben!E$7:E$10002,A6572,Ausgaben!G$7:G$10002)+SUMIF(Ausgaben!I$7:I$10002,A6572,Ausgaben!H$7:H$10002),2)</f>
        <v>0</v>
      </c>
    </row>
    <row r="6573" spans="1:2" x14ac:dyDescent="0.25">
      <c r="A6573">
        <v>6573</v>
      </c>
      <c r="B6573" s="24">
        <f>ROUND(SUMIF(Einnahmen!E$7:E$10002,A6573,Einnahmen!G$7:G$10002)+SUMIF(Einnahmen!I$7:I$10002,A6573,Einnahmen!H$7:H$10002)+SUMIF(Ausgaben!E$7:E$10002,A6573,Ausgaben!G$7:G$10002)+SUMIF(Ausgaben!I$7:I$10002,A6573,Ausgaben!H$7:H$10002),2)</f>
        <v>0</v>
      </c>
    </row>
    <row r="6574" spans="1:2" x14ac:dyDescent="0.25">
      <c r="A6574">
        <v>6574</v>
      </c>
      <c r="B6574" s="24">
        <f>ROUND(SUMIF(Einnahmen!E$7:E$10002,A6574,Einnahmen!G$7:G$10002)+SUMIF(Einnahmen!I$7:I$10002,A6574,Einnahmen!H$7:H$10002)+SUMIF(Ausgaben!E$7:E$10002,A6574,Ausgaben!G$7:G$10002)+SUMIF(Ausgaben!I$7:I$10002,A6574,Ausgaben!H$7:H$10002),2)</f>
        <v>0</v>
      </c>
    </row>
    <row r="6575" spans="1:2" x14ac:dyDescent="0.25">
      <c r="A6575">
        <v>6575</v>
      </c>
      <c r="B6575" s="24">
        <f>ROUND(SUMIF(Einnahmen!E$7:E$10002,A6575,Einnahmen!G$7:G$10002)+SUMIF(Einnahmen!I$7:I$10002,A6575,Einnahmen!H$7:H$10002)+SUMIF(Ausgaben!E$7:E$10002,A6575,Ausgaben!G$7:G$10002)+SUMIF(Ausgaben!I$7:I$10002,A6575,Ausgaben!H$7:H$10002),2)</f>
        <v>0</v>
      </c>
    </row>
    <row r="6576" spans="1:2" x14ac:dyDescent="0.25">
      <c r="A6576">
        <v>6576</v>
      </c>
      <c r="B6576" s="24">
        <f>ROUND(SUMIF(Einnahmen!E$7:E$10002,A6576,Einnahmen!G$7:G$10002)+SUMIF(Einnahmen!I$7:I$10002,A6576,Einnahmen!H$7:H$10002)+SUMIF(Ausgaben!E$7:E$10002,A6576,Ausgaben!G$7:G$10002)+SUMIF(Ausgaben!I$7:I$10002,A6576,Ausgaben!H$7:H$10002),2)</f>
        <v>0</v>
      </c>
    </row>
    <row r="6577" spans="1:2" x14ac:dyDescent="0.25">
      <c r="A6577">
        <v>6577</v>
      </c>
      <c r="B6577" s="24">
        <f>ROUND(SUMIF(Einnahmen!E$7:E$10002,A6577,Einnahmen!G$7:G$10002)+SUMIF(Einnahmen!I$7:I$10002,A6577,Einnahmen!H$7:H$10002)+SUMIF(Ausgaben!E$7:E$10002,A6577,Ausgaben!G$7:G$10002)+SUMIF(Ausgaben!I$7:I$10002,A6577,Ausgaben!H$7:H$10002),2)</f>
        <v>0</v>
      </c>
    </row>
    <row r="6578" spans="1:2" x14ac:dyDescent="0.25">
      <c r="A6578">
        <v>6578</v>
      </c>
      <c r="B6578" s="24">
        <f>ROUND(SUMIF(Einnahmen!E$7:E$10002,A6578,Einnahmen!G$7:G$10002)+SUMIF(Einnahmen!I$7:I$10002,A6578,Einnahmen!H$7:H$10002)+SUMIF(Ausgaben!E$7:E$10002,A6578,Ausgaben!G$7:G$10002)+SUMIF(Ausgaben!I$7:I$10002,A6578,Ausgaben!H$7:H$10002),2)</f>
        <v>0</v>
      </c>
    </row>
    <row r="6579" spans="1:2" x14ac:dyDescent="0.25">
      <c r="A6579">
        <v>6579</v>
      </c>
      <c r="B6579" s="24">
        <f>ROUND(SUMIF(Einnahmen!E$7:E$10002,A6579,Einnahmen!G$7:G$10002)+SUMIF(Einnahmen!I$7:I$10002,A6579,Einnahmen!H$7:H$10002)+SUMIF(Ausgaben!E$7:E$10002,A6579,Ausgaben!G$7:G$10002)+SUMIF(Ausgaben!I$7:I$10002,A6579,Ausgaben!H$7:H$10002),2)</f>
        <v>0</v>
      </c>
    </row>
    <row r="6580" spans="1:2" x14ac:dyDescent="0.25">
      <c r="A6580">
        <v>6580</v>
      </c>
      <c r="B6580" s="24">
        <f>ROUND(SUMIF(Einnahmen!E$7:E$10002,A6580,Einnahmen!G$7:G$10002)+SUMIF(Einnahmen!I$7:I$10002,A6580,Einnahmen!H$7:H$10002)+SUMIF(Ausgaben!E$7:E$10002,A6580,Ausgaben!G$7:G$10002)+SUMIF(Ausgaben!I$7:I$10002,A6580,Ausgaben!H$7:H$10002),2)</f>
        <v>0</v>
      </c>
    </row>
    <row r="6581" spans="1:2" x14ac:dyDescent="0.25">
      <c r="A6581">
        <v>6581</v>
      </c>
      <c r="B6581" s="24">
        <f>ROUND(SUMIF(Einnahmen!E$7:E$10002,A6581,Einnahmen!G$7:G$10002)+SUMIF(Einnahmen!I$7:I$10002,A6581,Einnahmen!H$7:H$10002)+SUMIF(Ausgaben!E$7:E$10002,A6581,Ausgaben!G$7:G$10002)+SUMIF(Ausgaben!I$7:I$10002,A6581,Ausgaben!H$7:H$10002),2)</f>
        <v>0</v>
      </c>
    </row>
    <row r="6582" spans="1:2" x14ac:dyDescent="0.25">
      <c r="A6582">
        <v>6582</v>
      </c>
      <c r="B6582" s="24">
        <f>ROUND(SUMIF(Einnahmen!E$7:E$10002,A6582,Einnahmen!G$7:G$10002)+SUMIF(Einnahmen!I$7:I$10002,A6582,Einnahmen!H$7:H$10002)+SUMIF(Ausgaben!E$7:E$10002,A6582,Ausgaben!G$7:G$10002)+SUMIF(Ausgaben!I$7:I$10002,A6582,Ausgaben!H$7:H$10002),2)</f>
        <v>0</v>
      </c>
    </row>
    <row r="6583" spans="1:2" x14ac:dyDescent="0.25">
      <c r="A6583">
        <v>6583</v>
      </c>
      <c r="B6583" s="24">
        <f>ROUND(SUMIF(Einnahmen!E$7:E$10002,A6583,Einnahmen!G$7:G$10002)+SUMIF(Einnahmen!I$7:I$10002,A6583,Einnahmen!H$7:H$10002)+SUMIF(Ausgaben!E$7:E$10002,A6583,Ausgaben!G$7:G$10002)+SUMIF(Ausgaben!I$7:I$10002,A6583,Ausgaben!H$7:H$10002),2)</f>
        <v>0</v>
      </c>
    </row>
    <row r="6584" spans="1:2" x14ac:dyDescent="0.25">
      <c r="A6584">
        <v>6584</v>
      </c>
      <c r="B6584" s="24">
        <f>ROUND(SUMIF(Einnahmen!E$7:E$10002,A6584,Einnahmen!G$7:G$10002)+SUMIF(Einnahmen!I$7:I$10002,A6584,Einnahmen!H$7:H$10002)+SUMIF(Ausgaben!E$7:E$10002,A6584,Ausgaben!G$7:G$10002)+SUMIF(Ausgaben!I$7:I$10002,A6584,Ausgaben!H$7:H$10002),2)</f>
        <v>0</v>
      </c>
    </row>
    <row r="6585" spans="1:2" x14ac:dyDescent="0.25">
      <c r="A6585">
        <v>6585</v>
      </c>
      <c r="B6585" s="24">
        <f>ROUND(SUMIF(Einnahmen!E$7:E$10002,A6585,Einnahmen!G$7:G$10002)+SUMIF(Einnahmen!I$7:I$10002,A6585,Einnahmen!H$7:H$10002)+SUMIF(Ausgaben!E$7:E$10002,A6585,Ausgaben!G$7:G$10002)+SUMIF(Ausgaben!I$7:I$10002,A6585,Ausgaben!H$7:H$10002),2)</f>
        <v>0</v>
      </c>
    </row>
    <row r="6586" spans="1:2" x14ac:dyDescent="0.25">
      <c r="A6586">
        <v>6586</v>
      </c>
      <c r="B6586" s="24">
        <f>ROUND(SUMIF(Einnahmen!E$7:E$10002,A6586,Einnahmen!G$7:G$10002)+SUMIF(Einnahmen!I$7:I$10002,A6586,Einnahmen!H$7:H$10002)+SUMIF(Ausgaben!E$7:E$10002,A6586,Ausgaben!G$7:G$10002)+SUMIF(Ausgaben!I$7:I$10002,A6586,Ausgaben!H$7:H$10002),2)</f>
        <v>0</v>
      </c>
    </row>
    <row r="6587" spans="1:2" x14ac:dyDescent="0.25">
      <c r="A6587">
        <v>6587</v>
      </c>
      <c r="B6587" s="24">
        <f>ROUND(SUMIF(Einnahmen!E$7:E$10002,A6587,Einnahmen!G$7:G$10002)+SUMIF(Einnahmen!I$7:I$10002,A6587,Einnahmen!H$7:H$10002)+SUMIF(Ausgaben!E$7:E$10002,A6587,Ausgaben!G$7:G$10002)+SUMIF(Ausgaben!I$7:I$10002,A6587,Ausgaben!H$7:H$10002),2)</f>
        <v>0</v>
      </c>
    </row>
    <row r="6588" spans="1:2" x14ac:dyDescent="0.25">
      <c r="A6588">
        <v>6588</v>
      </c>
      <c r="B6588" s="24">
        <f>ROUND(SUMIF(Einnahmen!E$7:E$10002,A6588,Einnahmen!G$7:G$10002)+SUMIF(Einnahmen!I$7:I$10002,A6588,Einnahmen!H$7:H$10002)+SUMIF(Ausgaben!E$7:E$10002,A6588,Ausgaben!G$7:G$10002)+SUMIF(Ausgaben!I$7:I$10002,A6588,Ausgaben!H$7:H$10002),2)</f>
        <v>0</v>
      </c>
    </row>
    <row r="6589" spans="1:2" x14ac:dyDescent="0.25">
      <c r="A6589">
        <v>6589</v>
      </c>
      <c r="B6589" s="24">
        <f>ROUND(SUMIF(Einnahmen!E$7:E$10002,A6589,Einnahmen!G$7:G$10002)+SUMIF(Einnahmen!I$7:I$10002,A6589,Einnahmen!H$7:H$10002)+SUMIF(Ausgaben!E$7:E$10002,A6589,Ausgaben!G$7:G$10002)+SUMIF(Ausgaben!I$7:I$10002,A6589,Ausgaben!H$7:H$10002),2)</f>
        <v>0</v>
      </c>
    </row>
    <row r="6590" spans="1:2" x14ac:dyDescent="0.25">
      <c r="A6590">
        <v>6590</v>
      </c>
      <c r="B6590" s="24">
        <f>ROUND(SUMIF(Einnahmen!E$7:E$10002,A6590,Einnahmen!G$7:G$10002)+SUMIF(Einnahmen!I$7:I$10002,A6590,Einnahmen!H$7:H$10002)+SUMIF(Ausgaben!E$7:E$10002,A6590,Ausgaben!G$7:G$10002)+SUMIF(Ausgaben!I$7:I$10002,A6590,Ausgaben!H$7:H$10002),2)</f>
        <v>0</v>
      </c>
    </row>
    <row r="6591" spans="1:2" x14ac:dyDescent="0.25">
      <c r="A6591">
        <v>6591</v>
      </c>
      <c r="B6591" s="24">
        <f>ROUND(SUMIF(Einnahmen!E$7:E$10002,A6591,Einnahmen!G$7:G$10002)+SUMIF(Einnahmen!I$7:I$10002,A6591,Einnahmen!H$7:H$10002)+SUMIF(Ausgaben!E$7:E$10002,A6591,Ausgaben!G$7:G$10002)+SUMIF(Ausgaben!I$7:I$10002,A6591,Ausgaben!H$7:H$10002),2)</f>
        <v>0</v>
      </c>
    </row>
    <row r="6592" spans="1:2" x14ac:dyDescent="0.25">
      <c r="A6592">
        <v>6592</v>
      </c>
      <c r="B6592" s="24">
        <f>ROUND(SUMIF(Einnahmen!E$7:E$10002,A6592,Einnahmen!G$7:G$10002)+SUMIF(Einnahmen!I$7:I$10002,A6592,Einnahmen!H$7:H$10002)+SUMIF(Ausgaben!E$7:E$10002,A6592,Ausgaben!G$7:G$10002)+SUMIF(Ausgaben!I$7:I$10002,A6592,Ausgaben!H$7:H$10002),2)</f>
        <v>0</v>
      </c>
    </row>
    <row r="6593" spans="1:2" x14ac:dyDescent="0.25">
      <c r="A6593">
        <v>6593</v>
      </c>
      <c r="B6593" s="24">
        <f>ROUND(SUMIF(Einnahmen!E$7:E$10002,A6593,Einnahmen!G$7:G$10002)+SUMIF(Einnahmen!I$7:I$10002,A6593,Einnahmen!H$7:H$10002)+SUMIF(Ausgaben!E$7:E$10002,A6593,Ausgaben!G$7:G$10002)+SUMIF(Ausgaben!I$7:I$10002,A6593,Ausgaben!H$7:H$10002),2)</f>
        <v>0</v>
      </c>
    </row>
    <row r="6594" spans="1:2" x14ac:dyDescent="0.25">
      <c r="A6594">
        <v>6594</v>
      </c>
      <c r="B6594" s="24">
        <f>ROUND(SUMIF(Einnahmen!E$7:E$10002,A6594,Einnahmen!G$7:G$10002)+SUMIF(Einnahmen!I$7:I$10002,A6594,Einnahmen!H$7:H$10002)+SUMIF(Ausgaben!E$7:E$10002,A6594,Ausgaben!G$7:G$10002)+SUMIF(Ausgaben!I$7:I$10002,A6594,Ausgaben!H$7:H$10002),2)</f>
        <v>0</v>
      </c>
    </row>
    <row r="6595" spans="1:2" x14ac:dyDescent="0.25">
      <c r="A6595">
        <v>6595</v>
      </c>
      <c r="B6595" s="24">
        <f>ROUND(SUMIF(Einnahmen!E$7:E$10002,A6595,Einnahmen!G$7:G$10002)+SUMIF(Einnahmen!I$7:I$10002,A6595,Einnahmen!H$7:H$10002)+SUMIF(Ausgaben!E$7:E$10002,A6595,Ausgaben!G$7:G$10002)+SUMIF(Ausgaben!I$7:I$10002,A6595,Ausgaben!H$7:H$10002),2)</f>
        <v>0</v>
      </c>
    </row>
    <row r="6596" spans="1:2" x14ac:dyDescent="0.25">
      <c r="A6596">
        <v>6596</v>
      </c>
      <c r="B6596" s="24">
        <f>ROUND(SUMIF(Einnahmen!E$7:E$10002,A6596,Einnahmen!G$7:G$10002)+SUMIF(Einnahmen!I$7:I$10002,A6596,Einnahmen!H$7:H$10002)+SUMIF(Ausgaben!E$7:E$10002,A6596,Ausgaben!G$7:G$10002)+SUMIF(Ausgaben!I$7:I$10002,A6596,Ausgaben!H$7:H$10002),2)</f>
        <v>0</v>
      </c>
    </row>
    <row r="6597" spans="1:2" x14ac:dyDescent="0.25">
      <c r="A6597">
        <v>6597</v>
      </c>
      <c r="B6597" s="24">
        <f>ROUND(SUMIF(Einnahmen!E$7:E$10002,A6597,Einnahmen!G$7:G$10002)+SUMIF(Einnahmen!I$7:I$10002,A6597,Einnahmen!H$7:H$10002)+SUMIF(Ausgaben!E$7:E$10002,A6597,Ausgaben!G$7:G$10002)+SUMIF(Ausgaben!I$7:I$10002,A6597,Ausgaben!H$7:H$10002),2)</f>
        <v>0</v>
      </c>
    </row>
    <row r="6598" spans="1:2" x14ac:dyDescent="0.25">
      <c r="A6598">
        <v>6598</v>
      </c>
      <c r="B6598" s="24">
        <f>ROUND(SUMIF(Einnahmen!E$7:E$10002,A6598,Einnahmen!G$7:G$10002)+SUMIF(Einnahmen!I$7:I$10002,A6598,Einnahmen!H$7:H$10002)+SUMIF(Ausgaben!E$7:E$10002,A6598,Ausgaben!G$7:G$10002)+SUMIF(Ausgaben!I$7:I$10002,A6598,Ausgaben!H$7:H$10002),2)</f>
        <v>0</v>
      </c>
    </row>
    <row r="6599" spans="1:2" x14ac:dyDescent="0.25">
      <c r="A6599">
        <v>6599</v>
      </c>
      <c r="B6599" s="24">
        <f>ROUND(SUMIF(Einnahmen!E$7:E$10002,A6599,Einnahmen!G$7:G$10002)+SUMIF(Einnahmen!I$7:I$10002,A6599,Einnahmen!H$7:H$10002)+SUMIF(Ausgaben!E$7:E$10002,A6599,Ausgaben!G$7:G$10002)+SUMIF(Ausgaben!I$7:I$10002,A6599,Ausgaben!H$7:H$10002),2)</f>
        <v>0</v>
      </c>
    </row>
    <row r="6600" spans="1:2" x14ac:dyDescent="0.25">
      <c r="A6600">
        <v>6600</v>
      </c>
      <c r="B6600" s="24">
        <f>ROUND(SUMIF(Einnahmen!E$7:E$10002,A6600,Einnahmen!G$7:G$10002)+SUMIF(Einnahmen!I$7:I$10002,A6600,Einnahmen!H$7:H$10002)+SUMIF(Ausgaben!E$7:E$10002,A6600,Ausgaben!G$7:G$10002)+SUMIF(Ausgaben!I$7:I$10002,A6600,Ausgaben!H$7:H$10002),2)</f>
        <v>0</v>
      </c>
    </row>
    <row r="6601" spans="1:2" x14ac:dyDescent="0.25">
      <c r="A6601">
        <v>6601</v>
      </c>
      <c r="B6601" s="24">
        <f>ROUND(SUMIF(Einnahmen!E$7:E$10002,A6601,Einnahmen!G$7:G$10002)+SUMIF(Einnahmen!I$7:I$10002,A6601,Einnahmen!H$7:H$10002)+SUMIF(Ausgaben!E$7:E$10002,A6601,Ausgaben!G$7:G$10002)+SUMIF(Ausgaben!I$7:I$10002,A6601,Ausgaben!H$7:H$10002),2)</f>
        <v>0</v>
      </c>
    </row>
    <row r="6602" spans="1:2" x14ac:dyDescent="0.25">
      <c r="A6602">
        <v>6602</v>
      </c>
      <c r="B6602" s="24">
        <f>ROUND(SUMIF(Einnahmen!E$7:E$10002,A6602,Einnahmen!G$7:G$10002)+SUMIF(Einnahmen!I$7:I$10002,A6602,Einnahmen!H$7:H$10002)+SUMIF(Ausgaben!E$7:E$10002,A6602,Ausgaben!G$7:G$10002)+SUMIF(Ausgaben!I$7:I$10002,A6602,Ausgaben!H$7:H$10002),2)</f>
        <v>0</v>
      </c>
    </row>
    <row r="6603" spans="1:2" x14ac:dyDescent="0.25">
      <c r="A6603">
        <v>6603</v>
      </c>
      <c r="B6603" s="24">
        <f>ROUND(SUMIF(Einnahmen!E$7:E$10002,A6603,Einnahmen!G$7:G$10002)+SUMIF(Einnahmen!I$7:I$10002,A6603,Einnahmen!H$7:H$10002)+SUMIF(Ausgaben!E$7:E$10002,A6603,Ausgaben!G$7:G$10002)+SUMIF(Ausgaben!I$7:I$10002,A6603,Ausgaben!H$7:H$10002),2)</f>
        <v>0</v>
      </c>
    </row>
    <row r="6604" spans="1:2" x14ac:dyDescent="0.25">
      <c r="A6604">
        <v>6604</v>
      </c>
      <c r="B6604" s="24">
        <f>ROUND(SUMIF(Einnahmen!E$7:E$10002,A6604,Einnahmen!G$7:G$10002)+SUMIF(Einnahmen!I$7:I$10002,A6604,Einnahmen!H$7:H$10002)+SUMIF(Ausgaben!E$7:E$10002,A6604,Ausgaben!G$7:G$10002)+SUMIF(Ausgaben!I$7:I$10002,A6604,Ausgaben!H$7:H$10002),2)</f>
        <v>0</v>
      </c>
    </row>
    <row r="6605" spans="1:2" x14ac:dyDescent="0.25">
      <c r="A6605">
        <v>6605</v>
      </c>
      <c r="B6605" s="24">
        <f>ROUND(SUMIF(Einnahmen!E$7:E$10002,A6605,Einnahmen!G$7:G$10002)+SUMIF(Einnahmen!I$7:I$10002,A6605,Einnahmen!H$7:H$10002)+SUMIF(Ausgaben!E$7:E$10002,A6605,Ausgaben!G$7:G$10002)+SUMIF(Ausgaben!I$7:I$10002,A6605,Ausgaben!H$7:H$10002),2)</f>
        <v>0</v>
      </c>
    </row>
    <row r="6606" spans="1:2" x14ac:dyDescent="0.25">
      <c r="A6606">
        <v>6606</v>
      </c>
      <c r="B6606" s="24">
        <f>ROUND(SUMIF(Einnahmen!E$7:E$10002,A6606,Einnahmen!G$7:G$10002)+SUMIF(Einnahmen!I$7:I$10002,A6606,Einnahmen!H$7:H$10002)+SUMIF(Ausgaben!E$7:E$10002,A6606,Ausgaben!G$7:G$10002)+SUMIF(Ausgaben!I$7:I$10002,A6606,Ausgaben!H$7:H$10002),2)</f>
        <v>0</v>
      </c>
    </row>
    <row r="6607" spans="1:2" x14ac:dyDescent="0.25">
      <c r="A6607">
        <v>6607</v>
      </c>
      <c r="B6607" s="24">
        <f>ROUND(SUMIF(Einnahmen!E$7:E$10002,A6607,Einnahmen!G$7:G$10002)+SUMIF(Einnahmen!I$7:I$10002,A6607,Einnahmen!H$7:H$10002)+SUMIF(Ausgaben!E$7:E$10002,A6607,Ausgaben!G$7:G$10002)+SUMIF(Ausgaben!I$7:I$10002,A6607,Ausgaben!H$7:H$10002),2)</f>
        <v>0</v>
      </c>
    </row>
    <row r="6608" spans="1:2" x14ac:dyDescent="0.25">
      <c r="A6608">
        <v>6608</v>
      </c>
      <c r="B6608" s="24">
        <f>ROUND(SUMIF(Einnahmen!E$7:E$10002,A6608,Einnahmen!G$7:G$10002)+SUMIF(Einnahmen!I$7:I$10002,A6608,Einnahmen!H$7:H$10002)+SUMIF(Ausgaben!E$7:E$10002,A6608,Ausgaben!G$7:G$10002)+SUMIF(Ausgaben!I$7:I$10002,A6608,Ausgaben!H$7:H$10002),2)</f>
        <v>0</v>
      </c>
    </row>
    <row r="6609" spans="1:2" x14ac:dyDescent="0.25">
      <c r="A6609">
        <v>6609</v>
      </c>
      <c r="B6609" s="24">
        <f>ROUND(SUMIF(Einnahmen!E$7:E$10002,A6609,Einnahmen!G$7:G$10002)+SUMIF(Einnahmen!I$7:I$10002,A6609,Einnahmen!H$7:H$10002)+SUMIF(Ausgaben!E$7:E$10002,A6609,Ausgaben!G$7:G$10002)+SUMIF(Ausgaben!I$7:I$10002,A6609,Ausgaben!H$7:H$10002),2)</f>
        <v>0</v>
      </c>
    </row>
    <row r="6610" spans="1:2" x14ac:dyDescent="0.25">
      <c r="A6610">
        <v>6610</v>
      </c>
      <c r="B6610" s="24">
        <f>ROUND(SUMIF(Einnahmen!E$7:E$10002,A6610,Einnahmen!G$7:G$10002)+SUMIF(Einnahmen!I$7:I$10002,A6610,Einnahmen!H$7:H$10002)+SUMIF(Ausgaben!E$7:E$10002,A6610,Ausgaben!G$7:G$10002)+SUMIF(Ausgaben!I$7:I$10002,A6610,Ausgaben!H$7:H$10002),2)</f>
        <v>0</v>
      </c>
    </row>
    <row r="6611" spans="1:2" x14ac:dyDescent="0.25">
      <c r="A6611">
        <v>6611</v>
      </c>
      <c r="B6611" s="24">
        <f>ROUND(SUMIF(Einnahmen!E$7:E$10002,A6611,Einnahmen!G$7:G$10002)+SUMIF(Einnahmen!I$7:I$10002,A6611,Einnahmen!H$7:H$10002)+SUMIF(Ausgaben!E$7:E$10002,A6611,Ausgaben!G$7:G$10002)+SUMIF(Ausgaben!I$7:I$10002,A6611,Ausgaben!H$7:H$10002),2)</f>
        <v>0</v>
      </c>
    </row>
    <row r="6612" spans="1:2" x14ac:dyDescent="0.25">
      <c r="A6612">
        <v>6612</v>
      </c>
      <c r="B6612" s="24">
        <f>ROUND(SUMIF(Einnahmen!E$7:E$10002,A6612,Einnahmen!G$7:G$10002)+SUMIF(Einnahmen!I$7:I$10002,A6612,Einnahmen!H$7:H$10002)+SUMIF(Ausgaben!E$7:E$10002,A6612,Ausgaben!G$7:G$10002)+SUMIF(Ausgaben!I$7:I$10002,A6612,Ausgaben!H$7:H$10002),2)</f>
        <v>0</v>
      </c>
    </row>
    <row r="6613" spans="1:2" x14ac:dyDescent="0.25">
      <c r="A6613">
        <v>6613</v>
      </c>
      <c r="B6613" s="24">
        <f>ROUND(SUMIF(Einnahmen!E$7:E$10002,A6613,Einnahmen!G$7:G$10002)+SUMIF(Einnahmen!I$7:I$10002,A6613,Einnahmen!H$7:H$10002)+SUMIF(Ausgaben!E$7:E$10002,A6613,Ausgaben!G$7:G$10002)+SUMIF(Ausgaben!I$7:I$10002,A6613,Ausgaben!H$7:H$10002),2)</f>
        <v>0</v>
      </c>
    </row>
    <row r="6614" spans="1:2" x14ac:dyDescent="0.25">
      <c r="A6614">
        <v>6614</v>
      </c>
      <c r="B6614" s="24">
        <f>ROUND(SUMIF(Einnahmen!E$7:E$10002,A6614,Einnahmen!G$7:G$10002)+SUMIF(Einnahmen!I$7:I$10002,A6614,Einnahmen!H$7:H$10002)+SUMIF(Ausgaben!E$7:E$10002,A6614,Ausgaben!G$7:G$10002)+SUMIF(Ausgaben!I$7:I$10002,A6614,Ausgaben!H$7:H$10002),2)</f>
        <v>0</v>
      </c>
    </row>
    <row r="6615" spans="1:2" x14ac:dyDescent="0.25">
      <c r="A6615">
        <v>6615</v>
      </c>
      <c r="B6615" s="24">
        <f>ROUND(SUMIF(Einnahmen!E$7:E$10002,A6615,Einnahmen!G$7:G$10002)+SUMIF(Einnahmen!I$7:I$10002,A6615,Einnahmen!H$7:H$10002)+SUMIF(Ausgaben!E$7:E$10002,A6615,Ausgaben!G$7:G$10002)+SUMIF(Ausgaben!I$7:I$10002,A6615,Ausgaben!H$7:H$10002),2)</f>
        <v>0</v>
      </c>
    </row>
    <row r="6616" spans="1:2" x14ac:dyDescent="0.25">
      <c r="A6616">
        <v>6616</v>
      </c>
      <c r="B6616" s="24">
        <f>ROUND(SUMIF(Einnahmen!E$7:E$10002,A6616,Einnahmen!G$7:G$10002)+SUMIF(Einnahmen!I$7:I$10002,A6616,Einnahmen!H$7:H$10002)+SUMIF(Ausgaben!E$7:E$10002,A6616,Ausgaben!G$7:G$10002)+SUMIF(Ausgaben!I$7:I$10002,A6616,Ausgaben!H$7:H$10002),2)</f>
        <v>0</v>
      </c>
    </row>
    <row r="6617" spans="1:2" x14ac:dyDescent="0.25">
      <c r="A6617">
        <v>6617</v>
      </c>
      <c r="B6617" s="24">
        <f>ROUND(SUMIF(Einnahmen!E$7:E$10002,A6617,Einnahmen!G$7:G$10002)+SUMIF(Einnahmen!I$7:I$10002,A6617,Einnahmen!H$7:H$10002)+SUMIF(Ausgaben!E$7:E$10002,A6617,Ausgaben!G$7:G$10002)+SUMIF(Ausgaben!I$7:I$10002,A6617,Ausgaben!H$7:H$10002),2)</f>
        <v>0</v>
      </c>
    </row>
    <row r="6618" spans="1:2" x14ac:dyDescent="0.25">
      <c r="A6618">
        <v>6618</v>
      </c>
      <c r="B6618" s="24">
        <f>ROUND(SUMIF(Einnahmen!E$7:E$10002,A6618,Einnahmen!G$7:G$10002)+SUMIF(Einnahmen!I$7:I$10002,A6618,Einnahmen!H$7:H$10002)+SUMIF(Ausgaben!E$7:E$10002,A6618,Ausgaben!G$7:G$10002)+SUMIF(Ausgaben!I$7:I$10002,A6618,Ausgaben!H$7:H$10002),2)</f>
        <v>0</v>
      </c>
    </row>
    <row r="6619" spans="1:2" x14ac:dyDescent="0.25">
      <c r="A6619">
        <v>6619</v>
      </c>
      <c r="B6619" s="24">
        <f>ROUND(SUMIF(Einnahmen!E$7:E$10002,A6619,Einnahmen!G$7:G$10002)+SUMIF(Einnahmen!I$7:I$10002,A6619,Einnahmen!H$7:H$10002)+SUMIF(Ausgaben!E$7:E$10002,A6619,Ausgaben!G$7:G$10002)+SUMIF(Ausgaben!I$7:I$10002,A6619,Ausgaben!H$7:H$10002),2)</f>
        <v>0</v>
      </c>
    </row>
    <row r="6620" spans="1:2" x14ac:dyDescent="0.25">
      <c r="A6620">
        <v>6620</v>
      </c>
      <c r="B6620" s="24">
        <f>ROUND(SUMIF(Einnahmen!E$7:E$10002,A6620,Einnahmen!G$7:G$10002)+SUMIF(Einnahmen!I$7:I$10002,A6620,Einnahmen!H$7:H$10002)+SUMIF(Ausgaben!E$7:E$10002,A6620,Ausgaben!G$7:G$10002)+SUMIF(Ausgaben!I$7:I$10002,A6620,Ausgaben!H$7:H$10002),2)</f>
        <v>0</v>
      </c>
    </row>
    <row r="6621" spans="1:2" x14ac:dyDescent="0.25">
      <c r="A6621">
        <v>6621</v>
      </c>
      <c r="B6621" s="24">
        <f>ROUND(SUMIF(Einnahmen!E$7:E$10002,A6621,Einnahmen!G$7:G$10002)+SUMIF(Einnahmen!I$7:I$10002,A6621,Einnahmen!H$7:H$10002)+SUMIF(Ausgaben!E$7:E$10002,A6621,Ausgaben!G$7:G$10002)+SUMIF(Ausgaben!I$7:I$10002,A6621,Ausgaben!H$7:H$10002),2)</f>
        <v>0</v>
      </c>
    </row>
    <row r="6622" spans="1:2" x14ac:dyDescent="0.25">
      <c r="A6622">
        <v>6622</v>
      </c>
      <c r="B6622" s="24">
        <f>ROUND(SUMIF(Einnahmen!E$7:E$10002,A6622,Einnahmen!G$7:G$10002)+SUMIF(Einnahmen!I$7:I$10002,A6622,Einnahmen!H$7:H$10002)+SUMIF(Ausgaben!E$7:E$10002,A6622,Ausgaben!G$7:G$10002)+SUMIF(Ausgaben!I$7:I$10002,A6622,Ausgaben!H$7:H$10002),2)</f>
        <v>0</v>
      </c>
    </row>
    <row r="6623" spans="1:2" x14ac:dyDescent="0.25">
      <c r="A6623">
        <v>6623</v>
      </c>
      <c r="B6623" s="24">
        <f>ROUND(SUMIF(Einnahmen!E$7:E$10002,A6623,Einnahmen!G$7:G$10002)+SUMIF(Einnahmen!I$7:I$10002,A6623,Einnahmen!H$7:H$10002)+SUMIF(Ausgaben!E$7:E$10002,A6623,Ausgaben!G$7:G$10002)+SUMIF(Ausgaben!I$7:I$10002,A6623,Ausgaben!H$7:H$10002),2)</f>
        <v>0</v>
      </c>
    </row>
    <row r="6624" spans="1:2" x14ac:dyDescent="0.25">
      <c r="A6624">
        <v>6624</v>
      </c>
      <c r="B6624" s="24">
        <f>ROUND(SUMIF(Einnahmen!E$7:E$10002,A6624,Einnahmen!G$7:G$10002)+SUMIF(Einnahmen!I$7:I$10002,A6624,Einnahmen!H$7:H$10002)+SUMIF(Ausgaben!E$7:E$10002,A6624,Ausgaben!G$7:G$10002)+SUMIF(Ausgaben!I$7:I$10002,A6624,Ausgaben!H$7:H$10002),2)</f>
        <v>0</v>
      </c>
    </row>
    <row r="6625" spans="1:2" x14ac:dyDescent="0.25">
      <c r="A6625">
        <v>6625</v>
      </c>
      <c r="B6625" s="24">
        <f>ROUND(SUMIF(Einnahmen!E$7:E$10002,A6625,Einnahmen!G$7:G$10002)+SUMIF(Einnahmen!I$7:I$10002,A6625,Einnahmen!H$7:H$10002)+SUMIF(Ausgaben!E$7:E$10002,A6625,Ausgaben!G$7:G$10002)+SUMIF(Ausgaben!I$7:I$10002,A6625,Ausgaben!H$7:H$10002),2)</f>
        <v>0</v>
      </c>
    </row>
    <row r="6626" spans="1:2" x14ac:dyDescent="0.25">
      <c r="A6626">
        <v>6626</v>
      </c>
      <c r="B6626" s="24">
        <f>ROUND(SUMIF(Einnahmen!E$7:E$10002,A6626,Einnahmen!G$7:G$10002)+SUMIF(Einnahmen!I$7:I$10002,A6626,Einnahmen!H$7:H$10002)+SUMIF(Ausgaben!E$7:E$10002,A6626,Ausgaben!G$7:G$10002)+SUMIF(Ausgaben!I$7:I$10002,A6626,Ausgaben!H$7:H$10002),2)</f>
        <v>0</v>
      </c>
    </row>
    <row r="6627" spans="1:2" x14ac:dyDescent="0.25">
      <c r="A6627">
        <v>6627</v>
      </c>
      <c r="B6627" s="24">
        <f>ROUND(SUMIF(Einnahmen!E$7:E$10002,A6627,Einnahmen!G$7:G$10002)+SUMIF(Einnahmen!I$7:I$10002,A6627,Einnahmen!H$7:H$10002)+SUMIF(Ausgaben!E$7:E$10002,A6627,Ausgaben!G$7:G$10002)+SUMIF(Ausgaben!I$7:I$10002,A6627,Ausgaben!H$7:H$10002),2)</f>
        <v>0</v>
      </c>
    </row>
    <row r="6628" spans="1:2" x14ac:dyDescent="0.25">
      <c r="A6628">
        <v>6628</v>
      </c>
      <c r="B6628" s="24">
        <f>ROUND(SUMIF(Einnahmen!E$7:E$10002,A6628,Einnahmen!G$7:G$10002)+SUMIF(Einnahmen!I$7:I$10002,A6628,Einnahmen!H$7:H$10002)+SUMIF(Ausgaben!E$7:E$10002,A6628,Ausgaben!G$7:G$10002)+SUMIF(Ausgaben!I$7:I$10002,A6628,Ausgaben!H$7:H$10002),2)</f>
        <v>0</v>
      </c>
    </row>
    <row r="6629" spans="1:2" x14ac:dyDescent="0.25">
      <c r="A6629">
        <v>6629</v>
      </c>
      <c r="B6629" s="24">
        <f>ROUND(SUMIF(Einnahmen!E$7:E$10002,A6629,Einnahmen!G$7:G$10002)+SUMIF(Einnahmen!I$7:I$10002,A6629,Einnahmen!H$7:H$10002)+SUMIF(Ausgaben!E$7:E$10002,A6629,Ausgaben!G$7:G$10002)+SUMIF(Ausgaben!I$7:I$10002,A6629,Ausgaben!H$7:H$10002),2)</f>
        <v>0</v>
      </c>
    </row>
    <row r="6630" spans="1:2" x14ac:dyDescent="0.25">
      <c r="A6630">
        <v>6630</v>
      </c>
      <c r="B6630" s="24">
        <f>ROUND(SUMIF(Einnahmen!E$7:E$10002,A6630,Einnahmen!G$7:G$10002)+SUMIF(Einnahmen!I$7:I$10002,A6630,Einnahmen!H$7:H$10002)+SUMIF(Ausgaben!E$7:E$10002,A6630,Ausgaben!G$7:G$10002)+SUMIF(Ausgaben!I$7:I$10002,A6630,Ausgaben!H$7:H$10002),2)</f>
        <v>0</v>
      </c>
    </row>
    <row r="6631" spans="1:2" x14ac:dyDescent="0.25">
      <c r="A6631">
        <v>6631</v>
      </c>
      <c r="B6631" s="24">
        <f>ROUND(SUMIF(Einnahmen!E$7:E$10002,A6631,Einnahmen!G$7:G$10002)+SUMIF(Einnahmen!I$7:I$10002,A6631,Einnahmen!H$7:H$10002)+SUMIF(Ausgaben!E$7:E$10002,A6631,Ausgaben!G$7:G$10002)+SUMIF(Ausgaben!I$7:I$10002,A6631,Ausgaben!H$7:H$10002),2)</f>
        <v>0</v>
      </c>
    </row>
    <row r="6632" spans="1:2" x14ac:dyDescent="0.25">
      <c r="A6632">
        <v>6632</v>
      </c>
      <c r="B6632" s="24">
        <f>ROUND(SUMIF(Einnahmen!E$7:E$10002,A6632,Einnahmen!G$7:G$10002)+SUMIF(Einnahmen!I$7:I$10002,A6632,Einnahmen!H$7:H$10002)+SUMIF(Ausgaben!E$7:E$10002,A6632,Ausgaben!G$7:G$10002)+SUMIF(Ausgaben!I$7:I$10002,A6632,Ausgaben!H$7:H$10002),2)</f>
        <v>0</v>
      </c>
    </row>
    <row r="6633" spans="1:2" x14ac:dyDescent="0.25">
      <c r="A6633">
        <v>6633</v>
      </c>
      <c r="B6633" s="24">
        <f>ROUND(SUMIF(Einnahmen!E$7:E$10002,A6633,Einnahmen!G$7:G$10002)+SUMIF(Einnahmen!I$7:I$10002,A6633,Einnahmen!H$7:H$10002)+SUMIF(Ausgaben!E$7:E$10002,A6633,Ausgaben!G$7:G$10002)+SUMIF(Ausgaben!I$7:I$10002,A6633,Ausgaben!H$7:H$10002),2)</f>
        <v>0</v>
      </c>
    </row>
    <row r="6634" spans="1:2" x14ac:dyDescent="0.25">
      <c r="A6634">
        <v>6634</v>
      </c>
      <c r="B6634" s="24">
        <f>ROUND(SUMIF(Einnahmen!E$7:E$10002,A6634,Einnahmen!G$7:G$10002)+SUMIF(Einnahmen!I$7:I$10002,A6634,Einnahmen!H$7:H$10002)+SUMIF(Ausgaben!E$7:E$10002,A6634,Ausgaben!G$7:G$10002)+SUMIF(Ausgaben!I$7:I$10002,A6634,Ausgaben!H$7:H$10002),2)</f>
        <v>0</v>
      </c>
    </row>
    <row r="6635" spans="1:2" x14ac:dyDescent="0.25">
      <c r="A6635">
        <v>6635</v>
      </c>
      <c r="B6635" s="24">
        <f>ROUND(SUMIF(Einnahmen!E$7:E$10002,A6635,Einnahmen!G$7:G$10002)+SUMIF(Einnahmen!I$7:I$10002,A6635,Einnahmen!H$7:H$10002)+SUMIF(Ausgaben!E$7:E$10002,A6635,Ausgaben!G$7:G$10002)+SUMIF(Ausgaben!I$7:I$10002,A6635,Ausgaben!H$7:H$10002),2)</f>
        <v>0</v>
      </c>
    </row>
    <row r="6636" spans="1:2" x14ac:dyDescent="0.25">
      <c r="A6636">
        <v>6636</v>
      </c>
      <c r="B6636" s="24">
        <f>ROUND(SUMIF(Einnahmen!E$7:E$10002,A6636,Einnahmen!G$7:G$10002)+SUMIF(Einnahmen!I$7:I$10002,A6636,Einnahmen!H$7:H$10002)+SUMIF(Ausgaben!E$7:E$10002,A6636,Ausgaben!G$7:G$10002)+SUMIF(Ausgaben!I$7:I$10002,A6636,Ausgaben!H$7:H$10002),2)</f>
        <v>0</v>
      </c>
    </row>
    <row r="6637" spans="1:2" x14ac:dyDescent="0.25">
      <c r="A6637">
        <v>6637</v>
      </c>
      <c r="B6637" s="24">
        <f>ROUND(SUMIF(Einnahmen!E$7:E$10002,A6637,Einnahmen!G$7:G$10002)+SUMIF(Einnahmen!I$7:I$10002,A6637,Einnahmen!H$7:H$10002)+SUMIF(Ausgaben!E$7:E$10002,A6637,Ausgaben!G$7:G$10002)+SUMIF(Ausgaben!I$7:I$10002,A6637,Ausgaben!H$7:H$10002),2)</f>
        <v>0</v>
      </c>
    </row>
    <row r="6638" spans="1:2" x14ac:dyDescent="0.25">
      <c r="A6638">
        <v>6638</v>
      </c>
      <c r="B6638" s="24">
        <f>ROUND(SUMIF(Einnahmen!E$7:E$10002,A6638,Einnahmen!G$7:G$10002)+SUMIF(Einnahmen!I$7:I$10002,A6638,Einnahmen!H$7:H$10002)+SUMIF(Ausgaben!E$7:E$10002,A6638,Ausgaben!G$7:G$10002)+SUMIF(Ausgaben!I$7:I$10002,A6638,Ausgaben!H$7:H$10002),2)</f>
        <v>0</v>
      </c>
    </row>
    <row r="6639" spans="1:2" x14ac:dyDescent="0.25">
      <c r="A6639">
        <v>6639</v>
      </c>
      <c r="B6639" s="24">
        <f>ROUND(SUMIF(Einnahmen!E$7:E$10002,A6639,Einnahmen!G$7:G$10002)+SUMIF(Einnahmen!I$7:I$10002,A6639,Einnahmen!H$7:H$10002)+SUMIF(Ausgaben!E$7:E$10002,A6639,Ausgaben!G$7:G$10002)+SUMIF(Ausgaben!I$7:I$10002,A6639,Ausgaben!H$7:H$10002),2)</f>
        <v>0</v>
      </c>
    </row>
    <row r="6640" spans="1:2" x14ac:dyDescent="0.25">
      <c r="A6640">
        <v>6640</v>
      </c>
      <c r="B6640" s="24">
        <f>ROUND(SUMIF(Einnahmen!E$7:E$10002,A6640,Einnahmen!G$7:G$10002)+SUMIF(Einnahmen!I$7:I$10002,A6640,Einnahmen!H$7:H$10002)+SUMIF(Ausgaben!E$7:E$10002,A6640,Ausgaben!G$7:G$10002)+SUMIF(Ausgaben!I$7:I$10002,A6640,Ausgaben!H$7:H$10002),2)</f>
        <v>0</v>
      </c>
    </row>
    <row r="6641" spans="1:2" x14ac:dyDescent="0.25">
      <c r="A6641">
        <v>6641</v>
      </c>
      <c r="B6641" s="24">
        <f>ROUND(SUMIF(Einnahmen!E$7:E$10002,A6641,Einnahmen!G$7:G$10002)+SUMIF(Einnahmen!I$7:I$10002,A6641,Einnahmen!H$7:H$10002)+SUMIF(Ausgaben!E$7:E$10002,A6641,Ausgaben!G$7:G$10002)+SUMIF(Ausgaben!I$7:I$10002,A6641,Ausgaben!H$7:H$10002),2)</f>
        <v>0</v>
      </c>
    </row>
    <row r="6642" spans="1:2" x14ac:dyDescent="0.25">
      <c r="A6642">
        <v>6642</v>
      </c>
      <c r="B6642" s="24">
        <f>ROUND(SUMIF(Einnahmen!E$7:E$10002,A6642,Einnahmen!G$7:G$10002)+SUMIF(Einnahmen!I$7:I$10002,A6642,Einnahmen!H$7:H$10002)+SUMIF(Ausgaben!E$7:E$10002,A6642,Ausgaben!G$7:G$10002)+SUMIF(Ausgaben!I$7:I$10002,A6642,Ausgaben!H$7:H$10002),2)</f>
        <v>0</v>
      </c>
    </row>
    <row r="6643" spans="1:2" x14ac:dyDescent="0.25">
      <c r="A6643">
        <v>6643</v>
      </c>
      <c r="B6643" s="24">
        <f>ROUND(SUMIF(Einnahmen!E$7:E$10002,A6643,Einnahmen!G$7:G$10002)+SUMIF(Einnahmen!I$7:I$10002,A6643,Einnahmen!H$7:H$10002)+SUMIF(Ausgaben!E$7:E$10002,A6643,Ausgaben!G$7:G$10002)+SUMIF(Ausgaben!I$7:I$10002,A6643,Ausgaben!H$7:H$10002),2)</f>
        <v>0</v>
      </c>
    </row>
    <row r="6644" spans="1:2" x14ac:dyDescent="0.25">
      <c r="A6644">
        <v>6644</v>
      </c>
      <c r="B6644" s="24">
        <f>ROUND(SUMIF(Einnahmen!E$7:E$10002,A6644,Einnahmen!G$7:G$10002)+SUMIF(Einnahmen!I$7:I$10002,A6644,Einnahmen!H$7:H$10002)+SUMIF(Ausgaben!E$7:E$10002,A6644,Ausgaben!G$7:G$10002)+SUMIF(Ausgaben!I$7:I$10002,A6644,Ausgaben!H$7:H$10002),2)</f>
        <v>0</v>
      </c>
    </row>
    <row r="6645" spans="1:2" x14ac:dyDescent="0.25">
      <c r="A6645">
        <v>6645</v>
      </c>
      <c r="B6645" s="24">
        <f>ROUND(SUMIF(Einnahmen!E$7:E$10002,A6645,Einnahmen!G$7:G$10002)+SUMIF(Einnahmen!I$7:I$10002,A6645,Einnahmen!H$7:H$10002)+SUMIF(Ausgaben!E$7:E$10002,A6645,Ausgaben!G$7:G$10002)+SUMIF(Ausgaben!I$7:I$10002,A6645,Ausgaben!H$7:H$10002),2)</f>
        <v>0</v>
      </c>
    </row>
    <row r="6646" spans="1:2" x14ac:dyDescent="0.25">
      <c r="A6646">
        <v>6646</v>
      </c>
      <c r="B6646" s="24">
        <f>ROUND(SUMIF(Einnahmen!E$7:E$10002,A6646,Einnahmen!G$7:G$10002)+SUMIF(Einnahmen!I$7:I$10002,A6646,Einnahmen!H$7:H$10002)+SUMIF(Ausgaben!E$7:E$10002,A6646,Ausgaben!G$7:G$10002)+SUMIF(Ausgaben!I$7:I$10002,A6646,Ausgaben!H$7:H$10002),2)</f>
        <v>0</v>
      </c>
    </row>
    <row r="6647" spans="1:2" x14ac:dyDescent="0.25">
      <c r="A6647">
        <v>6647</v>
      </c>
      <c r="B6647" s="24">
        <f>ROUND(SUMIF(Einnahmen!E$7:E$10002,A6647,Einnahmen!G$7:G$10002)+SUMIF(Einnahmen!I$7:I$10002,A6647,Einnahmen!H$7:H$10002)+SUMIF(Ausgaben!E$7:E$10002,A6647,Ausgaben!G$7:G$10002)+SUMIF(Ausgaben!I$7:I$10002,A6647,Ausgaben!H$7:H$10002),2)</f>
        <v>0</v>
      </c>
    </row>
    <row r="6648" spans="1:2" x14ac:dyDescent="0.25">
      <c r="A6648">
        <v>6648</v>
      </c>
      <c r="B6648" s="24">
        <f>ROUND(SUMIF(Einnahmen!E$7:E$10002,A6648,Einnahmen!G$7:G$10002)+SUMIF(Einnahmen!I$7:I$10002,A6648,Einnahmen!H$7:H$10002)+SUMIF(Ausgaben!E$7:E$10002,A6648,Ausgaben!G$7:G$10002)+SUMIF(Ausgaben!I$7:I$10002,A6648,Ausgaben!H$7:H$10002),2)</f>
        <v>0</v>
      </c>
    </row>
    <row r="6649" spans="1:2" x14ac:dyDescent="0.25">
      <c r="A6649">
        <v>6649</v>
      </c>
      <c r="B6649" s="24">
        <f>ROUND(SUMIF(Einnahmen!E$7:E$10002,A6649,Einnahmen!G$7:G$10002)+SUMIF(Einnahmen!I$7:I$10002,A6649,Einnahmen!H$7:H$10002)+SUMIF(Ausgaben!E$7:E$10002,A6649,Ausgaben!G$7:G$10002)+SUMIF(Ausgaben!I$7:I$10002,A6649,Ausgaben!H$7:H$10002),2)</f>
        <v>0</v>
      </c>
    </row>
    <row r="6650" spans="1:2" x14ac:dyDescent="0.25">
      <c r="A6650">
        <v>6650</v>
      </c>
      <c r="B6650" s="24">
        <f>ROUND(SUMIF(Einnahmen!E$7:E$10002,A6650,Einnahmen!G$7:G$10002)+SUMIF(Einnahmen!I$7:I$10002,A6650,Einnahmen!H$7:H$10002)+SUMIF(Ausgaben!E$7:E$10002,A6650,Ausgaben!G$7:G$10002)+SUMIF(Ausgaben!I$7:I$10002,A6650,Ausgaben!H$7:H$10002),2)</f>
        <v>0</v>
      </c>
    </row>
    <row r="6651" spans="1:2" x14ac:dyDescent="0.25">
      <c r="A6651">
        <v>6651</v>
      </c>
      <c r="B6651" s="24">
        <f>ROUND(SUMIF(Einnahmen!E$7:E$10002,A6651,Einnahmen!G$7:G$10002)+SUMIF(Einnahmen!I$7:I$10002,A6651,Einnahmen!H$7:H$10002)+SUMIF(Ausgaben!E$7:E$10002,A6651,Ausgaben!G$7:G$10002)+SUMIF(Ausgaben!I$7:I$10002,A6651,Ausgaben!H$7:H$10002),2)</f>
        <v>0</v>
      </c>
    </row>
    <row r="6652" spans="1:2" x14ac:dyDescent="0.25">
      <c r="A6652">
        <v>6652</v>
      </c>
      <c r="B6652" s="24">
        <f>ROUND(SUMIF(Einnahmen!E$7:E$10002,A6652,Einnahmen!G$7:G$10002)+SUMIF(Einnahmen!I$7:I$10002,A6652,Einnahmen!H$7:H$10002)+SUMIF(Ausgaben!E$7:E$10002,A6652,Ausgaben!G$7:G$10002)+SUMIF(Ausgaben!I$7:I$10002,A6652,Ausgaben!H$7:H$10002),2)</f>
        <v>0</v>
      </c>
    </row>
    <row r="6653" spans="1:2" x14ac:dyDescent="0.25">
      <c r="A6653">
        <v>6653</v>
      </c>
      <c r="B6653" s="24">
        <f>ROUND(SUMIF(Einnahmen!E$7:E$10002,A6653,Einnahmen!G$7:G$10002)+SUMIF(Einnahmen!I$7:I$10002,A6653,Einnahmen!H$7:H$10002)+SUMIF(Ausgaben!E$7:E$10002,A6653,Ausgaben!G$7:G$10002)+SUMIF(Ausgaben!I$7:I$10002,A6653,Ausgaben!H$7:H$10002),2)</f>
        <v>0</v>
      </c>
    </row>
    <row r="6654" spans="1:2" x14ac:dyDescent="0.25">
      <c r="A6654">
        <v>6654</v>
      </c>
      <c r="B6654" s="24">
        <f>ROUND(SUMIF(Einnahmen!E$7:E$10002,A6654,Einnahmen!G$7:G$10002)+SUMIF(Einnahmen!I$7:I$10002,A6654,Einnahmen!H$7:H$10002)+SUMIF(Ausgaben!E$7:E$10002,A6654,Ausgaben!G$7:G$10002)+SUMIF(Ausgaben!I$7:I$10002,A6654,Ausgaben!H$7:H$10002),2)</f>
        <v>0</v>
      </c>
    </row>
    <row r="6655" spans="1:2" x14ac:dyDescent="0.25">
      <c r="A6655">
        <v>6655</v>
      </c>
      <c r="B6655" s="24">
        <f>ROUND(SUMIF(Einnahmen!E$7:E$10002,A6655,Einnahmen!G$7:G$10002)+SUMIF(Einnahmen!I$7:I$10002,A6655,Einnahmen!H$7:H$10002)+SUMIF(Ausgaben!E$7:E$10002,A6655,Ausgaben!G$7:G$10002)+SUMIF(Ausgaben!I$7:I$10002,A6655,Ausgaben!H$7:H$10002),2)</f>
        <v>0</v>
      </c>
    </row>
    <row r="6656" spans="1:2" x14ac:dyDescent="0.25">
      <c r="A6656">
        <v>6656</v>
      </c>
      <c r="B6656" s="24">
        <f>ROUND(SUMIF(Einnahmen!E$7:E$10002,A6656,Einnahmen!G$7:G$10002)+SUMIF(Einnahmen!I$7:I$10002,A6656,Einnahmen!H$7:H$10002)+SUMIF(Ausgaben!E$7:E$10002,A6656,Ausgaben!G$7:G$10002)+SUMIF(Ausgaben!I$7:I$10002,A6656,Ausgaben!H$7:H$10002),2)</f>
        <v>0</v>
      </c>
    </row>
    <row r="6657" spans="1:2" x14ac:dyDescent="0.25">
      <c r="A6657">
        <v>6657</v>
      </c>
      <c r="B6657" s="24">
        <f>ROUND(SUMIF(Einnahmen!E$7:E$10002,A6657,Einnahmen!G$7:G$10002)+SUMIF(Einnahmen!I$7:I$10002,A6657,Einnahmen!H$7:H$10002)+SUMIF(Ausgaben!E$7:E$10002,A6657,Ausgaben!G$7:G$10002)+SUMIF(Ausgaben!I$7:I$10002,A6657,Ausgaben!H$7:H$10002),2)</f>
        <v>0</v>
      </c>
    </row>
    <row r="6658" spans="1:2" x14ac:dyDescent="0.25">
      <c r="A6658">
        <v>6658</v>
      </c>
      <c r="B6658" s="24">
        <f>ROUND(SUMIF(Einnahmen!E$7:E$10002,A6658,Einnahmen!G$7:G$10002)+SUMIF(Einnahmen!I$7:I$10002,A6658,Einnahmen!H$7:H$10002)+SUMIF(Ausgaben!E$7:E$10002,A6658,Ausgaben!G$7:G$10002)+SUMIF(Ausgaben!I$7:I$10002,A6658,Ausgaben!H$7:H$10002),2)</f>
        <v>0</v>
      </c>
    </row>
    <row r="6659" spans="1:2" x14ac:dyDescent="0.25">
      <c r="A6659">
        <v>6659</v>
      </c>
      <c r="B6659" s="24">
        <f>ROUND(SUMIF(Einnahmen!E$7:E$10002,A6659,Einnahmen!G$7:G$10002)+SUMIF(Einnahmen!I$7:I$10002,A6659,Einnahmen!H$7:H$10002)+SUMIF(Ausgaben!E$7:E$10002,A6659,Ausgaben!G$7:G$10002)+SUMIF(Ausgaben!I$7:I$10002,A6659,Ausgaben!H$7:H$10002),2)</f>
        <v>0</v>
      </c>
    </row>
    <row r="6660" spans="1:2" x14ac:dyDescent="0.25">
      <c r="A6660">
        <v>6660</v>
      </c>
      <c r="B6660" s="24">
        <f>ROUND(SUMIF(Einnahmen!E$7:E$10002,A6660,Einnahmen!G$7:G$10002)+SUMIF(Einnahmen!I$7:I$10002,A6660,Einnahmen!H$7:H$10002)+SUMIF(Ausgaben!E$7:E$10002,A6660,Ausgaben!G$7:G$10002)+SUMIF(Ausgaben!I$7:I$10002,A6660,Ausgaben!H$7:H$10002),2)</f>
        <v>0</v>
      </c>
    </row>
    <row r="6661" spans="1:2" x14ac:dyDescent="0.25">
      <c r="A6661">
        <v>6661</v>
      </c>
      <c r="B6661" s="24">
        <f>ROUND(SUMIF(Einnahmen!E$7:E$10002,A6661,Einnahmen!G$7:G$10002)+SUMIF(Einnahmen!I$7:I$10002,A6661,Einnahmen!H$7:H$10002)+SUMIF(Ausgaben!E$7:E$10002,A6661,Ausgaben!G$7:G$10002)+SUMIF(Ausgaben!I$7:I$10002,A6661,Ausgaben!H$7:H$10002),2)</f>
        <v>0</v>
      </c>
    </row>
    <row r="6662" spans="1:2" x14ac:dyDescent="0.25">
      <c r="A6662">
        <v>6662</v>
      </c>
      <c r="B6662" s="24">
        <f>ROUND(SUMIF(Einnahmen!E$7:E$10002,A6662,Einnahmen!G$7:G$10002)+SUMIF(Einnahmen!I$7:I$10002,A6662,Einnahmen!H$7:H$10002)+SUMIF(Ausgaben!E$7:E$10002,A6662,Ausgaben!G$7:G$10002)+SUMIF(Ausgaben!I$7:I$10002,A6662,Ausgaben!H$7:H$10002),2)</f>
        <v>0</v>
      </c>
    </row>
    <row r="6663" spans="1:2" x14ac:dyDescent="0.25">
      <c r="A6663">
        <v>6663</v>
      </c>
      <c r="B6663" s="24">
        <f>ROUND(SUMIF(Einnahmen!E$7:E$10002,A6663,Einnahmen!G$7:G$10002)+SUMIF(Einnahmen!I$7:I$10002,A6663,Einnahmen!H$7:H$10002)+SUMIF(Ausgaben!E$7:E$10002,A6663,Ausgaben!G$7:G$10002)+SUMIF(Ausgaben!I$7:I$10002,A6663,Ausgaben!H$7:H$10002),2)</f>
        <v>0</v>
      </c>
    </row>
    <row r="6664" spans="1:2" x14ac:dyDescent="0.25">
      <c r="A6664">
        <v>6664</v>
      </c>
      <c r="B6664" s="24">
        <f>ROUND(SUMIF(Einnahmen!E$7:E$10002,A6664,Einnahmen!G$7:G$10002)+SUMIF(Einnahmen!I$7:I$10002,A6664,Einnahmen!H$7:H$10002)+SUMIF(Ausgaben!E$7:E$10002,A6664,Ausgaben!G$7:G$10002)+SUMIF(Ausgaben!I$7:I$10002,A6664,Ausgaben!H$7:H$10002),2)</f>
        <v>0</v>
      </c>
    </row>
    <row r="6665" spans="1:2" x14ac:dyDescent="0.25">
      <c r="A6665">
        <v>6665</v>
      </c>
      <c r="B6665" s="24">
        <f>ROUND(SUMIF(Einnahmen!E$7:E$10002,A6665,Einnahmen!G$7:G$10002)+SUMIF(Einnahmen!I$7:I$10002,A6665,Einnahmen!H$7:H$10002)+SUMIF(Ausgaben!E$7:E$10002,A6665,Ausgaben!G$7:G$10002)+SUMIF(Ausgaben!I$7:I$10002,A6665,Ausgaben!H$7:H$10002),2)</f>
        <v>0</v>
      </c>
    </row>
    <row r="6666" spans="1:2" x14ac:dyDescent="0.25">
      <c r="A6666">
        <v>6666</v>
      </c>
      <c r="B6666" s="24">
        <f>ROUND(SUMIF(Einnahmen!E$7:E$10002,A6666,Einnahmen!G$7:G$10002)+SUMIF(Einnahmen!I$7:I$10002,A6666,Einnahmen!H$7:H$10002)+SUMIF(Ausgaben!E$7:E$10002,A6666,Ausgaben!G$7:G$10002)+SUMIF(Ausgaben!I$7:I$10002,A6666,Ausgaben!H$7:H$10002),2)</f>
        <v>0</v>
      </c>
    </row>
    <row r="6667" spans="1:2" x14ac:dyDescent="0.25">
      <c r="A6667">
        <v>6667</v>
      </c>
      <c r="B6667" s="24">
        <f>ROUND(SUMIF(Einnahmen!E$7:E$10002,A6667,Einnahmen!G$7:G$10002)+SUMIF(Einnahmen!I$7:I$10002,A6667,Einnahmen!H$7:H$10002)+SUMIF(Ausgaben!E$7:E$10002,A6667,Ausgaben!G$7:G$10002)+SUMIF(Ausgaben!I$7:I$10002,A6667,Ausgaben!H$7:H$10002),2)</f>
        <v>0</v>
      </c>
    </row>
    <row r="6668" spans="1:2" x14ac:dyDescent="0.25">
      <c r="A6668">
        <v>6668</v>
      </c>
      <c r="B6668" s="24">
        <f>ROUND(SUMIF(Einnahmen!E$7:E$10002,A6668,Einnahmen!G$7:G$10002)+SUMIF(Einnahmen!I$7:I$10002,A6668,Einnahmen!H$7:H$10002)+SUMIF(Ausgaben!E$7:E$10002,A6668,Ausgaben!G$7:G$10002)+SUMIF(Ausgaben!I$7:I$10002,A6668,Ausgaben!H$7:H$10002),2)</f>
        <v>0</v>
      </c>
    </row>
    <row r="6669" spans="1:2" x14ac:dyDescent="0.25">
      <c r="A6669">
        <v>6669</v>
      </c>
      <c r="B6669" s="24">
        <f>ROUND(SUMIF(Einnahmen!E$7:E$10002,A6669,Einnahmen!G$7:G$10002)+SUMIF(Einnahmen!I$7:I$10002,A6669,Einnahmen!H$7:H$10002)+SUMIF(Ausgaben!E$7:E$10002,A6669,Ausgaben!G$7:G$10002)+SUMIF(Ausgaben!I$7:I$10002,A6669,Ausgaben!H$7:H$10002),2)</f>
        <v>0</v>
      </c>
    </row>
    <row r="6670" spans="1:2" x14ac:dyDescent="0.25">
      <c r="A6670">
        <v>6670</v>
      </c>
      <c r="B6670" s="24">
        <f>ROUND(SUMIF(Einnahmen!E$7:E$10002,A6670,Einnahmen!G$7:G$10002)+SUMIF(Einnahmen!I$7:I$10002,A6670,Einnahmen!H$7:H$10002)+SUMIF(Ausgaben!E$7:E$10002,A6670,Ausgaben!G$7:G$10002)+SUMIF(Ausgaben!I$7:I$10002,A6670,Ausgaben!H$7:H$10002),2)</f>
        <v>0</v>
      </c>
    </row>
    <row r="6671" spans="1:2" x14ac:dyDescent="0.25">
      <c r="A6671">
        <v>6671</v>
      </c>
      <c r="B6671" s="24">
        <f>ROUND(SUMIF(Einnahmen!E$7:E$10002,A6671,Einnahmen!G$7:G$10002)+SUMIF(Einnahmen!I$7:I$10002,A6671,Einnahmen!H$7:H$10002)+SUMIF(Ausgaben!E$7:E$10002,A6671,Ausgaben!G$7:G$10002)+SUMIF(Ausgaben!I$7:I$10002,A6671,Ausgaben!H$7:H$10002),2)</f>
        <v>0</v>
      </c>
    </row>
    <row r="6672" spans="1:2" x14ac:dyDescent="0.25">
      <c r="A6672">
        <v>6672</v>
      </c>
      <c r="B6672" s="24">
        <f>ROUND(SUMIF(Einnahmen!E$7:E$10002,A6672,Einnahmen!G$7:G$10002)+SUMIF(Einnahmen!I$7:I$10002,A6672,Einnahmen!H$7:H$10002)+SUMIF(Ausgaben!E$7:E$10002,A6672,Ausgaben!G$7:G$10002)+SUMIF(Ausgaben!I$7:I$10002,A6672,Ausgaben!H$7:H$10002),2)</f>
        <v>0</v>
      </c>
    </row>
    <row r="6673" spans="1:2" x14ac:dyDescent="0.25">
      <c r="A6673">
        <v>6673</v>
      </c>
      <c r="B6673" s="24">
        <f>ROUND(SUMIF(Einnahmen!E$7:E$10002,A6673,Einnahmen!G$7:G$10002)+SUMIF(Einnahmen!I$7:I$10002,A6673,Einnahmen!H$7:H$10002)+SUMIF(Ausgaben!E$7:E$10002,A6673,Ausgaben!G$7:G$10002)+SUMIF(Ausgaben!I$7:I$10002,A6673,Ausgaben!H$7:H$10002),2)</f>
        <v>0</v>
      </c>
    </row>
    <row r="6674" spans="1:2" x14ac:dyDescent="0.25">
      <c r="A6674">
        <v>6674</v>
      </c>
      <c r="B6674" s="24">
        <f>ROUND(SUMIF(Einnahmen!E$7:E$10002,A6674,Einnahmen!G$7:G$10002)+SUMIF(Einnahmen!I$7:I$10002,A6674,Einnahmen!H$7:H$10002)+SUMIF(Ausgaben!E$7:E$10002,A6674,Ausgaben!G$7:G$10002)+SUMIF(Ausgaben!I$7:I$10002,A6674,Ausgaben!H$7:H$10002),2)</f>
        <v>0</v>
      </c>
    </row>
    <row r="6675" spans="1:2" x14ac:dyDescent="0.25">
      <c r="A6675">
        <v>6675</v>
      </c>
      <c r="B6675" s="24">
        <f>ROUND(SUMIF(Einnahmen!E$7:E$10002,A6675,Einnahmen!G$7:G$10002)+SUMIF(Einnahmen!I$7:I$10002,A6675,Einnahmen!H$7:H$10002)+SUMIF(Ausgaben!E$7:E$10002,A6675,Ausgaben!G$7:G$10002)+SUMIF(Ausgaben!I$7:I$10002,A6675,Ausgaben!H$7:H$10002),2)</f>
        <v>0</v>
      </c>
    </row>
    <row r="6676" spans="1:2" x14ac:dyDescent="0.25">
      <c r="A6676">
        <v>6676</v>
      </c>
      <c r="B6676" s="24">
        <f>ROUND(SUMIF(Einnahmen!E$7:E$10002,A6676,Einnahmen!G$7:G$10002)+SUMIF(Einnahmen!I$7:I$10002,A6676,Einnahmen!H$7:H$10002)+SUMIF(Ausgaben!E$7:E$10002,A6676,Ausgaben!G$7:G$10002)+SUMIF(Ausgaben!I$7:I$10002,A6676,Ausgaben!H$7:H$10002),2)</f>
        <v>0</v>
      </c>
    </row>
    <row r="6677" spans="1:2" x14ac:dyDescent="0.25">
      <c r="A6677">
        <v>6677</v>
      </c>
      <c r="B6677" s="24">
        <f>ROUND(SUMIF(Einnahmen!E$7:E$10002,A6677,Einnahmen!G$7:G$10002)+SUMIF(Einnahmen!I$7:I$10002,A6677,Einnahmen!H$7:H$10002)+SUMIF(Ausgaben!E$7:E$10002,A6677,Ausgaben!G$7:G$10002)+SUMIF(Ausgaben!I$7:I$10002,A6677,Ausgaben!H$7:H$10002),2)</f>
        <v>0</v>
      </c>
    </row>
    <row r="6678" spans="1:2" x14ac:dyDescent="0.25">
      <c r="A6678">
        <v>6678</v>
      </c>
      <c r="B6678" s="24">
        <f>ROUND(SUMIF(Einnahmen!E$7:E$10002,A6678,Einnahmen!G$7:G$10002)+SUMIF(Einnahmen!I$7:I$10002,A6678,Einnahmen!H$7:H$10002)+SUMIF(Ausgaben!E$7:E$10002,A6678,Ausgaben!G$7:G$10002)+SUMIF(Ausgaben!I$7:I$10002,A6678,Ausgaben!H$7:H$10002),2)</f>
        <v>0</v>
      </c>
    </row>
    <row r="6679" spans="1:2" x14ac:dyDescent="0.25">
      <c r="A6679">
        <v>6679</v>
      </c>
      <c r="B6679" s="24">
        <f>ROUND(SUMIF(Einnahmen!E$7:E$10002,A6679,Einnahmen!G$7:G$10002)+SUMIF(Einnahmen!I$7:I$10002,A6679,Einnahmen!H$7:H$10002)+SUMIF(Ausgaben!E$7:E$10002,A6679,Ausgaben!G$7:G$10002)+SUMIF(Ausgaben!I$7:I$10002,A6679,Ausgaben!H$7:H$10002),2)</f>
        <v>0</v>
      </c>
    </row>
    <row r="6680" spans="1:2" x14ac:dyDescent="0.25">
      <c r="A6680">
        <v>6680</v>
      </c>
      <c r="B6680" s="24">
        <f>ROUND(SUMIF(Einnahmen!E$7:E$10002,A6680,Einnahmen!G$7:G$10002)+SUMIF(Einnahmen!I$7:I$10002,A6680,Einnahmen!H$7:H$10002)+SUMIF(Ausgaben!E$7:E$10002,A6680,Ausgaben!G$7:G$10002)+SUMIF(Ausgaben!I$7:I$10002,A6680,Ausgaben!H$7:H$10002),2)</f>
        <v>0</v>
      </c>
    </row>
    <row r="6681" spans="1:2" x14ac:dyDescent="0.25">
      <c r="A6681">
        <v>6681</v>
      </c>
      <c r="B6681" s="24">
        <f>ROUND(SUMIF(Einnahmen!E$7:E$10002,A6681,Einnahmen!G$7:G$10002)+SUMIF(Einnahmen!I$7:I$10002,A6681,Einnahmen!H$7:H$10002)+SUMIF(Ausgaben!E$7:E$10002,A6681,Ausgaben!G$7:G$10002)+SUMIF(Ausgaben!I$7:I$10002,A6681,Ausgaben!H$7:H$10002),2)</f>
        <v>0</v>
      </c>
    </row>
    <row r="6682" spans="1:2" x14ac:dyDescent="0.25">
      <c r="A6682">
        <v>6682</v>
      </c>
      <c r="B6682" s="24">
        <f>ROUND(SUMIF(Einnahmen!E$7:E$10002,A6682,Einnahmen!G$7:G$10002)+SUMIF(Einnahmen!I$7:I$10002,A6682,Einnahmen!H$7:H$10002)+SUMIF(Ausgaben!E$7:E$10002,A6682,Ausgaben!G$7:G$10002)+SUMIF(Ausgaben!I$7:I$10002,A6682,Ausgaben!H$7:H$10002),2)</f>
        <v>0</v>
      </c>
    </row>
    <row r="6683" spans="1:2" x14ac:dyDescent="0.25">
      <c r="A6683">
        <v>6683</v>
      </c>
      <c r="B6683" s="24">
        <f>ROUND(SUMIF(Einnahmen!E$7:E$10002,A6683,Einnahmen!G$7:G$10002)+SUMIF(Einnahmen!I$7:I$10002,A6683,Einnahmen!H$7:H$10002)+SUMIF(Ausgaben!E$7:E$10002,A6683,Ausgaben!G$7:G$10002)+SUMIF(Ausgaben!I$7:I$10002,A6683,Ausgaben!H$7:H$10002),2)</f>
        <v>0</v>
      </c>
    </row>
    <row r="6684" spans="1:2" x14ac:dyDescent="0.25">
      <c r="A6684">
        <v>6684</v>
      </c>
      <c r="B6684" s="24">
        <f>ROUND(SUMIF(Einnahmen!E$7:E$10002,A6684,Einnahmen!G$7:G$10002)+SUMIF(Einnahmen!I$7:I$10002,A6684,Einnahmen!H$7:H$10002)+SUMIF(Ausgaben!E$7:E$10002,A6684,Ausgaben!G$7:G$10002)+SUMIF(Ausgaben!I$7:I$10002,A6684,Ausgaben!H$7:H$10002),2)</f>
        <v>0</v>
      </c>
    </row>
    <row r="6685" spans="1:2" x14ac:dyDescent="0.25">
      <c r="A6685">
        <v>6685</v>
      </c>
      <c r="B6685" s="24">
        <f>ROUND(SUMIF(Einnahmen!E$7:E$10002,A6685,Einnahmen!G$7:G$10002)+SUMIF(Einnahmen!I$7:I$10002,A6685,Einnahmen!H$7:H$10002)+SUMIF(Ausgaben!E$7:E$10002,A6685,Ausgaben!G$7:G$10002)+SUMIF(Ausgaben!I$7:I$10002,A6685,Ausgaben!H$7:H$10002),2)</f>
        <v>0</v>
      </c>
    </row>
    <row r="6686" spans="1:2" x14ac:dyDescent="0.25">
      <c r="A6686">
        <v>6686</v>
      </c>
      <c r="B6686" s="24">
        <f>ROUND(SUMIF(Einnahmen!E$7:E$10002,A6686,Einnahmen!G$7:G$10002)+SUMIF(Einnahmen!I$7:I$10002,A6686,Einnahmen!H$7:H$10002)+SUMIF(Ausgaben!E$7:E$10002,A6686,Ausgaben!G$7:G$10002)+SUMIF(Ausgaben!I$7:I$10002,A6686,Ausgaben!H$7:H$10002),2)</f>
        <v>0</v>
      </c>
    </row>
    <row r="6687" spans="1:2" x14ac:dyDescent="0.25">
      <c r="A6687">
        <v>6687</v>
      </c>
      <c r="B6687" s="24">
        <f>ROUND(SUMIF(Einnahmen!E$7:E$10002,A6687,Einnahmen!G$7:G$10002)+SUMIF(Einnahmen!I$7:I$10002,A6687,Einnahmen!H$7:H$10002)+SUMIF(Ausgaben!E$7:E$10002,A6687,Ausgaben!G$7:G$10002)+SUMIF(Ausgaben!I$7:I$10002,A6687,Ausgaben!H$7:H$10002),2)</f>
        <v>0</v>
      </c>
    </row>
    <row r="6688" spans="1:2" x14ac:dyDescent="0.25">
      <c r="A6688">
        <v>6688</v>
      </c>
      <c r="B6688" s="24">
        <f>ROUND(SUMIF(Einnahmen!E$7:E$10002,A6688,Einnahmen!G$7:G$10002)+SUMIF(Einnahmen!I$7:I$10002,A6688,Einnahmen!H$7:H$10002)+SUMIF(Ausgaben!E$7:E$10002,A6688,Ausgaben!G$7:G$10002)+SUMIF(Ausgaben!I$7:I$10002,A6688,Ausgaben!H$7:H$10002),2)</f>
        <v>0</v>
      </c>
    </row>
    <row r="6689" spans="1:2" x14ac:dyDescent="0.25">
      <c r="A6689">
        <v>6689</v>
      </c>
      <c r="B6689" s="24">
        <f>ROUND(SUMIF(Einnahmen!E$7:E$10002,A6689,Einnahmen!G$7:G$10002)+SUMIF(Einnahmen!I$7:I$10002,A6689,Einnahmen!H$7:H$10002)+SUMIF(Ausgaben!E$7:E$10002,A6689,Ausgaben!G$7:G$10002)+SUMIF(Ausgaben!I$7:I$10002,A6689,Ausgaben!H$7:H$10002),2)</f>
        <v>0</v>
      </c>
    </row>
    <row r="6690" spans="1:2" x14ac:dyDescent="0.25">
      <c r="A6690">
        <v>6690</v>
      </c>
      <c r="B6690" s="24">
        <f>ROUND(SUMIF(Einnahmen!E$7:E$10002,A6690,Einnahmen!G$7:G$10002)+SUMIF(Einnahmen!I$7:I$10002,A6690,Einnahmen!H$7:H$10002)+SUMIF(Ausgaben!E$7:E$10002,A6690,Ausgaben!G$7:G$10002)+SUMIF(Ausgaben!I$7:I$10002,A6690,Ausgaben!H$7:H$10002),2)</f>
        <v>0</v>
      </c>
    </row>
    <row r="6691" spans="1:2" x14ac:dyDescent="0.25">
      <c r="A6691">
        <v>6691</v>
      </c>
      <c r="B6691" s="24">
        <f>ROUND(SUMIF(Einnahmen!E$7:E$10002,A6691,Einnahmen!G$7:G$10002)+SUMIF(Einnahmen!I$7:I$10002,A6691,Einnahmen!H$7:H$10002)+SUMIF(Ausgaben!E$7:E$10002,A6691,Ausgaben!G$7:G$10002)+SUMIF(Ausgaben!I$7:I$10002,A6691,Ausgaben!H$7:H$10002),2)</f>
        <v>0</v>
      </c>
    </row>
    <row r="6692" spans="1:2" x14ac:dyDescent="0.25">
      <c r="A6692">
        <v>6692</v>
      </c>
      <c r="B6692" s="24">
        <f>ROUND(SUMIF(Einnahmen!E$7:E$10002,A6692,Einnahmen!G$7:G$10002)+SUMIF(Einnahmen!I$7:I$10002,A6692,Einnahmen!H$7:H$10002)+SUMIF(Ausgaben!E$7:E$10002,A6692,Ausgaben!G$7:G$10002)+SUMIF(Ausgaben!I$7:I$10002,A6692,Ausgaben!H$7:H$10002),2)</f>
        <v>0</v>
      </c>
    </row>
    <row r="6693" spans="1:2" x14ac:dyDescent="0.25">
      <c r="A6693">
        <v>6693</v>
      </c>
      <c r="B6693" s="24">
        <f>ROUND(SUMIF(Einnahmen!E$7:E$10002,A6693,Einnahmen!G$7:G$10002)+SUMIF(Einnahmen!I$7:I$10002,A6693,Einnahmen!H$7:H$10002)+SUMIF(Ausgaben!E$7:E$10002,A6693,Ausgaben!G$7:G$10002)+SUMIF(Ausgaben!I$7:I$10002,A6693,Ausgaben!H$7:H$10002),2)</f>
        <v>0</v>
      </c>
    </row>
    <row r="6694" spans="1:2" x14ac:dyDescent="0.25">
      <c r="A6694">
        <v>6694</v>
      </c>
      <c r="B6694" s="24">
        <f>ROUND(SUMIF(Einnahmen!E$7:E$10002,A6694,Einnahmen!G$7:G$10002)+SUMIF(Einnahmen!I$7:I$10002,A6694,Einnahmen!H$7:H$10002)+SUMIF(Ausgaben!E$7:E$10002,A6694,Ausgaben!G$7:G$10002)+SUMIF(Ausgaben!I$7:I$10002,A6694,Ausgaben!H$7:H$10002),2)</f>
        <v>0</v>
      </c>
    </row>
    <row r="6695" spans="1:2" x14ac:dyDescent="0.25">
      <c r="A6695">
        <v>6695</v>
      </c>
      <c r="B6695" s="24">
        <f>ROUND(SUMIF(Einnahmen!E$7:E$10002,A6695,Einnahmen!G$7:G$10002)+SUMIF(Einnahmen!I$7:I$10002,A6695,Einnahmen!H$7:H$10002)+SUMIF(Ausgaben!E$7:E$10002,A6695,Ausgaben!G$7:G$10002)+SUMIF(Ausgaben!I$7:I$10002,A6695,Ausgaben!H$7:H$10002),2)</f>
        <v>0</v>
      </c>
    </row>
    <row r="6696" spans="1:2" x14ac:dyDescent="0.25">
      <c r="A6696">
        <v>6696</v>
      </c>
      <c r="B6696" s="24">
        <f>ROUND(SUMIF(Einnahmen!E$7:E$10002,A6696,Einnahmen!G$7:G$10002)+SUMIF(Einnahmen!I$7:I$10002,A6696,Einnahmen!H$7:H$10002)+SUMIF(Ausgaben!E$7:E$10002,A6696,Ausgaben!G$7:G$10002)+SUMIF(Ausgaben!I$7:I$10002,A6696,Ausgaben!H$7:H$10002),2)</f>
        <v>0</v>
      </c>
    </row>
    <row r="6697" spans="1:2" x14ac:dyDescent="0.25">
      <c r="A6697">
        <v>6697</v>
      </c>
      <c r="B6697" s="24">
        <f>ROUND(SUMIF(Einnahmen!E$7:E$10002,A6697,Einnahmen!G$7:G$10002)+SUMIF(Einnahmen!I$7:I$10002,A6697,Einnahmen!H$7:H$10002)+SUMIF(Ausgaben!E$7:E$10002,A6697,Ausgaben!G$7:G$10002)+SUMIF(Ausgaben!I$7:I$10002,A6697,Ausgaben!H$7:H$10002),2)</f>
        <v>0</v>
      </c>
    </row>
    <row r="6698" spans="1:2" x14ac:dyDescent="0.25">
      <c r="A6698">
        <v>6698</v>
      </c>
      <c r="B6698" s="24">
        <f>ROUND(SUMIF(Einnahmen!E$7:E$10002,A6698,Einnahmen!G$7:G$10002)+SUMIF(Einnahmen!I$7:I$10002,A6698,Einnahmen!H$7:H$10002)+SUMIF(Ausgaben!E$7:E$10002,A6698,Ausgaben!G$7:G$10002)+SUMIF(Ausgaben!I$7:I$10002,A6698,Ausgaben!H$7:H$10002),2)</f>
        <v>0</v>
      </c>
    </row>
    <row r="6699" spans="1:2" x14ac:dyDescent="0.25">
      <c r="A6699">
        <v>6699</v>
      </c>
      <c r="B6699" s="24">
        <f>ROUND(SUMIF(Einnahmen!E$7:E$10002,A6699,Einnahmen!G$7:G$10002)+SUMIF(Einnahmen!I$7:I$10002,A6699,Einnahmen!H$7:H$10002)+SUMIF(Ausgaben!E$7:E$10002,A6699,Ausgaben!G$7:G$10002)+SUMIF(Ausgaben!I$7:I$10002,A6699,Ausgaben!H$7:H$10002),2)</f>
        <v>0</v>
      </c>
    </row>
    <row r="6700" spans="1:2" x14ac:dyDescent="0.25">
      <c r="A6700">
        <v>6700</v>
      </c>
      <c r="B6700" s="24">
        <f>ROUND(SUMIF(Einnahmen!E$7:E$10002,A6700,Einnahmen!G$7:G$10002)+SUMIF(Einnahmen!I$7:I$10002,A6700,Einnahmen!H$7:H$10002)+SUMIF(Ausgaben!E$7:E$10002,A6700,Ausgaben!G$7:G$10002)+SUMIF(Ausgaben!I$7:I$10002,A6700,Ausgaben!H$7:H$10002),2)</f>
        <v>0</v>
      </c>
    </row>
    <row r="6701" spans="1:2" x14ac:dyDescent="0.25">
      <c r="A6701">
        <v>6701</v>
      </c>
      <c r="B6701" s="24">
        <f>ROUND(SUMIF(Einnahmen!E$7:E$10002,A6701,Einnahmen!G$7:G$10002)+SUMIF(Einnahmen!I$7:I$10002,A6701,Einnahmen!H$7:H$10002)+SUMIF(Ausgaben!E$7:E$10002,A6701,Ausgaben!G$7:G$10002)+SUMIF(Ausgaben!I$7:I$10002,A6701,Ausgaben!H$7:H$10002),2)</f>
        <v>0</v>
      </c>
    </row>
    <row r="6702" spans="1:2" x14ac:dyDescent="0.25">
      <c r="A6702">
        <v>6702</v>
      </c>
      <c r="B6702" s="24">
        <f>ROUND(SUMIF(Einnahmen!E$7:E$10002,A6702,Einnahmen!G$7:G$10002)+SUMIF(Einnahmen!I$7:I$10002,A6702,Einnahmen!H$7:H$10002)+SUMIF(Ausgaben!E$7:E$10002,A6702,Ausgaben!G$7:G$10002)+SUMIF(Ausgaben!I$7:I$10002,A6702,Ausgaben!H$7:H$10002),2)</f>
        <v>0</v>
      </c>
    </row>
    <row r="6703" spans="1:2" x14ac:dyDescent="0.25">
      <c r="A6703">
        <v>6703</v>
      </c>
      <c r="B6703" s="24">
        <f>ROUND(SUMIF(Einnahmen!E$7:E$10002,A6703,Einnahmen!G$7:G$10002)+SUMIF(Einnahmen!I$7:I$10002,A6703,Einnahmen!H$7:H$10002)+SUMIF(Ausgaben!E$7:E$10002,A6703,Ausgaben!G$7:G$10002)+SUMIF(Ausgaben!I$7:I$10002,A6703,Ausgaben!H$7:H$10002),2)</f>
        <v>0</v>
      </c>
    </row>
    <row r="6704" spans="1:2" x14ac:dyDescent="0.25">
      <c r="A6704">
        <v>6704</v>
      </c>
      <c r="B6704" s="24">
        <f>ROUND(SUMIF(Einnahmen!E$7:E$10002,A6704,Einnahmen!G$7:G$10002)+SUMIF(Einnahmen!I$7:I$10002,A6704,Einnahmen!H$7:H$10002)+SUMIF(Ausgaben!E$7:E$10002,A6704,Ausgaben!G$7:G$10002)+SUMIF(Ausgaben!I$7:I$10002,A6704,Ausgaben!H$7:H$10002),2)</f>
        <v>0</v>
      </c>
    </row>
    <row r="6705" spans="1:2" x14ac:dyDescent="0.25">
      <c r="A6705">
        <v>6705</v>
      </c>
      <c r="B6705" s="24">
        <f>ROUND(SUMIF(Einnahmen!E$7:E$10002,A6705,Einnahmen!G$7:G$10002)+SUMIF(Einnahmen!I$7:I$10002,A6705,Einnahmen!H$7:H$10002)+SUMIF(Ausgaben!E$7:E$10002,A6705,Ausgaben!G$7:G$10002)+SUMIF(Ausgaben!I$7:I$10002,A6705,Ausgaben!H$7:H$10002),2)</f>
        <v>0</v>
      </c>
    </row>
    <row r="6706" spans="1:2" x14ac:dyDescent="0.25">
      <c r="A6706">
        <v>6706</v>
      </c>
      <c r="B6706" s="24">
        <f>ROUND(SUMIF(Einnahmen!E$7:E$10002,A6706,Einnahmen!G$7:G$10002)+SUMIF(Einnahmen!I$7:I$10002,A6706,Einnahmen!H$7:H$10002)+SUMIF(Ausgaben!E$7:E$10002,A6706,Ausgaben!G$7:G$10002)+SUMIF(Ausgaben!I$7:I$10002,A6706,Ausgaben!H$7:H$10002),2)</f>
        <v>0</v>
      </c>
    </row>
    <row r="6707" spans="1:2" x14ac:dyDescent="0.25">
      <c r="A6707">
        <v>6707</v>
      </c>
      <c r="B6707" s="24">
        <f>ROUND(SUMIF(Einnahmen!E$7:E$10002,A6707,Einnahmen!G$7:G$10002)+SUMIF(Einnahmen!I$7:I$10002,A6707,Einnahmen!H$7:H$10002)+SUMIF(Ausgaben!E$7:E$10002,A6707,Ausgaben!G$7:G$10002)+SUMIF(Ausgaben!I$7:I$10002,A6707,Ausgaben!H$7:H$10002),2)</f>
        <v>0</v>
      </c>
    </row>
    <row r="6708" spans="1:2" x14ac:dyDescent="0.25">
      <c r="A6708">
        <v>6708</v>
      </c>
      <c r="B6708" s="24">
        <f>ROUND(SUMIF(Einnahmen!E$7:E$10002,A6708,Einnahmen!G$7:G$10002)+SUMIF(Einnahmen!I$7:I$10002,A6708,Einnahmen!H$7:H$10002)+SUMIF(Ausgaben!E$7:E$10002,A6708,Ausgaben!G$7:G$10002)+SUMIF(Ausgaben!I$7:I$10002,A6708,Ausgaben!H$7:H$10002),2)</f>
        <v>0</v>
      </c>
    </row>
    <row r="6709" spans="1:2" x14ac:dyDescent="0.25">
      <c r="A6709">
        <v>6709</v>
      </c>
      <c r="B6709" s="24">
        <f>ROUND(SUMIF(Einnahmen!E$7:E$10002,A6709,Einnahmen!G$7:G$10002)+SUMIF(Einnahmen!I$7:I$10002,A6709,Einnahmen!H$7:H$10002)+SUMIF(Ausgaben!E$7:E$10002,A6709,Ausgaben!G$7:G$10002)+SUMIF(Ausgaben!I$7:I$10002,A6709,Ausgaben!H$7:H$10002),2)</f>
        <v>0</v>
      </c>
    </row>
    <row r="6710" spans="1:2" x14ac:dyDescent="0.25">
      <c r="A6710">
        <v>6710</v>
      </c>
      <c r="B6710" s="24">
        <f>ROUND(SUMIF(Einnahmen!E$7:E$10002,A6710,Einnahmen!G$7:G$10002)+SUMIF(Einnahmen!I$7:I$10002,A6710,Einnahmen!H$7:H$10002)+SUMIF(Ausgaben!E$7:E$10002,A6710,Ausgaben!G$7:G$10002)+SUMIF(Ausgaben!I$7:I$10002,A6710,Ausgaben!H$7:H$10002),2)</f>
        <v>0</v>
      </c>
    </row>
    <row r="6711" spans="1:2" x14ac:dyDescent="0.25">
      <c r="A6711">
        <v>6711</v>
      </c>
      <c r="B6711" s="24">
        <f>ROUND(SUMIF(Einnahmen!E$7:E$10002,A6711,Einnahmen!G$7:G$10002)+SUMIF(Einnahmen!I$7:I$10002,A6711,Einnahmen!H$7:H$10002)+SUMIF(Ausgaben!E$7:E$10002,A6711,Ausgaben!G$7:G$10002)+SUMIF(Ausgaben!I$7:I$10002,A6711,Ausgaben!H$7:H$10002),2)</f>
        <v>0</v>
      </c>
    </row>
    <row r="6712" spans="1:2" x14ac:dyDescent="0.25">
      <c r="A6712">
        <v>6712</v>
      </c>
      <c r="B6712" s="24">
        <f>ROUND(SUMIF(Einnahmen!E$7:E$10002,A6712,Einnahmen!G$7:G$10002)+SUMIF(Einnahmen!I$7:I$10002,A6712,Einnahmen!H$7:H$10002)+SUMIF(Ausgaben!E$7:E$10002,A6712,Ausgaben!G$7:G$10002)+SUMIF(Ausgaben!I$7:I$10002,A6712,Ausgaben!H$7:H$10002),2)</f>
        <v>0</v>
      </c>
    </row>
    <row r="6713" spans="1:2" x14ac:dyDescent="0.25">
      <c r="A6713">
        <v>6713</v>
      </c>
      <c r="B6713" s="24">
        <f>ROUND(SUMIF(Einnahmen!E$7:E$10002,A6713,Einnahmen!G$7:G$10002)+SUMIF(Einnahmen!I$7:I$10002,A6713,Einnahmen!H$7:H$10002)+SUMIF(Ausgaben!E$7:E$10002,A6713,Ausgaben!G$7:G$10002)+SUMIF(Ausgaben!I$7:I$10002,A6713,Ausgaben!H$7:H$10002),2)</f>
        <v>0</v>
      </c>
    </row>
    <row r="6714" spans="1:2" x14ac:dyDescent="0.25">
      <c r="A6714">
        <v>6714</v>
      </c>
      <c r="B6714" s="24">
        <f>ROUND(SUMIF(Einnahmen!E$7:E$10002,A6714,Einnahmen!G$7:G$10002)+SUMIF(Einnahmen!I$7:I$10002,A6714,Einnahmen!H$7:H$10002)+SUMIF(Ausgaben!E$7:E$10002,A6714,Ausgaben!G$7:G$10002)+SUMIF(Ausgaben!I$7:I$10002,A6714,Ausgaben!H$7:H$10002),2)</f>
        <v>0</v>
      </c>
    </row>
    <row r="6715" spans="1:2" x14ac:dyDescent="0.25">
      <c r="A6715">
        <v>6715</v>
      </c>
      <c r="B6715" s="24">
        <f>ROUND(SUMIF(Einnahmen!E$7:E$10002,A6715,Einnahmen!G$7:G$10002)+SUMIF(Einnahmen!I$7:I$10002,A6715,Einnahmen!H$7:H$10002)+SUMIF(Ausgaben!E$7:E$10002,A6715,Ausgaben!G$7:G$10002)+SUMIF(Ausgaben!I$7:I$10002,A6715,Ausgaben!H$7:H$10002),2)</f>
        <v>0</v>
      </c>
    </row>
    <row r="6716" spans="1:2" x14ac:dyDescent="0.25">
      <c r="A6716">
        <v>6716</v>
      </c>
      <c r="B6716" s="24">
        <f>ROUND(SUMIF(Einnahmen!E$7:E$10002,A6716,Einnahmen!G$7:G$10002)+SUMIF(Einnahmen!I$7:I$10002,A6716,Einnahmen!H$7:H$10002)+SUMIF(Ausgaben!E$7:E$10002,A6716,Ausgaben!G$7:G$10002)+SUMIF(Ausgaben!I$7:I$10002,A6716,Ausgaben!H$7:H$10002),2)</f>
        <v>0</v>
      </c>
    </row>
    <row r="6717" spans="1:2" x14ac:dyDescent="0.25">
      <c r="A6717">
        <v>6717</v>
      </c>
      <c r="B6717" s="24">
        <f>ROUND(SUMIF(Einnahmen!E$7:E$10002,A6717,Einnahmen!G$7:G$10002)+SUMIF(Einnahmen!I$7:I$10002,A6717,Einnahmen!H$7:H$10002)+SUMIF(Ausgaben!E$7:E$10002,A6717,Ausgaben!G$7:G$10002)+SUMIF(Ausgaben!I$7:I$10002,A6717,Ausgaben!H$7:H$10002),2)</f>
        <v>0</v>
      </c>
    </row>
    <row r="6718" spans="1:2" x14ac:dyDescent="0.25">
      <c r="A6718">
        <v>6718</v>
      </c>
      <c r="B6718" s="24">
        <f>ROUND(SUMIF(Einnahmen!E$7:E$10002,A6718,Einnahmen!G$7:G$10002)+SUMIF(Einnahmen!I$7:I$10002,A6718,Einnahmen!H$7:H$10002)+SUMIF(Ausgaben!E$7:E$10002,A6718,Ausgaben!G$7:G$10002)+SUMIF(Ausgaben!I$7:I$10002,A6718,Ausgaben!H$7:H$10002),2)</f>
        <v>0</v>
      </c>
    </row>
    <row r="6719" spans="1:2" x14ac:dyDescent="0.25">
      <c r="A6719">
        <v>6719</v>
      </c>
      <c r="B6719" s="24">
        <f>ROUND(SUMIF(Einnahmen!E$7:E$10002,A6719,Einnahmen!G$7:G$10002)+SUMIF(Einnahmen!I$7:I$10002,A6719,Einnahmen!H$7:H$10002)+SUMIF(Ausgaben!E$7:E$10002,A6719,Ausgaben!G$7:G$10002)+SUMIF(Ausgaben!I$7:I$10002,A6719,Ausgaben!H$7:H$10002),2)</f>
        <v>0</v>
      </c>
    </row>
    <row r="6720" spans="1:2" x14ac:dyDescent="0.25">
      <c r="A6720">
        <v>6720</v>
      </c>
      <c r="B6720" s="24">
        <f>ROUND(SUMIF(Einnahmen!E$7:E$10002,A6720,Einnahmen!G$7:G$10002)+SUMIF(Einnahmen!I$7:I$10002,A6720,Einnahmen!H$7:H$10002)+SUMIF(Ausgaben!E$7:E$10002,A6720,Ausgaben!G$7:G$10002)+SUMIF(Ausgaben!I$7:I$10002,A6720,Ausgaben!H$7:H$10002),2)</f>
        <v>0</v>
      </c>
    </row>
    <row r="6721" spans="1:2" x14ac:dyDescent="0.25">
      <c r="A6721">
        <v>6721</v>
      </c>
      <c r="B6721" s="24">
        <f>ROUND(SUMIF(Einnahmen!E$7:E$10002,A6721,Einnahmen!G$7:G$10002)+SUMIF(Einnahmen!I$7:I$10002,A6721,Einnahmen!H$7:H$10002)+SUMIF(Ausgaben!E$7:E$10002,A6721,Ausgaben!G$7:G$10002)+SUMIF(Ausgaben!I$7:I$10002,A6721,Ausgaben!H$7:H$10002),2)</f>
        <v>0</v>
      </c>
    </row>
    <row r="6722" spans="1:2" x14ac:dyDescent="0.25">
      <c r="A6722">
        <v>6722</v>
      </c>
      <c r="B6722" s="24">
        <f>ROUND(SUMIF(Einnahmen!E$7:E$10002,A6722,Einnahmen!G$7:G$10002)+SUMIF(Einnahmen!I$7:I$10002,A6722,Einnahmen!H$7:H$10002)+SUMIF(Ausgaben!E$7:E$10002,A6722,Ausgaben!G$7:G$10002)+SUMIF(Ausgaben!I$7:I$10002,A6722,Ausgaben!H$7:H$10002),2)</f>
        <v>0</v>
      </c>
    </row>
    <row r="6723" spans="1:2" x14ac:dyDescent="0.25">
      <c r="A6723">
        <v>6723</v>
      </c>
      <c r="B6723" s="24">
        <f>ROUND(SUMIF(Einnahmen!E$7:E$10002,A6723,Einnahmen!G$7:G$10002)+SUMIF(Einnahmen!I$7:I$10002,A6723,Einnahmen!H$7:H$10002)+SUMIF(Ausgaben!E$7:E$10002,A6723,Ausgaben!G$7:G$10002)+SUMIF(Ausgaben!I$7:I$10002,A6723,Ausgaben!H$7:H$10002),2)</f>
        <v>0</v>
      </c>
    </row>
    <row r="6724" spans="1:2" x14ac:dyDescent="0.25">
      <c r="A6724">
        <v>6724</v>
      </c>
      <c r="B6724" s="24">
        <f>ROUND(SUMIF(Einnahmen!E$7:E$10002,A6724,Einnahmen!G$7:G$10002)+SUMIF(Einnahmen!I$7:I$10002,A6724,Einnahmen!H$7:H$10002)+SUMIF(Ausgaben!E$7:E$10002,A6724,Ausgaben!G$7:G$10002)+SUMIF(Ausgaben!I$7:I$10002,A6724,Ausgaben!H$7:H$10002),2)</f>
        <v>0</v>
      </c>
    </row>
    <row r="6725" spans="1:2" x14ac:dyDescent="0.25">
      <c r="A6725">
        <v>6725</v>
      </c>
      <c r="B6725" s="24">
        <f>ROUND(SUMIF(Einnahmen!E$7:E$10002,A6725,Einnahmen!G$7:G$10002)+SUMIF(Einnahmen!I$7:I$10002,A6725,Einnahmen!H$7:H$10002)+SUMIF(Ausgaben!E$7:E$10002,A6725,Ausgaben!G$7:G$10002)+SUMIF(Ausgaben!I$7:I$10002,A6725,Ausgaben!H$7:H$10002),2)</f>
        <v>0</v>
      </c>
    </row>
    <row r="6726" spans="1:2" x14ac:dyDescent="0.25">
      <c r="A6726">
        <v>6726</v>
      </c>
      <c r="B6726" s="24">
        <f>ROUND(SUMIF(Einnahmen!E$7:E$10002,A6726,Einnahmen!G$7:G$10002)+SUMIF(Einnahmen!I$7:I$10002,A6726,Einnahmen!H$7:H$10002)+SUMIF(Ausgaben!E$7:E$10002,A6726,Ausgaben!G$7:G$10002)+SUMIF(Ausgaben!I$7:I$10002,A6726,Ausgaben!H$7:H$10002),2)</f>
        <v>0</v>
      </c>
    </row>
    <row r="6727" spans="1:2" x14ac:dyDescent="0.25">
      <c r="A6727">
        <v>6727</v>
      </c>
      <c r="B6727" s="24">
        <f>ROUND(SUMIF(Einnahmen!E$7:E$10002,A6727,Einnahmen!G$7:G$10002)+SUMIF(Einnahmen!I$7:I$10002,A6727,Einnahmen!H$7:H$10002)+SUMIF(Ausgaben!E$7:E$10002,A6727,Ausgaben!G$7:G$10002)+SUMIF(Ausgaben!I$7:I$10002,A6727,Ausgaben!H$7:H$10002),2)</f>
        <v>0</v>
      </c>
    </row>
    <row r="6728" spans="1:2" x14ac:dyDescent="0.25">
      <c r="A6728">
        <v>6728</v>
      </c>
      <c r="B6728" s="24">
        <f>ROUND(SUMIF(Einnahmen!E$7:E$10002,A6728,Einnahmen!G$7:G$10002)+SUMIF(Einnahmen!I$7:I$10002,A6728,Einnahmen!H$7:H$10002)+SUMIF(Ausgaben!E$7:E$10002,A6728,Ausgaben!G$7:G$10002)+SUMIF(Ausgaben!I$7:I$10002,A6728,Ausgaben!H$7:H$10002),2)</f>
        <v>0</v>
      </c>
    </row>
    <row r="6729" spans="1:2" x14ac:dyDescent="0.25">
      <c r="A6729">
        <v>6729</v>
      </c>
      <c r="B6729" s="24">
        <f>ROUND(SUMIF(Einnahmen!E$7:E$10002,A6729,Einnahmen!G$7:G$10002)+SUMIF(Einnahmen!I$7:I$10002,A6729,Einnahmen!H$7:H$10002)+SUMIF(Ausgaben!E$7:E$10002,A6729,Ausgaben!G$7:G$10002)+SUMIF(Ausgaben!I$7:I$10002,A6729,Ausgaben!H$7:H$10002),2)</f>
        <v>0</v>
      </c>
    </row>
    <row r="6730" spans="1:2" x14ac:dyDescent="0.25">
      <c r="A6730">
        <v>6730</v>
      </c>
      <c r="B6730" s="24">
        <f>ROUND(SUMIF(Einnahmen!E$7:E$10002,A6730,Einnahmen!G$7:G$10002)+SUMIF(Einnahmen!I$7:I$10002,A6730,Einnahmen!H$7:H$10002)+SUMIF(Ausgaben!E$7:E$10002,A6730,Ausgaben!G$7:G$10002)+SUMIF(Ausgaben!I$7:I$10002,A6730,Ausgaben!H$7:H$10002),2)</f>
        <v>0</v>
      </c>
    </row>
    <row r="6731" spans="1:2" x14ac:dyDescent="0.25">
      <c r="A6731">
        <v>6731</v>
      </c>
      <c r="B6731" s="24">
        <f>ROUND(SUMIF(Einnahmen!E$7:E$10002,A6731,Einnahmen!G$7:G$10002)+SUMIF(Einnahmen!I$7:I$10002,A6731,Einnahmen!H$7:H$10002)+SUMIF(Ausgaben!E$7:E$10002,A6731,Ausgaben!G$7:G$10002)+SUMIF(Ausgaben!I$7:I$10002,A6731,Ausgaben!H$7:H$10002),2)</f>
        <v>0</v>
      </c>
    </row>
    <row r="6732" spans="1:2" x14ac:dyDescent="0.25">
      <c r="A6732">
        <v>6732</v>
      </c>
      <c r="B6732" s="24">
        <f>ROUND(SUMIF(Einnahmen!E$7:E$10002,A6732,Einnahmen!G$7:G$10002)+SUMIF(Einnahmen!I$7:I$10002,A6732,Einnahmen!H$7:H$10002)+SUMIF(Ausgaben!E$7:E$10002,A6732,Ausgaben!G$7:G$10002)+SUMIF(Ausgaben!I$7:I$10002,A6732,Ausgaben!H$7:H$10002),2)</f>
        <v>0</v>
      </c>
    </row>
    <row r="6733" spans="1:2" x14ac:dyDescent="0.25">
      <c r="A6733">
        <v>6733</v>
      </c>
      <c r="B6733" s="24">
        <f>ROUND(SUMIF(Einnahmen!E$7:E$10002,A6733,Einnahmen!G$7:G$10002)+SUMIF(Einnahmen!I$7:I$10002,A6733,Einnahmen!H$7:H$10002)+SUMIF(Ausgaben!E$7:E$10002,A6733,Ausgaben!G$7:G$10002)+SUMIF(Ausgaben!I$7:I$10002,A6733,Ausgaben!H$7:H$10002),2)</f>
        <v>0</v>
      </c>
    </row>
    <row r="6734" spans="1:2" x14ac:dyDescent="0.25">
      <c r="A6734">
        <v>6734</v>
      </c>
      <c r="B6734" s="24">
        <f>ROUND(SUMIF(Einnahmen!E$7:E$10002,A6734,Einnahmen!G$7:G$10002)+SUMIF(Einnahmen!I$7:I$10002,A6734,Einnahmen!H$7:H$10002)+SUMIF(Ausgaben!E$7:E$10002,A6734,Ausgaben!G$7:G$10002)+SUMIF(Ausgaben!I$7:I$10002,A6734,Ausgaben!H$7:H$10002),2)</f>
        <v>0</v>
      </c>
    </row>
    <row r="6735" spans="1:2" x14ac:dyDescent="0.25">
      <c r="A6735">
        <v>6735</v>
      </c>
      <c r="B6735" s="24">
        <f>ROUND(SUMIF(Einnahmen!E$7:E$10002,A6735,Einnahmen!G$7:G$10002)+SUMIF(Einnahmen!I$7:I$10002,A6735,Einnahmen!H$7:H$10002)+SUMIF(Ausgaben!E$7:E$10002,A6735,Ausgaben!G$7:G$10002)+SUMIF(Ausgaben!I$7:I$10002,A6735,Ausgaben!H$7:H$10002),2)</f>
        <v>0</v>
      </c>
    </row>
    <row r="6736" spans="1:2" x14ac:dyDescent="0.25">
      <c r="A6736">
        <v>6736</v>
      </c>
      <c r="B6736" s="24">
        <f>ROUND(SUMIF(Einnahmen!E$7:E$10002,A6736,Einnahmen!G$7:G$10002)+SUMIF(Einnahmen!I$7:I$10002,A6736,Einnahmen!H$7:H$10002)+SUMIF(Ausgaben!E$7:E$10002,A6736,Ausgaben!G$7:G$10002)+SUMIF(Ausgaben!I$7:I$10002,A6736,Ausgaben!H$7:H$10002),2)</f>
        <v>0</v>
      </c>
    </row>
    <row r="6737" spans="1:2" x14ac:dyDescent="0.25">
      <c r="A6737">
        <v>6737</v>
      </c>
      <c r="B6737" s="24">
        <f>ROUND(SUMIF(Einnahmen!E$7:E$10002,A6737,Einnahmen!G$7:G$10002)+SUMIF(Einnahmen!I$7:I$10002,A6737,Einnahmen!H$7:H$10002)+SUMIF(Ausgaben!E$7:E$10002,A6737,Ausgaben!G$7:G$10002)+SUMIF(Ausgaben!I$7:I$10002,A6737,Ausgaben!H$7:H$10002),2)</f>
        <v>0</v>
      </c>
    </row>
    <row r="6738" spans="1:2" x14ac:dyDescent="0.25">
      <c r="A6738">
        <v>6738</v>
      </c>
      <c r="B6738" s="24">
        <f>ROUND(SUMIF(Einnahmen!E$7:E$10002,A6738,Einnahmen!G$7:G$10002)+SUMIF(Einnahmen!I$7:I$10002,A6738,Einnahmen!H$7:H$10002)+SUMIF(Ausgaben!E$7:E$10002,A6738,Ausgaben!G$7:G$10002)+SUMIF(Ausgaben!I$7:I$10002,A6738,Ausgaben!H$7:H$10002),2)</f>
        <v>0</v>
      </c>
    </row>
    <row r="6739" spans="1:2" x14ac:dyDescent="0.25">
      <c r="A6739">
        <v>6739</v>
      </c>
      <c r="B6739" s="24">
        <f>ROUND(SUMIF(Einnahmen!E$7:E$10002,A6739,Einnahmen!G$7:G$10002)+SUMIF(Einnahmen!I$7:I$10002,A6739,Einnahmen!H$7:H$10002)+SUMIF(Ausgaben!E$7:E$10002,A6739,Ausgaben!G$7:G$10002)+SUMIF(Ausgaben!I$7:I$10002,A6739,Ausgaben!H$7:H$10002),2)</f>
        <v>0</v>
      </c>
    </row>
    <row r="6740" spans="1:2" x14ac:dyDescent="0.25">
      <c r="A6740">
        <v>6740</v>
      </c>
      <c r="B6740" s="24">
        <f>ROUND(SUMIF(Einnahmen!E$7:E$10002,A6740,Einnahmen!G$7:G$10002)+SUMIF(Einnahmen!I$7:I$10002,A6740,Einnahmen!H$7:H$10002)+SUMIF(Ausgaben!E$7:E$10002,A6740,Ausgaben!G$7:G$10002)+SUMIF(Ausgaben!I$7:I$10002,A6740,Ausgaben!H$7:H$10002),2)</f>
        <v>0</v>
      </c>
    </row>
    <row r="6741" spans="1:2" x14ac:dyDescent="0.25">
      <c r="A6741">
        <v>6741</v>
      </c>
      <c r="B6741" s="24">
        <f>ROUND(SUMIF(Einnahmen!E$7:E$10002,A6741,Einnahmen!G$7:G$10002)+SUMIF(Einnahmen!I$7:I$10002,A6741,Einnahmen!H$7:H$10002)+SUMIF(Ausgaben!E$7:E$10002,A6741,Ausgaben!G$7:G$10002)+SUMIF(Ausgaben!I$7:I$10002,A6741,Ausgaben!H$7:H$10002),2)</f>
        <v>0</v>
      </c>
    </row>
    <row r="6742" spans="1:2" x14ac:dyDescent="0.25">
      <c r="A6742">
        <v>6742</v>
      </c>
      <c r="B6742" s="24">
        <f>ROUND(SUMIF(Einnahmen!E$7:E$10002,A6742,Einnahmen!G$7:G$10002)+SUMIF(Einnahmen!I$7:I$10002,A6742,Einnahmen!H$7:H$10002)+SUMIF(Ausgaben!E$7:E$10002,A6742,Ausgaben!G$7:G$10002)+SUMIF(Ausgaben!I$7:I$10002,A6742,Ausgaben!H$7:H$10002),2)</f>
        <v>0</v>
      </c>
    </row>
    <row r="6743" spans="1:2" x14ac:dyDescent="0.25">
      <c r="A6743">
        <v>6743</v>
      </c>
      <c r="B6743" s="24">
        <f>ROUND(SUMIF(Einnahmen!E$7:E$10002,A6743,Einnahmen!G$7:G$10002)+SUMIF(Einnahmen!I$7:I$10002,A6743,Einnahmen!H$7:H$10002)+SUMIF(Ausgaben!E$7:E$10002,A6743,Ausgaben!G$7:G$10002)+SUMIF(Ausgaben!I$7:I$10002,A6743,Ausgaben!H$7:H$10002),2)</f>
        <v>0</v>
      </c>
    </row>
    <row r="6744" spans="1:2" x14ac:dyDescent="0.25">
      <c r="A6744">
        <v>6744</v>
      </c>
      <c r="B6744" s="24">
        <f>ROUND(SUMIF(Einnahmen!E$7:E$10002,A6744,Einnahmen!G$7:G$10002)+SUMIF(Einnahmen!I$7:I$10002,A6744,Einnahmen!H$7:H$10002)+SUMIF(Ausgaben!E$7:E$10002,A6744,Ausgaben!G$7:G$10002)+SUMIF(Ausgaben!I$7:I$10002,A6744,Ausgaben!H$7:H$10002),2)</f>
        <v>0</v>
      </c>
    </row>
    <row r="6745" spans="1:2" x14ac:dyDescent="0.25">
      <c r="A6745">
        <v>6745</v>
      </c>
      <c r="B6745" s="24">
        <f>ROUND(SUMIF(Einnahmen!E$7:E$10002,A6745,Einnahmen!G$7:G$10002)+SUMIF(Einnahmen!I$7:I$10002,A6745,Einnahmen!H$7:H$10002)+SUMIF(Ausgaben!E$7:E$10002,A6745,Ausgaben!G$7:G$10002)+SUMIF(Ausgaben!I$7:I$10002,A6745,Ausgaben!H$7:H$10002),2)</f>
        <v>0</v>
      </c>
    </row>
    <row r="6746" spans="1:2" x14ac:dyDescent="0.25">
      <c r="A6746">
        <v>6746</v>
      </c>
      <c r="B6746" s="24">
        <f>ROUND(SUMIF(Einnahmen!E$7:E$10002,A6746,Einnahmen!G$7:G$10002)+SUMIF(Einnahmen!I$7:I$10002,A6746,Einnahmen!H$7:H$10002)+SUMIF(Ausgaben!E$7:E$10002,A6746,Ausgaben!G$7:G$10002)+SUMIF(Ausgaben!I$7:I$10002,A6746,Ausgaben!H$7:H$10002),2)</f>
        <v>0</v>
      </c>
    </row>
    <row r="6747" spans="1:2" x14ac:dyDescent="0.25">
      <c r="A6747">
        <v>6747</v>
      </c>
      <c r="B6747" s="24">
        <f>ROUND(SUMIF(Einnahmen!E$7:E$10002,A6747,Einnahmen!G$7:G$10002)+SUMIF(Einnahmen!I$7:I$10002,A6747,Einnahmen!H$7:H$10002)+SUMIF(Ausgaben!E$7:E$10002,A6747,Ausgaben!G$7:G$10002)+SUMIF(Ausgaben!I$7:I$10002,A6747,Ausgaben!H$7:H$10002),2)</f>
        <v>0</v>
      </c>
    </row>
    <row r="6748" spans="1:2" x14ac:dyDescent="0.25">
      <c r="A6748">
        <v>6748</v>
      </c>
      <c r="B6748" s="24">
        <f>ROUND(SUMIF(Einnahmen!E$7:E$10002,A6748,Einnahmen!G$7:G$10002)+SUMIF(Einnahmen!I$7:I$10002,A6748,Einnahmen!H$7:H$10002)+SUMIF(Ausgaben!E$7:E$10002,A6748,Ausgaben!G$7:G$10002)+SUMIF(Ausgaben!I$7:I$10002,A6748,Ausgaben!H$7:H$10002),2)</f>
        <v>0</v>
      </c>
    </row>
    <row r="6749" spans="1:2" x14ac:dyDescent="0.25">
      <c r="A6749">
        <v>6749</v>
      </c>
      <c r="B6749" s="24">
        <f>ROUND(SUMIF(Einnahmen!E$7:E$10002,A6749,Einnahmen!G$7:G$10002)+SUMIF(Einnahmen!I$7:I$10002,A6749,Einnahmen!H$7:H$10002)+SUMIF(Ausgaben!E$7:E$10002,A6749,Ausgaben!G$7:G$10002)+SUMIF(Ausgaben!I$7:I$10002,A6749,Ausgaben!H$7:H$10002),2)</f>
        <v>0</v>
      </c>
    </row>
    <row r="6750" spans="1:2" x14ac:dyDescent="0.25">
      <c r="A6750">
        <v>6750</v>
      </c>
      <c r="B6750" s="24">
        <f>ROUND(SUMIF(Einnahmen!E$7:E$10002,A6750,Einnahmen!G$7:G$10002)+SUMIF(Einnahmen!I$7:I$10002,A6750,Einnahmen!H$7:H$10002)+SUMIF(Ausgaben!E$7:E$10002,A6750,Ausgaben!G$7:G$10002)+SUMIF(Ausgaben!I$7:I$10002,A6750,Ausgaben!H$7:H$10002),2)</f>
        <v>0</v>
      </c>
    </row>
    <row r="6751" spans="1:2" x14ac:dyDescent="0.25">
      <c r="A6751">
        <v>6751</v>
      </c>
      <c r="B6751" s="24">
        <f>ROUND(SUMIF(Einnahmen!E$7:E$10002,A6751,Einnahmen!G$7:G$10002)+SUMIF(Einnahmen!I$7:I$10002,A6751,Einnahmen!H$7:H$10002)+SUMIF(Ausgaben!E$7:E$10002,A6751,Ausgaben!G$7:G$10002)+SUMIF(Ausgaben!I$7:I$10002,A6751,Ausgaben!H$7:H$10002),2)</f>
        <v>0</v>
      </c>
    </row>
    <row r="6752" spans="1:2" x14ac:dyDescent="0.25">
      <c r="A6752">
        <v>6752</v>
      </c>
      <c r="B6752" s="24">
        <f>ROUND(SUMIF(Einnahmen!E$7:E$10002,A6752,Einnahmen!G$7:G$10002)+SUMIF(Einnahmen!I$7:I$10002,A6752,Einnahmen!H$7:H$10002)+SUMIF(Ausgaben!E$7:E$10002,A6752,Ausgaben!G$7:G$10002)+SUMIF(Ausgaben!I$7:I$10002,A6752,Ausgaben!H$7:H$10002),2)</f>
        <v>0</v>
      </c>
    </row>
    <row r="6753" spans="1:2" x14ac:dyDescent="0.25">
      <c r="A6753">
        <v>6753</v>
      </c>
      <c r="B6753" s="24">
        <f>ROUND(SUMIF(Einnahmen!E$7:E$10002,A6753,Einnahmen!G$7:G$10002)+SUMIF(Einnahmen!I$7:I$10002,A6753,Einnahmen!H$7:H$10002)+SUMIF(Ausgaben!E$7:E$10002,A6753,Ausgaben!G$7:G$10002)+SUMIF(Ausgaben!I$7:I$10002,A6753,Ausgaben!H$7:H$10002),2)</f>
        <v>0</v>
      </c>
    </row>
    <row r="6754" spans="1:2" x14ac:dyDescent="0.25">
      <c r="A6754">
        <v>6754</v>
      </c>
      <c r="B6754" s="24">
        <f>ROUND(SUMIF(Einnahmen!E$7:E$10002,A6754,Einnahmen!G$7:G$10002)+SUMIF(Einnahmen!I$7:I$10002,A6754,Einnahmen!H$7:H$10002)+SUMIF(Ausgaben!E$7:E$10002,A6754,Ausgaben!G$7:G$10002)+SUMIF(Ausgaben!I$7:I$10002,A6754,Ausgaben!H$7:H$10002),2)</f>
        <v>0</v>
      </c>
    </row>
    <row r="6755" spans="1:2" x14ac:dyDescent="0.25">
      <c r="A6755">
        <v>6755</v>
      </c>
      <c r="B6755" s="24">
        <f>ROUND(SUMIF(Einnahmen!E$7:E$10002,A6755,Einnahmen!G$7:G$10002)+SUMIF(Einnahmen!I$7:I$10002,A6755,Einnahmen!H$7:H$10002)+SUMIF(Ausgaben!E$7:E$10002,A6755,Ausgaben!G$7:G$10002)+SUMIF(Ausgaben!I$7:I$10002,A6755,Ausgaben!H$7:H$10002),2)</f>
        <v>0</v>
      </c>
    </row>
    <row r="6756" spans="1:2" x14ac:dyDescent="0.25">
      <c r="A6756">
        <v>6756</v>
      </c>
      <c r="B6756" s="24">
        <f>ROUND(SUMIF(Einnahmen!E$7:E$10002,A6756,Einnahmen!G$7:G$10002)+SUMIF(Einnahmen!I$7:I$10002,A6756,Einnahmen!H$7:H$10002)+SUMIF(Ausgaben!E$7:E$10002,A6756,Ausgaben!G$7:G$10002)+SUMIF(Ausgaben!I$7:I$10002,A6756,Ausgaben!H$7:H$10002),2)</f>
        <v>0</v>
      </c>
    </row>
    <row r="6757" spans="1:2" x14ac:dyDescent="0.25">
      <c r="A6757">
        <v>6757</v>
      </c>
      <c r="B6757" s="24">
        <f>ROUND(SUMIF(Einnahmen!E$7:E$10002,A6757,Einnahmen!G$7:G$10002)+SUMIF(Einnahmen!I$7:I$10002,A6757,Einnahmen!H$7:H$10002)+SUMIF(Ausgaben!E$7:E$10002,A6757,Ausgaben!G$7:G$10002)+SUMIF(Ausgaben!I$7:I$10002,A6757,Ausgaben!H$7:H$10002),2)</f>
        <v>0</v>
      </c>
    </row>
    <row r="6758" spans="1:2" x14ac:dyDescent="0.25">
      <c r="A6758">
        <v>6758</v>
      </c>
      <c r="B6758" s="24">
        <f>ROUND(SUMIF(Einnahmen!E$7:E$10002,A6758,Einnahmen!G$7:G$10002)+SUMIF(Einnahmen!I$7:I$10002,A6758,Einnahmen!H$7:H$10002)+SUMIF(Ausgaben!E$7:E$10002,A6758,Ausgaben!G$7:G$10002)+SUMIF(Ausgaben!I$7:I$10002,A6758,Ausgaben!H$7:H$10002),2)</f>
        <v>0</v>
      </c>
    </row>
    <row r="6759" spans="1:2" x14ac:dyDescent="0.25">
      <c r="A6759">
        <v>6759</v>
      </c>
      <c r="B6759" s="24">
        <f>ROUND(SUMIF(Einnahmen!E$7:E$10002,A6759,Einnahmen!G$7:G$10002)+SUMIF(Einnahmen!I$7:I$10002,A6759,Einnahmen!H$7:H$10002)+SUMIF(Ausgaben!E$7:E$10002,A6759,Ausgaben!G$7:G$10002)+SUMIF(Ausgaben!I$7:I$10002,A6759,Ausgaben!H$7:H$10002),2)</f>
        <v>0</v>
      </c>
    </row>
    <row r="6760" spans="1:2" x14ac:dyDescent="0.25">
      <c r="A6760">
        <v>6760</v>
      </c>
      <c r="B6760" s="24">
        <f>ROUND(SUMIF(Einnahmen!E$7:E$10002,A6760,Einnahmen!G$7:G$10002)+SUMIF(Einnahmen!I$7:I$10002,A6760,Einnahmen!H$7:H$10002)+SUMIF(Ausgaben!E$7:E$10002,A6760,Ausgaben!G$7:G$10002)+SUMIF(Ausgaben!I$7:I$10002,A6760,Ausgaben!H$7:H$10002),2)</f>
        <v>0</v>
      </c>
    </row>
    <row r="6761" spans="1:2" x14ac:dyDescent="0.25">
      <c r="A6761">
        <v>6761</v>
      </c>
      <c r="B6761" s="24">
        <f>ROUND(SUMIF(Einnahmen!E$7:E$10002,A6761,Einnahmen!G$7:G$10002)+SUMIF(Einnahmen!I$7:I$10002,A6761,Einnahmen!H$7:H$10002)+SUMIF(Ausgaben!E$7:E$10002,A6761,Ausgaben!G$7:G$10002)+SUMIF(Ausgaben!I$7:I$10002,A6761,Ausgaben!H$7:H$10002),2)</f>
        <v>0</v>
      </c>
    </row>
    <row r="6762" spans="1:2" x14ac:dyDescent="0.25">
      <c r="A6762">
        <v>6762</v>
      </c>
      <c r="B6762" s="24">
        <f>ROUND(SUMIF(Einnahmen!E$7:E$10002,A6762,Einnahmen!G$7:G$10002)+SUMIF(Einnahmen!I$7:I$10002,A6762,Einnahmen!H$7:H$10002)+SUMIF(Ausgaben!E$7:E$10002,A6762,Ausgaben!G$7:G$10002)+SUMIF(Ausgaben!I$7:I$10002,A6762,Ausgaben!H$7:H$10002),2)</f>
        <v>0</v>
      </c>
    </row>
    <row r="6763" spans="1:2" x14ac:dyDescent="0.25">
      <c r="A6763">
        <v>6763</v>
      </c>
      <c r="B6763" s="24">
        <f>ROUND(SUMIF(Einnahmen!E$7:E$10002,A6763,Einnahmen!G$7:G$10002)+SUMIF(Einnahmen!I$7:I$10002,A6763,Einnahmen!H$7:H$10002)+SUMIF(Ausgaben!E$7:E$10002,A6763,Ausgaben!G$7:G$10002)+SUMIF(Ausgaben!I$7:I$10002,A6763,Ausgaben!H$7:H$10002),2)</f>
        <v>0</v>
      </c>
    </row>
    <row r="6764" spans="1:2" x14ac:dyDescent="0.25">
      <c r="A6764">
        <v>6764</v>
      </c>
      <c r="B6764" s="24">
        <f>ROUND(SUMIF(Einnahmen!E$7:E$10002,A6764,Einnahmen!G$7:G$10002)+SUMIF(Einnahmen!I$7:I$10002,A6764,Einnahmen!H$7:H$10002)+SUMIF(Ausgaben!E$7:E$10002,A6764,Ausgaben!G$7:G$10002)+SUMIF(Ausgaben!I$7:I$10002,A6764,Ausgaben!H$7:H$10002),2)</f>
        <v>0</v>
      </c>
    </row>
    <row r="6765" spans="1:2" x14ac:dyDescent="0.25">
      <c r="A6765">
        <v>6765</v>
      </c>
      <c r="B6765" s="24">
        <f>ROUND(SUMIF(Einnahmen!E$7:E$10002,A6765,Einnahmen!G$7:G$10002)+SUMIF(Einnahmen!I$7:I$10002,A6765,Einnahmen!H$7:H$10002)+SUMIF(Ausgaben!E$7:E$10002,A6765,Ausgaben!G$7:G$10002)+SUMIF(Ausgaben!I$7:I$10002,A6765,Ausgaben!H$7:H$10002),2)</f>
        <v>0</v>
      </c>
    </row>
    <row r="6766" spans="1:2" x14ac:dyDescent="0.25">
      <c r="A6766">
        <v>6766</v>
      </c>
      <c r="B6766" s="24">
        <f>ROUND(SUMIF(Einnahmen!E$7:E$10002,A6766,Einnahmen!G$7:G$10002)+SUMIF(Einnahmen!I$7:I$10002,A6766,Einnahmen!H$7:H$10002)+SUMIF(Ausgaben!E$7:E$10002,A6766,Ausgaben!G$7:G$10002)+SUMIF(Ausgaben!I$7:I$10002,A6766,Ausgaben!H$7:H$10002),2)</f>
        <v>0</v>
      </c>
    </row>
    <row r="6767" spans="1:2" x14ac:dyDescent="0.25">
      <c r="A6767">
        <v>6767</v>
      </c>
      <c r="B6767" s="24">
        <f>ROUND(SUMIF(Einnahmen!E$7:E$10002,A6767,Einnahmen!G$7:G$10002)+SUMIF(Einnahmen!I$7:I$10002,A6767,Einnahmen!H$7:H$10002)+SUMIF(Ausgaben!E$7:E$10002,A6767,Ausgaben!G$7:G$10002)+SUMIF(Ausgaben!I$7:I$10002,A6767,Ausgaben!H$7:H$10002),2)</f>
        <v>0</v>
      </c>
    </row>
    <row r="6768" spans="1:2" x14ac:dyDescent="0.25">
      <c r="A6768">
        <v>6768</v>
      </c>
      <c r="B6768" s="24">
        <f>ROUND(SUMIF(Einnahmen!E$7:E$10002,A6768,Einnahmen!G$7:G$10002)+SUMIF(Einnahmen!I$7:I$10002,A6768,Einnahmen!H$7:H$10002)+SUMIF(Ausgaben!E$7:E$10002,A6768,Ausgaben!G$7:G$10002)+SUMIF(Ausgaben!I$7:I$10002,A6768,Ausgaben!H$7:H$10002),2)</f>
        <v>0</v>
      </c>
    </row>
    <row r="6769" spans="1:2" x14ac:dyDescent="0.25">
      <c r="A6769">
        <v>6769</v>
      </c>
      <c r="B6769" s="24">
        <f>ROUND(SUMIF(Einnahmen!E$7:E$10002,A6769,Einnahmen!G$7:G$10002)+SUMIF(Einnahmen!I$7:I$10002,A6769,Einnahmen!H$7:H$10002)+SUMIF(Ausgaben!E$7:E$10002,A6769,Ausgaben!G$7:G$10002)+SUMIF(Ausgaben!I$7:I$10002,A6769,Ausgaben!H$7:H$10002),2)</f>
        <v>0</v>
      </c>
    </row>
    <row r="6770" spans="1:2" x14ac:dyDescent="0.25">
      <c r="A6770">
        <v>6770</v>
      </c>
      <c r="B6770" s="24">
        <f>ROUND(SUMIF(Einnahmen!E$7:E$10002,A6770,Einnahmen!G$7:G$10002)+SUMIF(Einnahmen!I$7:I$10002,A6770,Einnahmen!H$7:H$10002)+SUMIF(Ausgaben!E$7:E$10002,A6770,Ausgaben!G$7:G$10002)+SUMIF(Ausgaben!I$7:I$10002,A6770,Ausgaben!H$7:H$10002),2)</f>
        <v>0</v>
      </c>
    </row>
    <row r="6771" spans="1:2" x14ac:dyDescent="0.25">
      <c r="A6771">
        <v>6771</v>
      </c>
      <c r="B6771" s="24">
        <f>ROUND(SUMIF(Einnahmen!E$7:E$10002,A6771,Einnahmen!G$7:G$10002)+SUMIF(Einnahmen!I$7:I$10002,A6771,Einnahmen!H$7:H$10002)+SUMIF(Ausgaben!E$7:E$10002,A6771,Ausgaben!G$7:G$10002)+SUMIF(Ausgaben!I$7:I$10002,A6771,Ausgaben!H$7:H$10002),2)</f>
        <v>0</v>
      </c>
    </row>
    <row r="6772" spans="1:2" x14ac:dyDescent="0.25">
      <c r="A6772">
        <v>6772</v>
      </c>
      <c r="B6772" s="24">
        <f>ROUND(SUMIF(Einnahmen!E$7:E$10002,A6772,Einnahmen!G$7:G$10002)+SUMIF(Einnahmen!I$7:I$10002,A6772,Einnahmen!H$7:H$10002)+SUMIF(Ausgaben!E$7:E$10002,A6772,Ausgaben!G$7:G$10002)+SUMIF(Ausgaben!I$7:I$10002,A6772,Ausgaben!H$7:H$10002),2)</f>
        <v>0</v>
      </c>
    </row>
    <row r="6773" spans="1:2" x14ac:dyDescent="0.25">
      <c r="A6773">
        <v>6773</v>
      </c>
      <c r="B6773" s="24">
        <f>ROUND(SUMIF(Einnahmen!E$7:E$10002,A6773,Einnahmen!G$7:G$10002)+SUMIF(Einnahmen!I$7:I$10002,A6773,Einnahmen!H$7:H$10002)+SUMIF(Ausgaben!E$7:E$10002,A6773,Ausgaben!G$7:G$10002)+SUMIF(Ausgaben!I$7:I$10002,A6773,Ausgaben!H$7:H$10002),2)</f>
        <v>0</v>
      </c>
    </row>
    <row r="6774" spans="1:2" x14ac:dyDescent="0.25">
      <c r="A6774">
        <v>6774</v>
      </c>
      <c r="B6774" s="24">
        <f>ROUND(SUMIF(Einnahmen!E$7:E$10002,A6774,Einnahmen!G$7:G$10002)+SUMIF(Einnahmen!I$7:I$10002,A6774,Einnahmen!H$7:H$10002)+SUMIF(Ausgaben!E$7:E$10002,A6774,Ausgaben!G$7:G$10002)+SUMIF(Ausgaben!I$7:I$10002,A6774,Ausgaben!H$7:H$10002),2)</f>
        <v>0</v>
      </c>
    </row>
    <row r="6775" spans="1:2" x14ac:dyDescent="0.25">
      <c r="A6775">
        <v>6775</v>
      </c>
      <c r="B6775" s="24">
        <f>ROUND(SUMIF(Einnahmen!E$7:E$10002,A6775,Einnahmen!G$7:G$10002)+SUMIF(Einnahmen!I$7:I$10002,A6775,Einnahmen!H$7:H$10002)+SUMIF(Ausgaben!E$7:E$10002,A6775,Ausgaben!G$7:G$10002)+SUMIF(Ausgaben!I$7:I$10002,A6775,Ausgaben!H$7:H$10002),2)</f>
        <v>0</v>
      </c>
    </row>
    <row r="6776" spans="1:2" x14ac:dyDescent="0.25">
      <c r="A6776">
        <v>6776</v>
      </c>
      <c r="B6776" s="24">
        <f>ROUND(SUMIF(Einnahmen!E$7:E$10002,A6776,Einnahmen!G$7:G$10002)+SUMIF(Einnahmen!I$7:I$10002,A6776,Einnahmen!H$7:H$10002)+SUMIF(Ausgaben!E$7:E$10002,A6776,Ausgaben!G$7:G$10002)+SUMIF(Ausgaben!I$7:I$10002,A6776,Ausgaben!H$7:H$10002),2)</f>
        <v>0</v>
      </c>
    </row>
    <row r="6777" spans="1:2" x14ac:dyDescent="0.25">
      <c r="A6777">
        <v>6777</v>
      </c>
      <c r="B6777" s="24">
        <f>ROUND(SUMIF(Einnahmen!E$7:E$10002,A6777,Einnahmen!G$7:G$10002)+SUMIF(Einnahmen!I$7:I$10002,A6777,Einnahmen!H$7:H$10002)+SUMIF(Ausgaben!E$7:E$10002,A6777,Ausgaben!G$7:G$10002)+SUMIF(Ausgaben!I$7:I$10002,A6777,Ausgaben!H$7:H$10002),2)</f>
        <v>0</v>
      </c>
    </row>
    <row r="6778" spans="1:2" x14ac:dyDescent="0.25">
      <c r="A6778">
        <v>6778</v>
      </c>
      <c r="B6778" s="24">
        <f>ROUND(SUMIF(Einnahmen!E$7:E$10002,A6778,Einnahmen!G$7:G$10002)+SUMIF(Einnahmen!I$7:I$10002,A6778,Einnahmen!H$7:H$10002)+SUMIF(Ausgaben!E$7:E$10002,A6778,Ausgaben!G$7:G$10002)+SUMIF(Ausgaben!I$7:I$10002,A6778,Ausgaben!H$7:H$10002),2)</f>
        <v>0</v>
      </c>
    </row>
    <row r="6779" spans="1:2" x14ac:dyDescent="0.25">
      <c r="A6779">
        <v>6779</v>
      </c>
      <c r="B6779" s="24">
        <f>ROUND(SUMIF(Einnahmen!E$7:E$10002,A6779,Einnahmen!G$7:G$10002)+SUMIF(Einnahmen!I$7:I$10002,A6779,Einnahmen!H$7:H$10002)+SUMIF(Ausgaben!E$7:E$10002,A6779,Ausgaben!G$7:G$10002)+SUMIF(Ausgaben!I$7:I$10002,A6779,Ausgaben!H$7:H$10002),2)</f>
        <v>0</v>
      </c>
    </row>
    <row r="6780" spans="1:2" x14ac:dyDescent="0.25">
      <c r="A6780">
        <v>6780</v>
      </c>
      <c r="B6780" s="24">
        <f>ROUND(SUMIF(Einnahmen!E$7:E$10002,A6780,Einnahmen!G$7:G$10002)+SUMIF(Einnahmen!I$7:I$10002,A6780,Einnahmen!H$7:H$10002)+SUMIF(Ausgaben!E$7:E$10002,A6780,Ausgaben!G$7:G$10002)+SUMIF(Ausgaben!I$7:I$10002,A6780,Ausgaben!H$7:H$10002),2)</f>
        <v>0</v>
      </c>
    </row>
    <row r="6781" spans="1:2" x14ac:dyDescent="0.25">
      <c r="A6781">
        <v>6781</v>
      </c>
      <c r="B6781" s="24">
        <f>ROUND(SUMIF(Einnahmen!E$7:E$10002,A6781,Einnahmen!G$7:G$10002)+SUMIF(Einnahmen!I$7:I$10002,A6781,Einnahmen!H$7:H$10002)+SUMIF(Ausgaben!E$7:E$10002,A6781,Ausgaben!G$7:G$10002)+SUMIF(Ausgaben!I$7:I$10002,A6781,Ausgaben!H$7:H$10002),2)</f>
        <v>0</v>
      </c>
    </row>
    <row r="6782" spans="1:2" x14ac:dyDescent="0.25">
      <c r="A6782">
        <v>6782</v>
      </c>
      <c r="B6782" s="24">
        <f>ROUND(SUMIF(Einnahmen!E$7:E$10002,A6782,Einnahmen!G$7:G$10002)+SUMIF(Einnahmen!I$7:I$10002,A6782,Einnahmen!H$7:H$10002)+SUMIF(Ausgaben!E$7:E$10002,A6782,Ausgaben!G$7:G$10002)+SUMIF(Ausgaben!I$7:I$10002,A6782,Ausgaben!H$7:H$10002),2)</f>
        <v>0</v>
      </c>
    </row>
    <row r="6783" spans="1:2" x14ac:dyDescent="0.25">
      <c r="A6783">
        <v>6783</v>
      </c>
      <c r="B6783" s="24">
        <f>ROUND(SUMIF(Einnahmen!E$7:E$10002,A6783,Einnahmen!G$7:G$10002)+SUMIF(Einnahmen!I$7:I$10002,A6783,Einnahmen!H$7:H$10002)+SUMIF(Ausgaben!E$7:E$10002,A6783,Ausgaben!G$7:G$10002)+SUMIF(Ausgaben!I$7:I$10002,A6783,Ausgaben!H$7:H$10002),2)</f>
        <v>0</v>
      </c>
    </row>
    <row r="6784" spans="1:2" x14ac:dyDescent="0.25">
      <c r="A6784">
        <v>6784</v>
      </c>
      <c r="B6784" s="24">
        <f>ROUND(SUMIF(Einnahmen!E$7:E$10002,A6784,Einnahmen!G$7:G$10002)+SUMIF(Einnahmen!I$7:I$10002,A6784,Einnahmen!H$7:H$10002)+SUMIF(Ausgaben!E$7:E$10002,A6784,Ausgaben!G$7:G$10002)+SUMIF(Ausgaben!I$7:I$10002,A6784,Ausgaben!H$7:H$10002),2)</f>
        <v>0</v>
      </c>
    </row>
    <row r="6785" spans="1:2" x14ac:dyDescent="0.25">
      <c r="A6785">
        <v>6785</v>
      </c>
      <c r="B6785" s="24">
        <f>ROUND(SUMIF(Einnahmen!E$7:E$10002,A6785,Einnahmen!G$7:G$10002)+SUMIF(Einnahmen!I$7:I$10002,A6785,Einnahmen!H$7:H$10002)+SUMIF(Ausgaben!E$7:E$10002,A6785,Ausgaben!G$7:G$10002)+SUMIF(Ausgaben!I$7:I$10002,A6785,Ausgaben!H$7:H$10002),2)</f>
        <v>0</v>
      </c>
    </row>
    <row r="6786" spans="1:2" x14ac:dyDescent="0.25">
      <c r="A6786">
        <v>6786</v>
      </c>
      <c r="B6786" s="24">
        <f>ROUND(SUMIF(Einnahmen!E$7:E$10002,A6786,Einnahmen!G$7:G$10002)+SUMIF(Einnahmen!I$7:I$10002,A6786,Einnahmen!H$7:H$10002)+SUMIF(Ausgaben!E$7:E$10002,A6786,Ausgaben!G$7:G$10002)+SUMIF(Ausgaben!I$7:I$10002,A6786,Ausgaben!H$7:H$10002),2)</f>
        <v>0</v>
      </c>
    </row>
    <row r="6787" spans="1:2" x14ac:dyDescent="0.25">
      <c r="A6787">
        <v>6787</v>
      </c>
      <c r="B6787" s="24">
        <f>ROUND(SUMIF(Einnahmen!E$7:E$10002,A6787,Einnahmen!G$7:G$10002)+SUMIF(Einnahmen!I$7:I$10002,A6787,Einnahmen!H$7:H$10002)+SUMIF(Ausgaben!E$7:E$10002,A6787,Ausgaben!G$7:G$10002)+SUMIF(Ausgaben!I$7:I$10002,A6787,Ausgaben!H$7:H$10002),2)</f>
        <v>0</v>
      </c>
    </row>
    <row r="6788" spans="1:2" x14ac:dyDescent="0.25">
      <c r="A6788">
        <v>6788</v>
      </c>
      <c r="B6788" s="24">
        <f>ROUND(SUMIF(Einnahmen!E$7:E$10002,A6788,Einnahmen!G$7:G$10002)+SUMIF(Einnahmen!I$7:I$10002,A6788,Einnahmen!H$7:H$10002)+SUMIF(Ausgaben!E$7:E$10002,A6788,Ausgaben!G$7:G$10002)+SUMIF(Ausgaben!I$7:I$10002,A6788,Ausgaben!H$7:H$10002),2)</f>
        <v>0</v>
      </c>
    </row>
    <row r="6789" spans="1:2" x14ac:dyDescent="0.25">
      <c r="A6789">
        <v>6789</v>
      </c>
      <c r="B6789" s="24">
        <f>ROUND(SUMIF(Einnahmen!E$7:E$10002,A6789,Einnahmen!G$7:G$10002)+SUMIF(Einnahmen!I$7:I$10002,A6789,Einnahmen!H$7:H$10002)+SUMIF(Ausgaben!E$7:E$10002,A6789,Ausgaben!G$7:G$10002)+SUMIF(Ausgaben!I$7:I$10002,A6789,Ausgaben!H$7:H$10002),2)</f>
        <v>0</v>
      </c>
    </row>
    <row r="6790" spans="1:2" x14ac:dyDescent="0.25">
      <c r="A6790">
        <v>6790</v>
      </c>
      <c r="B6790" s="24">
        <f>ROUND(SUMIF(Einnahmen!E$7:E$10002,A6790,Einnahmen!G$7:G$10002)+SUMIF(Einnahmen!I$7:I$10002,A6790,Einnahmen!H$7:H$10002)+SUMIF(Ausgaben!E$7:E$10002,A6790,Ausgaben!G$7:G$10002)+SUMIF(Ausgaben!I$7:I$10002,A6790,Ausgaben!H$7:H$10002),2)</f>
        <v>0</v>
      </c>
    </row>
    <row r="6791" spans="1:2" x14ac:dyDescent="0.25">
      <c r="A6791">
        <v>6791</v>
      </c>
      <c r="B6791" s="24">
        <f>ROUND(SUMIF(Einnahmen!E$7:E$10002,A6791,Einnahmen!G$7:G$10002)+SUMIF(Einnahmen!I$7:I$10002,A6791,Einnahmen!H$7:H$10002)+SUMIF(Ausgaben!E$7:E$10002,A6791,Ausgaben!G$7:G$10002)+SUMIF(Ausgaben!I$7:I$10002,A6791,Ausgaben!H$7:H$10002),2)</f>
        <v>0</v>
      </c>
    </row>
    <row r="6792" spans="1:2" x14ac:dyDescent="0.25">
      <c r="A6792">
        <v>6792</v>
      </c>
      <c r="B6792" s="24">
        <f>ROUND(SUMIF(Einnahmen!E$7:E$10002,A6792,Einnahmen!G$7:G$10002)+SUMIF(Einnahmen!I$7:I$10002,A6792,Einnahmen!H$7:H$10002)+SUMIF(Ausgaben!E$7:E$10002,A6792,Ausgaben!G$7:G$10002)+SUMIF(Ausgaben!I$7:I$10002,A6792,Ausgaben!H$7:H$10002),2)</f>
        <v>0</v>
      </c>
    </row>
    <row r="6793" spans="1:2" x14ac:dyDescent="0.25">
      <c r="A6793">
        <v>6793</v>
      </c>
      <c r="B6793" s="24">
        <f>ROUND(SUMIF(Einnahmen!E$7:E$10002,A6793,Einnahmen!G$7:G$10002)+SUMIF(Einnahmen!I$7:I$10002,A6793,Einnahmen!H$7:H$10002)+SUMIF(Ausgaben!E$7:E$10002,A6793,Ausgaben!G$7:G$10002)+SUMIF(Ausgaben!I$7:I$10002,A6793,Ausgaben!H$7:H$10002),2)</f>
        <v>0</v>
      </c>
    </row>
    <row r="6794" spans="1:2" x14ac:dyDescent="0.25">
      <c r="A6794">
        <v>6794</v>
      </c>
      <c r="B6794" s="24">
        <f>ROUND(SUMIF(Einnahmen!E$7:E$10002,A6794,Einnahmen!G$7:G$10002)+SUMIF(Einnahmen!I$7:I$10002,A6794,Einnahmen!H$7:H$10002)+SUMIF(Ausgaben!E$7:E$10002,A6794,Ausgaben!G$7:G$10002)+SUMIF(Ausgaben!I$7:I$10002,A6794,Ausgaben!H$7:H$10002),2)</f>
        <v>0</v>
      </c>
    </row>
    <row r="6795" spans="1:2" x14ac:dyDescent="0.25">
      <c r="A6795">
        <v>6795</v>
      </c>
      <c r="B6795" s="24">
        <f>ROUND(SUMIF(Einnahmen!E$7:E$10002,A6795,Einnahmen!G$7:G$10002)+SUMIF(Einnahmen!I$7:I$10002,A6795,Einnahmen!H$7:H$10002)+SUMIF(Ausgaben!E$7:E$10002,A6795,Ausgaben!G$7:G$10002)+SUMIF(Ausgaben!I$7:I$10002,A6795,Ausgaben!H$7:H$10002),2)</f>
        <v>0</v>
      </c>
    </row>
    <row r="6796" spans="1:2" x14ac:dyDescent="0.25">
      <c r="A6796">
        <v>6796</v>
      </c>
      <c r="B6796" s="24">
        <f>ROUND(SUMIF(Einnahmen!E$7:E$10002,A6796,Einnahmen!G$7:G$10002)+SUMIF(Einnahmen!I$7:I$10002,A6796,Einnahmen!H$7:H$10002)+SUMIF(Ausgaben!E$7:E$10002,A6796,Ausgaben!G$7:G$10002)+SUMIF(Ausgaben!I$7:I$10002,A6796,Ausgaben!H$7:H$10002),2)</f>
        <v>0</v>
      </c>
    </row>
    <row r="6797" spans="1:2" x14ac:dyDescent="0.25">
      <c r="A6797">
        <v>6797</v>
      </c>
      <c r="B6797" s="24">
        <f>ROUND(SUMIF(Einnahmen!E$7:E$10002,A6797,Einnahmen!G$7:G$10002)+SUMIF(Einnahmen!I$7:I$10002,A6797,Einnahmen!H$7:H$10002)+SUMIF(Ausgaben!E$7:E$10002,A6797,Ausgaben!G$7:G$10002)+SUMIF(Ausgaben!I$7:I$10002,A6797,Ausgaben!H$7:H$10002),2)</f>
        <v>0</v>
      </c>
    </row>
    <row r="6798" spans="1:2" x14ac:dyDescent="0.25">
      <c r="A6798">
        <v>6798</v>
      </c>
      <c r="B6798" s="24">
        <f>ROUND(SUMIF(Einnahmen!E$7:E$10002,A6798,Einnahmen!G$7:G$10002)+SUMIF(Einnahmen!I$7:I$10002,A6798,Einnahmen!H$7:H$10002)+SUMIF(Ausgaben!E$7:E$10002,A6798,Ausgaben!G$7:G$10002)+SUMIF(Ausgaben!I$7:I$10002,A6798,Ausgaben!H$7:H$10002),2)</f>
        <v>0</v>
      </c>
    </row>
    <row r="6799" spans="1:2" x14ac:dyDescent="0.25">
      <c r="A6799">
        <v>6799</v>
      </c>
      <c r="B6799" s="24">
        <f>ROUND(SUMIF(Einnahmen!E$7:E$10002,A6799,Einnahmen!G$7:G$10002)+SUMIF(Einnahmen!I$7:I$10002,A6799,Einnahmen!H$7:H$10002)+SUMIF(Ausgaben!E$7:E$10002,A6799,Ausgaben!G$7:G$10002)+SUMIF(Ausgaben!I$7:I$10002,A6799,Ausgaben!H$7:H$10002),2)</f>
        <v>0</v>
      </c>
    </row>
    <row r="6800" spans="1:2" x14ac:dyDescent="0.25">
      <c r="A6800">
        <v>6800</v>
      </c>
      <c r="B6800" s="24">
        <f>ROUND(SUMIF(Einnahmen!E$7:E$10002,A6800,Einnahmen!G$7:G$10002)+SUMIF(Einnahmen!I$7:I$10002,A6800,Einnahmen!H$7:H$10002)+SUMIF(Ausgaben!E$7:E$10002,A6800,Ausgaben!G$7:G$10002)+SUMIF(Ausgaben!I$7:I$10002,A6800,Ausgaben!H$7:H$10002),2)</f>
        <v>0</v>
      </c>
    </row>
    <row r="6801" spans="1:2" x14ac:dyDescent="0.25">
      <c r="A6801">
        <v>6801</v>
      </c>
      <c r="B6801" s="24">
        <f>ROUND(SUMIF(Einnahmen!E$7:E$10002,A6801,Einnahmen!G$7:G$10002)+SUMIF(Einnahmen!I$7:I$10002,A6801,Einnahmen!H$7:H$10002)+SUMIF(Ausgaben!E$7:E$10002,A6801,Ausgaben!G$7:G$10002)+SUMIF(Ausgaben!I$7:I$10002,A6801,Ausgaben!H$7:H$10002),2)</f>
        <v>0</v>
      </c>
    </row>
    <row r="6802" spans="1:2" x14ac:dyDescent="0.25">
      <c r="A6802">
        <v>6802</v>
      </c>
      <c r="B6802" s="24">
        <f>ROUND(SUMIF(Einnahmen!E$7:E$10002,A6802,Einnahmen!G$7:G$10002)+SUMIF(Einnahmen!I$7:I$10002,A6802,Einnahmen!H$7:H$10002)+SUMIF(Ausgaben!E$7:E$10002,A6802,Ausgaben!G$7:G$10002)+SUMIF(Ausgaben!I$7:I$10002,A6802,Ausgaben!H$7:H$10002),2)</f>
        <v>0</v>
      </c>
    </row>
    <row r="6803" spans="1:2" x14ac:dyDescent="0.25">
      <c r="A6803">
        <v>6803</v>
      </c>
      <c r="B6803" s="24">
        <f>ROUND(SUMIF(Einnahmen!E$7:E$10002,A6803,Einnahmen!G$7:G$10002)+SUMIF(Einnahmen!I$7:I$10002,A6803,Einnahmen!H$7:H$10002)+SUMIF(Ausgaben!E$7:E$10002,A6803,Ausgaben!G$7:G$10002)+SUMIF(Ausgaben!I$7:I$10002,A6803,Ausgaben!H$7:H$10002),2)</f>
        <v>0</v>
      </c>
    </row>
    <row r="6804" spans="1:2" x14ac:dyDescent="0.25">
      <c r="A6804">
        <v>6804</v>
      </c>
      <c r="B6804" s="24">
        <f>ROUND(SUMIF(Einnahmen!E$7:E$10002,A6804,Einnahmen!G$7:G$10002)+SUMIF(Einnahmen!I$7:I$10002,A6804,Einnahmen!H$7:H$10002)+SUMIF(Ausgaben!E$7:E$10002,A6804,Ausgaben!G$7:G$10002)+SUMIF(Ausgaben!I$7:I$10002,A6804,Ausgaben!H$7:H$10002),2)</f>
        <v>0</v>
      </c>
    </row>
    <row r="6805" spans="1:2" x14ac:dyDescent="0.25">
      <c r="A6805">
        <v>6805</v>
      </c>
      <c r="B6805" s="24">
        <f>ROUND(SUMIF(Einnahmen!E$7:E$10002,A6805,Einnahmen!G$7:G$10002)+SUMIF(Einnahmen!I$7:I$10002,A6805,Einnahmen!H$7:H$10002)+SUMIF(Ausgaben!E$7:E$10002,A6805,Ausgaben!G$7:G$10002)+SUMIF(Ausgaben!I$7:I$10002,A6805,Ausgaben!H$7:H$10002),2)</f>
        <v>0</v>
      </c>
    </row>
    <row r="6806" spans="1:2" x14ac:dyDescent="0.25">
      <c r="A6806">
        <v>6806</v>
      </c>
      <c r="B6806" s="24">
        <f>ROUND(SUMIF(Einnahmen!E$7:E$10002,A6806,Einnahmen!G$7:G$10002)+SUMIF(Einnahmen!I$7:I$10002,A6806,Einnahmen!H$7:H$10002)+SUMIF(Ausgaben!E$7:E$10002,A6806,Ausgaben!G$7:G$10002)+SUMIF(Ausgaben!I$7:I$10002,A6806,Ausgaben!H$7:H$10002),2)</f>
        <v>0</v>
      </c>
    </row>
    <row r="6807" spans="1:2" x14ac:dyDescent="0.25">
      <c r="A6807">
        <v>6807</v>
      </c>
      <c r="B6807" s="24">
        <f>ROUND(SUMIF(Einnahmen!E$7:E$10002,A6807,Einnahmen!G$7:G$10002)+SUMIF(Einnahmen!I$7:I$10002,A6807,Einnahmen!H$7:H$10002)+SUMIF(Ausgaben!E$7:E$10002,A6807,Ausgaben!G$7:G$10002)+SUMIF(Ausgaben!I$7:I$10002,A6807,Ausgaben!H$7:H$10002),2)</f>
        <v>0</v>
      </c>
    </row>
    <row r="6808" spans="1:2" x14ac:dyDescent="0.25">
      <c r="A6808">
        <v>6808</v>
      </c>
      <c r="B6808" s="24">
        <f>ROUND(SUMIF(Einnahmen!E$7:E$10002,A6808,Einnahmen!G$7:G$10002)+SUMIF(Einnahmen!I$7:I$10002,A6808,Einnahmen!H$7:H$10002)+SUMIF(Ausgaben!E$7:E$10002,A6808,Ausgaben!G$7:G$10002)+SUMIF(Ausgaben!I$7:I$10002,A6808,Ausgaben!H$7:H$10002),2)</f>
        <v>0</v>
      </c>
    </row>
    <row r="6809" spans="1:2" x14ac:dyDescent="0.25">
      <c r="A6809">
        <v>6809</v>
      </c>
      <c r="B6809" s="24">
        <f>ROUND(SUMIF(Einnahmen!E$7:E$10002,A6809,Einnahmen!G$7:G$10002)+SUMIF(Einnahmen!I$7:I$10002,A6809,Einnahmen!H$7:H$10002)+SUMIF(Ausgaben!E$7:E$10002,A6809,Ausgaben!G$7:G$10002)+SUMIF(Ausgaben!I$7:I$10002,A6809,Ausgaben!H$7:H$10002),2)</f>
        <v>0</v>
      </c>
    </row>
    <row r="6810" spans="1:2" x14ac:dyDescent="0.25">
      <c r="A6810">
        <v>6810</v>
      </c>
      <c r="B6810" s="24">
        <f>ROUND(SUMIF(Einnahmen!E$7:E$10002,A6810,Einnahmen!G$7:G$10002)+SUMIF(Einnahmen!I$7:I$10002,A6810,Einnahmen!H$7:H$10002)+SUMIF(Ausgaben!E$7:E$10002,A6810,Ausgaben!G$7:G$10002)+SUMIF(Ausgaben!I$7:I$10002,A6810,Ausgaben!H$7:H$10002),2)</f>
        <v>0</v>
      </c>
    </row>
    <row r="6811" spans="1:2" x14ac:dyDescent="0.25">
      <c r="A6811">
        <v>6811</v>
      </c>
      <c r="B6811" s="24">
        <f>ROUND(SUMIF(Einnahmen!E$7:E$10002,A6811,Einnahmen!G$7:G$10002)+SUMIF(Einnahmen!I$7:I$10002,A6811,Einnahmen!H$7:H$10002)+SUMIF(Ausgaben!E$7:E$10002,A6811,Ausgaben!G$7:G$10002)+SUMIF(Ausgaben!I$7:I$10002,A6811,Ausgaben!H$7:H$10002),2)</f>
        <v>0</v>
      </c>
    </row>
    <row r="6812" spans="1:2" x14ac:dyDescent="0.25">
      <c r="A6812">
        <v>6812</v>
      </c>
      <c r="B6812" s="24">
        <f>ROUND(SUMIF(Einnahmen!E$7:E$10002,A6812,Einnahmen!G$7:G$10002)+SUMIF(Einnahmen!I$7:I$10002,A6812,Einnahmen!H$7:H$10002)+SUMIF(Ausgaben!E$7:E$10002,A6812,Ausgaben!G$7:G$10002)+SUMIF(Ausgaben!I$7:I$10002,A6812,Ausgaben!H$7:H$10002),2)</f>
        <v>0</v>
      </c>
    </row>
    <row r="6813" spans="1:2" x14ac:dyDescent="0.25">
      <c r="A6813">
        <v>6813</v>
      </c>
      <c r="B6813" s="24">
        <f>ROUND(SUMIF(Einnahmen!E$7:E$10002,A6813,Einnahmen!G$7:G$10002)+SUMIF(Einnahmen!I$7:I$10002,A6813,Einnahmen!H$7:H$10002)+SUMIF(Ausgaben!E$7:E$10002,A6813,Ausgaben!G$7:G$10002)+SUMIF(Ausgaben!I$7:I$10002,A6813,Ausgaben!H$7:H$10002),2)</f>
        <v>0</v>
      </c>
    </row>
    <row r="6814" spans="1:2" x14ac:dyDescent="0.25">
      <c r="A6814">
        <v>6814</v>
      </c>
      <c r="B6814" s="24">
        <f>ROUND(SUMIF(Einnahmen!E$7:E$10002,A6814,Einnahmen!G$7:G$10002)+SUMIF(Einnahmen!I$7:I$10002,A6814,Einnahmen!H$7:H$10002)+SUMIF(Ausgaben!E$7:E$10002,A6814,Ausgaben!G$7:G$10002)+SUMIF(Ausgaben!I$7:I$10002,A6814,Ausgaben!H$7:H$10002),2)</f>
        <v>0</v>
      </c>
    </row>
    <row r="6815" spans="1:2" x14ac:dyDescent="0.25">
      <c r="A6815">
        <v>6815</v>
      </c>
      <c r="B6815" s="24">
        <f>ROUND(SUMIF(Einnahmen!E$7:E$10002,A6815,Einnahmen!G$7:G$10002)+SUMIF(Einnahmen!I$7:I$10002,A6815,Einnahmen!H$7:H$10002)+SUMIF(Ausgaben!E$7:E$10002,A6815,Ausgaben!G$7:G$10002)+SUMIF(Ausgaben!I$7:I$10002,A6815,Ausgaben!H$7:H$10002),2)</f>
        <v>0</v>
      </c>
    </row>
    <row r="6816" spans="1:2" x14ac:dyDescent="0.25">
      <c r="A6816">
        <v>6816</v>
      </c>
      <c r="B6816" s="24">
        <f>ROUND(SUMIF(Einnahmen!E$7:E$10002,A6816,Einnahmen!G$7:G$10002)+SUMIF(Einnahmen!I$7:I$10002,A6816,Einnahmen!H$7:H$10002)+SUMIF(Ausgaben!E$7:E$10002,A6816,Ausgaben!G$7:G$10002)+SUMIF(Ausgaben!I$7:I$10002,A6816,Ausgaben!H$7:H$10002),2)</f>
        <v>0</v>
      </c>
    </row>
    <row r="6817" spans="1:2" x14ac:dyDescent="0.25">
      <c r="A6817">
        <v>6817</v>
      </c>
      <c r="B6817" s="24">
        <f>ROUND(SUMIF(Einnahmen!E$7:E$10002,A6817,Einnahmen!G$7:G$10002)+SUMIF(Einnahmen!I$7:I$10002,A6817,Einnahmen!H$7:H$10002)+SUMIF(Ausgaben!E$7:E$10002,A6817,Ausgaben!G$7:G$10002)+SUMIF(Ausgaben!I$7:I$10002,A6817,Ausgaben!H$7:H$10002),2)</f>
        <v>0</v>
      </c>
    </row>
    <row r="6818" spans="1:2" x14ac:dyDescent="0.25">
      <c r="A6818">
        <v>6818</v>
      </c>
      <c r="B6818" s="24">
        <f>ROUND(SUMIF(Einnahmen!E$7:E$10002,A6818,Einnahmen!G$7:G$10002)+SUMIF(Einnahmen!I$7:I$10002,A6818,Einnahmen!H$7:H$10002)+SUMIF(Ausgaben!E$7:E$10002,A6818,Ausgaben!G$7:G$10002)+SUMIF(Ausgaben!I$7:I$10002,A6818,Ausgaben!H$7:H$10002),2)</f>
        <v>0</v>
      </c>
    </row>
    <row r="6819" spans="1:2" x14ac:dyDescent="0.25">
      <c r="A6819">
        <v>6819</v>
      </c>
      <c r="B6819" s="24">
        <f>ROUND(SUMIF(Einnahmen!E$7:E$10002,A6819,Einnahmen!G$7:G$10002)+SUMIF(Einnahmen!I$7:I$10002,A6819,Einnahmen!H$7:H$10002)+SUMIF(Ausgaben!E$7:E$10002,A6819,Ausgaben!G$7:G$10002)+SUMIF(Ausgaben!I$7:I$10002,A6819,Ausgaben!H$7:H$10002),2)</f>
        <v>0</v>
      </c>
    </row>
    <row r="6820" spans="1:2" x14ac:dyDescent="0.25">
      <c r="A6820">
        <v>6820</v>
      </c>
      <c r="B6820" s="24">
        <f>ROUND(SUMIF(Einnahmen!E$7:E$10002,A6820,Einnahmen!G$7:G$10002)+SUMIF(Einnahmen!I$7:I$10002,A6820,Einnahmen!H$7:H$10002)+SUMIF(Ausgaben!E$7:E$10002,A6820,Ausgaben!G$7:G$10002)+SUMIF(Ausgaben!I$7:I$10002,A6820,Ausgaben!H$7:H$10002),2)</f>
        <v>0</v>
      </c>
    </row>
    <row r="6821" spans="1:2" x14ac:dyDescent="0.25">
      <c r="A6821">
        <v>6821</v>
      </c>
      <c r="B6821" s="24">
        <f>ROUND(SUMIF(Einnahmen!E$7:E$10002,A6821,Einnahmen!G$7:G$10002)+SUMIF(Einnahmen!I$7:I$10002,A6821,Einnahmen!H$7:H$10002)+SUMIF(Ausgaben!E$7:E$10002,A6821,Ausgaben!G$7:G$10002)+SUMIF(Ausgaben!I$7:I$10002,A6821,Ausgaben!H$7:H$10002),2)</f>
        <v>0</v>
      </c>
    </row>
    <row r="6822" spans="1:2" x14ac:dyDescent="0.25">
      <c r="A6822">
        <v>6822</v>
      </c>
      <c r="B6822" s="24">
        <f>ROUND(SUMIF(Einnahmen!E$7:E$10002,A6822,Einnahmen!G$7:G$10002)+SUMIF(Einnahmen!I$7:I$10002,A6822,Einnahmen!H$7:H$10002)+SUMIF(Ausgaben!E$7:E$10002,A6822,Ausgaben!G$7:G$10002)+SUMIF(Ausgaben!I$7:I$10002,A6822,Ausgaben!H$7:H$10002),2)</f>
        <v>0</v>
      </c>
    </row>
    <row r="6823" spans="1:2" x14ac:dyDescent="0.25">
      <c r="A6823">
        <v>6823</v>
      </c>
      <c r="B6823" s="24">
        <f>ROUND(SUMIF(Einnahmen!E$7:E$10002,A6823,Einnahmen!G$7:G$10002)+SUMIF(Einnahmen!I$7:I$10002,A6823,Einnahmen!H$7:H$10002)+SUMIF(Ausgaben!E$7:E$10002,A6823,Ausgaben!G$7:G$10002)+SUMIF(Ausgaben!I$7:I$10002,A6823,Ausgaben!H$7:H$10002),2)</f>
        <v>0</v>
      </c>
    </row>
    <row r="6824" spans="1:2" x14ac:dyDescent="0.25">
      <c r="A6824">
        <v>6824</v>
      </c>
      <c r="B6824" s="24">
        <f>ROUND(SUMIF(Einnahmen!E$7:E$10002,A6824,Einnahmen!G$7:G$10002)+SUMIF(Einnahmen!I$7:I$10002,A6824,Einnahmen!H$7:H$10002)+SUMIF(Ausgaben!E$7:E$10002,A6824,Ausgaben!G$7:G$10002)+SUMIF(Ausgaben!I$7:I$10002,A6824,Ausgaben!H$7:H$10002),2)</f>
        <v>0</v>
      </c>
    </row>
    <row r="6825" spans="1:2" x14ac:dyDescent="0.25">
      <c r="A6825">
        <v>6825</v>
      </c>
      <c r="B6825" s="24">
        <f>ROUND(SUMIF(Einnahmen!E$7:E$10002,A6825,Einnahmen!G$7:G$10002)+SUMIF(Einnahmen!I$7:I$10002,A6825,Einnahmen!H$7:H$10002)+SUMIF(Ausgaben!E$7:E$10002,A6825,Ausgaben!G$7:G$10002)+SUMIF(Ausgaben!I$7:I$10002,A6825,Ausgaben!H$7:H$10002),2)</f>
        <v>0</v>
      </c>
    </row>
    <row r="6826" spans="1:2" x14ac:dyDescent="0.25">
      <c r="A6826">
        <v>6826</v>
      </c>
      <c r="B6826" s="24">
        <f>ROUND(SUMIF(Einnahmen!E$7:E$10002,A6826,Einnahmen!G$7:G$10002)+SUMIF(Einnahmen!I$7:I$10002,A6826,Einnahmen!H$7:H$10002)+SUMIF(Ausgaben!E$7:E$10002,A6826,Ausgaben!G$7:G$10002)+SUMIF(Ausgaben!I$7:I$10002,A6826,Ausgaben!H$7:H$10002),2)</f>
        <v>0</v>
      </c>
    </row>
    <row r="6827" spans="1:2" x14ac:dyDescent="0.25">
      <c r="A6827">
        <v>6827</v>
      </c>
      <c r="B6827" s="24">
        <f>ROUND(SUMIF(Einnahmen!E$7:E$10002,A6827,Einnahmen!G$7:G$10002)+SUMIF(Einnahmen!I$7:I$10002,A6827,Einnahmen!H$7:H$10002)+SUMIF(Ausgaben!E$7:E$10002,A6827,Ausgaben!G$7:G$10002)+SUMIF(Ausgaben!I$7:I$10002,A6827,Ausgaben!H$7:H$10002),2)</f>
        <v>0</v>
      </c>
    </row>
    <row r="6828" spans="1:2" x14ac:dyDescent="0.25">
      <c r="A6828">
        <v>6828</v>
      </c>
      <c r="B6828" s="24">
        <f>ROUND(SUMIF(Einnahmen!E$7:E$10002,A6828,Einnahmen!G$7:G$10002)+SUMIF(Einnahmen!I$7:I$10002,A6828,Einnahmen!H$7:H$10002)+SUMIF(Ausgaben!E$7:E$10002,A6828,Ausgaben!G$7:G$10002)+SUMIF(Ausgaben!I$7:I$10002,A6828,Ausgaben!H$7:H$10002),2)</f>
        <v>0</v>
      </c>
    </row>
    <row r="6829" spans="1:2" x14ac:dyDescent="0.25">
      <c r="A6829">
        <v>6829</v>
      </c>
      <c r="B6829" s="24">
        <f>ROUND(SUMIF(Einnahmen!E$7:E$10002,A6829,Einnahmen!G$7:G$10002)+SUMIF(Einnahmen!I$7:I$10002,A6829,Einnahmen!H$7:H$10002)+SUMIF(Ausgaben!E$7:E$10002,A6829,Ausgaben!G$7:G$10002)+SUMIF(Ausgaben!I$7:I$10002,A6829,Ausgaben!H$7:H$10002),2)</f>
        <v>0</v>
      </c>
    </row>
    <row r="6830" spans="1:2" x14ac:dyDescent="0.25">
      <c r="A6830">
        <v>6830</v>
      </c>
      <c r="B6830" s="24">
        <f>ROUND(SUMIF(Einnahmen!E$7:E$10002,A6830,Einnahmen!G$7:G$10002)+SUMIF(Einnahmen!I$7:I$10002,A6830,Einnahmen!H$7:H$10002)+SUMIF(Ausgaben!E$7:E$10002,A6830,Ausgaben!G$7:G$10002)+SUMIF(Ausgaben!I$7:I$10002,A6830,Ausgaben!H$7:H$10002),2)</f>
        <v>0</v>
      </c>
    </row>
    <row r="6831" spans="1:2" x14ac:dyDescent="0.25">
      <c r="A6831">
        <v>6831</v>
      </c>
      <c r="B6831" s="24">
        <f>ROUND(SUMIF(Einnahmen!E$7:E$10002,A6831,Einnahmen!G$7:G$10002)+SUMIF(Einnahmen!I$7:I$10002,A6831,Einnahmen!H$7:H$10002)+SUMIF(Ausgaben!E$7:E$10002,A6831,Ausgaben!G$7:G$10002)+SUMIF(Ausgaben!I$7:I$10002,A6831,Ausgaben!H$7:H$10002),2)</f>
        <v>0</v>
      </c>
    </row>
    <row r="6832" spans="1:2" x14ac:dyDescent="0.25">
      <c r="A6832">
        <v>6832</v>
      </c>
      <c r="B6832" s="24">
        <f>ROUND(SUMIF(Einnahmen!E$7:E$10002,A6832,Einnahmen!G$7:G$10002)+SUMIF(Einnahmen!I$7:I$10002,A6832,Einnahmen!H$7:H$10002)+SUMIF(Ausgaben!E$7:E$10002,A6832,Ausgaben!G$7:G$10002)+SUMIF(Ausgaben!I$7:I$10002,A6832,Ausgaben!H$7:H$10002),2)</f>
        <v>0</v>
      </c>
    </row>
    <row r="6833" spans="1:2" x14ac:dyDescent="0.25">
      <c r="A6833">
        <v>6833</v>
      </c>
      <c r="B6833" s="24">
        <f>ROUND(SUMIF(Einnahmen!E$7:E$10002,A6833,Einnahmen!G$7:G$10002)+SUMIF(Einnahmen!I$7:I$10002,A6833,Einnahmen!H$7:H$10002)+SUMIF(Ausgaben!E$7:E$10002,A6833,Ausgaben!G$7:G$10002)+SUMIF(Ausgaben!I$7:I$10002,A6833,Ausgaben!H$7:H$10002),2)</f>
        <v>0</v>
      </c>
    </row>
    <row r="6834" spans="1:2" x14ac:dyDescent="0.25">
      <c r="A6834">
        <v>6834</v>
      </c>
      <c r="B6834" s="24">
        <f>ROUND(SUMIF(Einnahmen!E$7:E$10002,A6834,Einnahmen!G$7:G$10002)+SUMIF(Einnahmen!I$7:I$10002,A6834,Einnahmen!H$7:H$10002)+SUMIF(Ausgaben!E$7:E$10002,A6834,Ausgaben!G$7:G$10002)+SUMIF(Ausgaben!I$7:I$10002,A6834,Ausgaben!H$7:H$10002),2)</f>
        <v>0</v>
      </c>
    </row>
    <row r="6835" spans="1:2" x14ac:dyDescent="0.25">
      <c r="A6835">
        <v>6835</v>
      </c>
      <c r="B6835" s="24">
        <f>ROUND(SUMIF(Einnahmen!E$7:E$10002,A6835,Einnahmen!G$7:G$10002)+SUMIF(Einnahmen!I$7:I$10002,A6835,Einnahmen!H$7:H$10002)+SUMIF(Ausgaben!E$7:E$10002,A6835,Ausgaben!G$7:G$10002)+SUMIF(Ausgaben!I$7:I$10002,A6835,Ausgaben!H$7:H$10002),2)</f>
        <v>0</v>
      </c>
    </row>
    <row r="6836" spans="1:2" x14ac:dyDescent="0.25">
      <c r="A6836">
        <v>6836</v>
      </c>
      <c r="B6836" s="24">
        <f>ROUND(SUMIF(Einnahmen!E$7:E$10002,A6836,Einnahmen!G$7:G$10002)+SUMIF(Einnahmen!I$7:I$10002,A6836,Einnahmen!H$7:H$10002)+SUMIF(Ausgaben!E$7:E$10002,A6836,Ausgaben!G$7:G$10002)+SUMIF(Ausgaben!I$7:I$10002,A6836,Ausgaben!H$7:H$10002),2)</f>
        <v>0</v>
      </c>
    </row>
    <row r="6837" spans="1:2" x14ac:dyDescent="0.25">
      <c r="A6837">
        <v>6837</v>
      </c>
      <c r="B6837" s="24">
        <f>ROUND(SUMIF(Einnahmen!E$7:E$10002,A6837,Einnahmen!G$7:G$10002)+SUMIF(Einnahmen!I$7:I$10002,A6837,Einnahmen!H$7:H$10002)+SUMIF(Ausgaben!E$7:E$10002,A6837,Ausgaben!G$7:G$10002)+SUMIF(Ausgaben!I$7:I$10002,A6837,Ausgaben!H$7:H$10002),2)</f>
        <v>0</v>
      </c>
    </row>
    <row r="6838" spans="1:2" x14ac:dyDescent="0.25">
      <c r="A6838">
        <v>6838</v>
      </c>
      <c r="B6838" s="24">
        <f>ROUND(SUMIF(Einnahmen!E$7:E$10002,A6838,Einnahmen!G$7:G$10002)+SUMIF(Einnahmen!I$7:I$10002,A6838,Einnahmen!H$7:H$10002)+SUMIF(Ausgaben!E$7:E$10002,A6838,Ausgaben!G$7:G$10002)+SUMIF(Ausgaben!I$7:I$10002,A6838,Ausgaben!H$7:H$10002),2)</f>
        <v>0</v>
      </c>
    </row>
    <row r="6839" spans="1:2" x14ac:dyDescent="0.25">
      <c r="A6839">
        <v>6839</v>
      </c>
      <c r="B6839" s="24">
        <f>ROUND(SUMIF(Einnahmen!E$7:E$10002,A6839,Einnahmen!G$7:G$10002)+SUMIF(Einnahmen!I$7:I$10002,A6839,Einnahmen!H$7:H$10002)+SUMIF(Ausgaben!E$7:E$10002,A6839,Ausgaben!G$7:G$10002)+SUMIF(Ausgaben!I$7:I$10002,A6839,Ausgaben!H$7:H$10002),2)</f>
        <v>0</v>
      </c>
    </row>
    <row r="6840" spans="1:2" x14ac:dyDescent="0.25">
      <c r="A6840">
        <v>6840</v>
      </c>
      <c r="B6840" s="24">
        <f>ROUND(SUMIF(Einnahmen!E$7:E$10002,A6840,Einnahmen!G$7:G$10002)+SUMIF(Einnahmen!I$7:I$10002,A6840,Einnahmen!H$7:H$10002)+SUMIF(Ausgaben!E$7:E$10002,A6840,Ausgaben!G$7:G$10002)+SUMIF(Ausgaben!I$7:I$10002,A6840,Ausgaben!H$7:H$10002),2)</f>
        <v>0</v>
      </c>
    </row>
    <row r="6841" spans="1:2" x14ac:dyDescent="0.25">
      <c r="A6841">
        <v>6841</v>
      </c>
      <c r="B6841" s="24">
        <f>ROUND(SUMIF(Einnahmen!E$7:E$10002,A6841,Einnahmen!G$7:G$10002)+SUMIF(Einnahmen!I$7:I$10002,A6841,Einnahmen!H$7:H$10002)+SUMIF(Ausgaben!E$7:E$10002,A6841,Ausgaben!G$7:G$10002)+SUMIF(Ausgaben!I$7:I$10002,A6841,Ausgaben!H$7:H$10002),2)</f>
        <v>0</v>
      </c>
    </row>
    <row r="6842" spans="1:2" x14ac:dyDescent="0.25">
      <c r="A6842">
        <v>6842</v>
      </c>
      <c r="B6842" s="24">
        <f>ROUND(SUMIF(Einnahmen!E$7:E$10002,A6842,Einnahmen!G$7:G$10002)+SUMIF(Einnahmen!I$7:I$10002,A6842,Einnahmen!H$7:H$10002)+SUMIF(Ausgaben!E$7:E$10002,A6842,Ausgaben!G$7:G$10002)+SUMIF(Ausgaben!I$7:I$10002,A6842,Ausgaben!H$7:H$10002),2)</f>
        <v>0</v>
      </c>
    </row>
    <row r="6843" spans="1:2" x14ac:dyDescent="0.25">
      <c r="A6843">
        <v>6843</v>
      </c>
      <c r="B6843" s="24">
        <f>ROUND(SUMIF(Einnahmen!E$7:E$10002,A6843,Einnahmen!G$7:G$10002)+SUMIF(Einnahmen!I$7:I$10002,A6843,Einnahmen!H$7:H$10002)+SUMIF(Ausgaben!E$7:E$10002,A6843,Ausgaben!G$7:G$10002)+SUMIF(Ausgaben!I$7:I$10002,A6843,Ausgaben!H$7:H$10002),2)</f>
        <v>0</v>
      </c>
    </row>
    <row r="6844" spans="1:2" x14ac:dyDescent="0.25">
      <c r="A6844">
        <v>6844</v>
      </c>
      <c r="B6844" s="24">
        <f>ROUND(SUMIF(Einnahmen!E$7:E$10002,A6844,Einnahmen!G$7:G$10002)+SUMIF(Einnahmen!I$7:I$10002,A6844,Einnahmen!H$7:H$10002)+SUMIF(Ausgaben!E$7:E$10002,A6844,Ausgaben!G$7:G$10002)+SUMIF(Ausgaben!I$7:I$10002,A6844,Ausgaben!H$7:H$10002),2)</f>
        <v>0</v>
      </c>
    </row>
    <row r="6845" spans="1:2" x14ac:dyDescent="0.25">
      <c r="A6845">
        <v>6845</v>
      </c>
      <c r="B6845" s="24">
        <f>ROUND(SUMIF(Einnahmen!E$7:E$10002,A6845,Einnahmen!G$7:G$10002)+SUMIF(Einnahmen!I$7:I$10002,A6845,Einnahmen!H$7:H$10002)+SUMIF(Ausgaben!E$7:E$10002,A6845,Ausgaben!G$7:G$10002)+SUMIF(Ausgaben!I$7:I$10002,A6845,Ausgaben!H$7:H$10002),2)</f>
        <v>0</v>
      </c>
    </row>
    <row r="6846" spans="1:2" x14ac:dyDescent="0.25">
      <c r="A6846">
        <v>6846</v>
      </c>
      <c r="B6846" s="24">
        <f>ROUND(SUMIF(Einnahmen!E$7:E$10002,A6846,Einnahmen!G$7:G$10002)+SUMIF(Einnahmen!I$7:I$10002,A6846,Einnahmen!H$7:H$10002)+SUMIF(Ausgaben!E$7:E$10002,A6846,Ausgaben!G$7:G$10002)+SUMIF(Ausgaben!I$7:I$10002,A6846,Ausgaben!H$7:H$10002),2)</f>
        <v>0</v>
      </c>
    </row>
    <row r="6847" spans="1:2" x14ac:dyDescent="0.25">
      <c r="A6847">
        <v>6847</v>
      </c>
      <c r="B6847" s="24">
        <f>ROUND(SUMIF(Einnahmen!E$7:E$10002,A6847,Einnahmen!G$7:G$10002)+SUMIF(Einnahmen!I$7:I$10002,A6847,Einnahmen!H$7:H$10002)+SUMIF(Ausgaben!E$7:E$10002,A6847,Ausgaben!G$7:G$10002)+SUMIF(Ausgaben!I$7:I$10002,A6847,Ausgaben!H$7:H$10002),2)</f>
        <v>0</v>
      </c>
    </row>
    <row r="6848" spans="1:2" x14ac:dyDescent="0.25">
      <c r="A6848">
        <v>6848</v>
      </c>
      <c r="B6848" s="24">
        <f>ROUND(SUMIF(Einnahmen!E$7:E$10002,A6848,Einnahmen!G$7:G$10002)+SUMIF(Einnahmen!I$7:I$10002,A6848,Einnahmen!H$7:H$10002)+SUMIF(Ausgaben!E$7:E$10002,A6848,Ausgaben!G$7:G$10002)+SUMIF(Ausgaben!I$7:I$10002,A6848,Ausgaben!H$7:H$10002),2)</f>
        <v>0</v>
      </c>
    </row>
    <row r="6849" spans="1:2" x14ac:dyDescent="0.25">
      <c r="A6849">
        <v>6849</v>
      </c>
      <c r="B6849" s="24">
        <f>ROUND(SUMIF(Einnahmen!E$7:E$10002,A6849,Einnahmen!G$7:G$10002)+SUMIF(Einnahmen!I$7:I$10002,A6849,Einnahmen!H$7:H$10002)+SUMIF(Ausgaben!E$7:E$10002,A6849,Ausgaben!G$7:G$10002)+SUMIF(Ausgaben!I$7:I$10002,A6849,Ausgaben!H$7:H$10002),2)</f>
        <v>0</v>
      </c>
    </row>
    <row r="6850" spans="1:2" x14ac:dyDescent="0.25">
      <c r="A6850">
        <v>6850</v>
      </c>
      <c r="B6850" s="24">
        <f>ROUND(SUMIF(Einnahmen!E$7:E$10002,A6850,Einnahmen!G$7:G$10002)+SUMIF(Einnahmen!I$7:I$10002,A6850,Einnahmen!H$7:H$10002)+SUMIF(Ausgaben!E$7:E$10002,A6850,Ausgaben!G$7:G$10002)+SUMIF(Ausgaben!I$7:I$10002,A6850,Ausgaben!H$7:H$10002),2)</f>
        <v>0</v>
      </c>
    </row>
    <row r="6851" spans="1:2" x14ac:dyDescent="0.25">
      <c r="A6851">
        <v>6851</v>
      </c>
      <c r="B6851" s="24">
        <f>ROUND(SUMIF(Einnahmen!E$7:E$10002,A6851,Einnahmen!G$7:G$10002)+SUMIF(Einnahmen!I$7:I$10002,A6851,Einnahmen!H$7:H$10002)+SUMIF(Ausgaben!E$7:E$10002,A6851,Ausgaben!G$7:G$10002)+SUMIF(Ausgaben!I$7:I$10002,A6851,Ausgaben!H$7:H$10002),2)</f>
        <v>0</v>
      </c>
    </row>
    <row r="6852" spans="1:2" x14ac:dyDescent="0.25">
      <c r="A6852">
        <v>6852</v>
      </c>
      <c r="B6852" s="24">
        <f>ROUND(SUMIF(Einnahmen!E$7:E$10002,A6852,Einnahmen!G$7:G$10002)+SUMIF(Einnahmen!I$7:I$10002,A6852,Einnahmen!H$7:H$10002)+SUMIF(Ausgaben!E$7:E$10002,A6852,Ausgaben!G$7:G$10002)+SUMIF(Ausgaben!I$7:I$10002,A6852,Ausgaben!H$7:H$10002),2)</f>
        <v>0</v>
      </c>
    </row>
    <row r="6853" spans="1:2" x14ac:dyDescent="0.25">
      <c r="A6853">
        <v>6853</v>
      </c>
      <c r="B6853" s="24">
        <f>ROUND(SUMIF(Einnahmen!E$7:E$10002,A6853,Einnahmen!G$7:G$10002)+SUMIF(Einnahmen!I$7:I$10002,A6853,Einnahmen!H$7:H$10002)+SUMIF(Ausgaben!E$7:E$10002,A6853,Ausgaben!G$7:G$10002)+SUMIF(Ausgaben!I$7:I$10002,A6853,Ausgaben!H$7:H$10002),2)</f>
        <v>0</v>
      </c>
    </row>
    <row r="6854" spans="1:2" x14ac:dyDescent="0.25">
      <c r="A6854">
        <v>6854</v>
      </c>
      <c r="B6854" s="24">
        <f>ROUND(SUMIF(Einnahmen!E$7:E$10002,A6854,Einnahmen!G$7:G$10002)+SUMIF(Einnahmen!I$7:I$10002,A6854,Einnahmen!H$7:H$10002)+SUMIF(Ausgaben!E$7:E$10002,A6854,Ausgaben!G$7:G$10002)+SUMIF(Ausgaben!I$7:I$10002,A6854,Ausgaben!H$7:H$10002),2)</f>
        <v>0</v>
      </c>
    </row>
    <row r="6855" spans="1:2" x14ac:dyDescent="0.25">
      <c r="A6855">
        <v>6855</v>
      </c>
      <c r="B6855" s="24">
        <f>ROUND(SUMIF(Einnahmen!E$7:E$10002,A6855,Einnahmen!G$7:G$10002)+SUMIF(Einnahmen!I$7:I$10002,A6855,Einnahmen!H$7:H$10002)+SUMIF(Ausgaben!E$7:E$10002,A6855,Ausgaben!G$7:G$10002)+SUMIF(Ausgaben!I$7:I$10002,A6855,Ausgaben!H$7:H$10002),2)</f>
        <v>0</v>
      </c>
    </row>
    <row r="6856" spans="1:2" x14ac:dyDescent="0.25">
      <c r="A6856">
        <v>6856</v>
      </c>
      <c r="B6856" s="24">
        <f>ROUND(SUMIF(Einnahmen!E$7:E$10002,A6856,Einnahmen!G$7:G$10002)+SUMIF(Einnahmen!I$7:I$10002,A6856,Einnahmen!H$7:H$10002)+SUMIF(Ausgaben!E$7:E$10002,A6856,Ausgaben!G$7:G$10002)+SUMIF(Ausgaben!I$7:I$10002,A6856,Ausgaben!H$7:H$10002),2)</f>
        <v>0</v>
      </c>
    </row>
    <row r="6857" spans="1:2" x14ac:dyDescent="0.25">
      <c r="A6857">
        <v>6857</v>
      </c>
      <c r="B6857" s="24">
        <f>ROUND(SUMIF(Einnahmen!E$7:E$10002,A6857,Einnahmen!G$7:G$10002)+SUMIF(Einnahmen!I$7:I$10002,A6857,Einnahmen!H$7:H$10002)+SUMIF(Ausgaben!E$7:E$10002,A6857,Ausgaben!G$7:G$10002)+SUMIF(Ausgaben!I$7:I$10002,A6857,Ausgaben!H$7:H$10002),2)</f>
        <v>0</v>
      </c>
    </row>
    <row r="6858" spans="1:2" x14ac:dyDescent="0.25">
      <c r="A6858">
        <v>6858</v>
      </c>
      <c r="B6858" s="24">
        <f>ROUND(SUMIF(Einnahmen!E$7:E$10002,A6858,Einnahmen!G$7:G$10002)+SUMIF(Einnahmen!I$7:I$10002,A6858,Einnahmen!H$7:H$10002)+SUMIF(Ausgaben!E$7:E$10002,A6858,Ausgaben!G$7:G$10002)+SUMIF(Ausgaben!I$7:I$10002,A6858,Ausgaben!H$7:H$10002),2)</f>
        <v>0</v>
      </c>
    </row>
    <row r="6859" spans="1:2" x14ac:dyDescent="0.25">
      <c r="A6859">
        <v>6859</v>
      </c>
      <c r="B6859" s="24">
        <f>ROUND(SUMIF(Einnahmen!E$7:E$10002,A6859,Einnahmen!G$7:G$10002)+SUMIF(Einnahmen!I$7:I$10002,A6859,Einnahmen!H$7:H$10002)+SUMIF(Ausgaben!E$7:E$10002,A6859,Ausgaben!G$7:G$10002)+SUMIF(Ausgaben!I$7:I$10002,A6859,Ausgaben!H$7:H$10002),2)</f>
        <v>0</v>
      </c>
    </row>
    <row r="6860" spans="1:2" x14ac:dyDescent="0.25">
      <c r="A6860">
        <v>6860</v>
      </c>
      <c r="B6860" s="24">
        <f>ROUND(SUMIF(Einnahmen!E$7:E$10002,A6860,Einnahmen!G$7:G$10002)+SUMIF(Einnahmen!I$7:I$10002,A6860,Einnahmen!H$7:H$10002)+SUMIF(Ausgaben!E$7:E$10002,A6860,Ausgaben!G$7:G$10002)+SUMIF(Ausgaben!I$7:I$10002,A6860,Ausgaben!H$7:H$10002),2)</f>
        <v>0</v>
      </c>
    </row>
    <row r="6861" spans="1:2" x14ac:dyDescent="0.25">
      <c r="A6861">
        <v>6861</v>
      </c>
      <c r="B6861" s="24">
        <f>ROUND(SUMIF(Einnahmen!E$7:E$10002,A6861,Einnahmen!G$7:G$10002)+SUMIF(Einnahmen!I$7:I$10002,A6861,Einnahmen!H$7:H$10002)+SUMIF(Ausgaben!E$7:E$10002,A6861,Ausgaben!G$7:G$10002)+SUMIF(Ausgaben!I$7:I$10002,A6861,Ausgaben!H$7:H$10002),2)</f>
        <v>0</v>
      </c>
    </row>
    <row r="6862" spans="1:2" x14ac:dyDescent="0.25">
      <c r="A6862">
        <v>6862</v>
      </c>
      <c r="B6862" s="24">
        <f>ROUND(SUMIF(Einnahmen!E$7:E$10002,A6862,Einnahmen!G$7:G$10002)+SUMIF(Einnahmen!I$7:I$10002,A6862,Einnahmen!H$7:H$10002)+SUMIF(Ausgaben!E$7:E$10002,A6862,Ausgaben!G$7:G$10002)+SUMIF(Ausgaben!I$7:I$10002,A6862,Ausgaben!H$7:H$10002),2)</f>
        <v>0</v>
      </c>
    </row>
    <row r="6863" spans="1:2" x14ac:dyDescent="0.25">
      <c r="A6863">
        <v>6863</v>
      </c>
      <c r="B6863" s="24">
        <f>ROUND(SUMIF(Einnahmen!E$7:E$10002,A6863,Einnahmen!G$7:G$10002)+SUMIF(Einnahmen!I$7:I$10002,A6863,Einnahmen!H$7:H$10002)+SUMIF(Ausgaben!E$7:E$10002,A6863,Ausgaben!G$7:G$10002)+SUMIF(Ausgaben!I$7:I$10002,A6863,Ausgaben!H$7:H$10002),2)</f>
        <v>0</v>
      </c>
    </row>
    <row r="6864" spans="1:2" x14ac:dyDescent="0.25">
      <c r="A6864">
        <v>6864</v>
      </c>
      <c r="B6864" s="24">
        <f>ROUND(SUMIF(Einnahmen!E$7:E$10002,A6864,Einnahmen!G$7:G$10002)+SUMIF(Einnahmen!I$7:I$10002,A6864,Einnahmen!H$7:H$10002)+SUMIF(Ausgaben!E$7:E$10002,A6864,Ausgaben!G$7:G$10002)+SUMIF(Ausgaben!I$7:I$10002,A6864,Ausgaben!H$7:H$10002),2)</f>
        <v>0</v>
      </c>
    </row>
    <row r="6865" spans="1:2" x14ac:dyDescent="0.25">
      <c r="A6865">
        <v>6865</v>
      </c>
      <c r="B6865" s="24">
        <f>ROUND(SUMIF(Einnahmen!E$7:E$10002,A6865,Einnahmen!G$7:G$10002)+SUMIF(Einnahmen!I$7:I$10002,A6865,Einnahmen!H$7:H$10002)+SUMIF(Ausgaben!E$7:E$10002,A6865,Ausgaben!G$7:G$10002)+SUMIF(Ausgaben!I$7:I$10002,A6865,Ausgaben!H$7:H$10002),2)</f>
        <v>0</v>
      </c>
    </row>
    <row r="6866" spans="1:2" x14ac:dyDescent="0.25">
      <c r="A6866">
        <v>6866</v>
      </c>
      <c r="B6866" s="24">
        <f>ROUND(SUMIF(Einnahmen!E$7:E$10002,A6866,Einnahmen!G$7:G$10002)+SUMIF(Einnahmen!I$7:I$10002,A6866,Einnahmen!H$7:H$10002)+SUMIF(Ausgaben!E$7:E$10002,A6866,Ausgaben!G$7:G$10002)+SUMIF(Ausgaben!I$7:I$10002,A6866,Ausgaben!H$7:H$10002),2)</f>
        <v>0</v>
      </c>
    </row>
    <row r="6867" spans="1:2" x14ac:dyDescent="0.25">
      <c r="A6867">
        <v>6867</v>
      </c>
      <c r="B6867" s="24">
        <f>ROUND(SUMIF(Einnahmen!E$7:E$10002,A6867,Einnahmen!G$7:G$10002)+SUMIF(Einnahmen!I$7:I$10002,A6867,Einnahmen!H$7:H$10002)+SUMIF(Ausgaben!E$7:E$10002,A6867,Ausgaben!G$7:G$10002)+SUMIF(Ausgaben!I$7:I$10002,A6867,Ausgaben!H$7:H$10002),2)</f>
        <v>0</v>
      </c>
    </row>
    <row r="6868" spans="1:2" x14ac:dyDescent="0.25">
      <c r="A6868">
        <v>6868</v>
      </c>
      <c r="B6868" s="24">
        <f>ROUND(SUMIF(Einnahmen!E$7:E$10002,A6868,Einnahmen!G$7:G$10002)+SUMIF(Einnahmen!I$7:I$10002,A6868,Einnahmen!H$7:H$10002)+SUMIF(Ausgaben!E$7:E$10002,A6868,Ausgaben!G$7:G$10002)+SUMIF(Ausgaben!I$7:I$10002,A6868,Ausgaben!H$7:H$10002),2)</f>
        <v>0</v>
      </c>
    </row>
    <row r="6869" spans="1:2" x14ac:dyDescent="0.25">
      <c r="A6869">
        <v>6869</v>
      </c>
      <c r="B6869" s="24">
        <f>ROUND(SUMIF(Einnahmen!E$7:E$10002,A6869,Einnahmen!G$7:G$10002)+SUMIF(Einnahmen!I$7:I$10002,A6869,Einnahmen!H$7:H$10002)+SUMIF(Ausgaben!E$7:E$10002,A6869,Ausgaben!G$7:G$10002)+SUMIF(Ausgaben!I$7:I$10002,A6869,Ausgaben!H$7:H$10002),2)</f>
        <v>0</v>
      </c>
    </row>
    <row r="6870" spans="1:2" x14ac:dyDescent="0.25">
      <c r="A6870">
        <v>6870</v>
      </c>
      <c r="B6870" s="24">
        <f>ROUND(SUMIF(Einnahmen!E$7:E$10002,A6870,Einnahmen!G$7:G$10002)+SUMIF(Einnahmen!I$7:I$10002,A6870,Einnahmen!H$7:H$10002)+SUMIF(Ausgaben!E$7:E$10002,A6870,Ausgaben!G$7:G$10002)+SUMIF(Ausgaben!I$7:I$10002,A6870,Ausgaben!H$7:H$10002),2)</f>
        <v>0</v>
      </c>
    </row>
    <row r="6871" spans="1:2" x14ac:dyDescent="0.25">
      <c r="A6871">
        <v>6871</v>
      </c>
      <c r="B6871" s="24">
        <f>ROUND(SUMIF(Einnahmen!E$7:E$10002,A6871,Einnahmen!G$7:G$10002)+SUMIF(Einnahmen!I$7:I$10002,A6871,Einnahmen!H$7:H$10002)+SUMIF(Ausgaben!E$7:E$10002,A6871,Ausgaben!G$7:G$10002)+SUMIF(Ausgaben!I$7:I$10002,A6871,Ausgaben!H$7:H$10002),2)</f>
        <v>0</v>
      </c>
    </row>
    <row r="6872" spans="1:2" x14ac:dyDescent="0.25">
      <c r="A6872">
        <v>6872</v>
      </c>
      <c r="B6872" s="24">
        <f>ROUND(SUMIF(Einnahmen!E$7:E$10002,A6872,Einnahmen!G$7:G$10002)+SUMIF(Einnahmen!I$7:I$10002,A6872,Einnahmen!H$7:H$10002)+SUMIF(Ausgaben!E$7:E$10002,A6872,Ausgaben!G$7:G$10002)+SUMIF(Ausgaben!I$7:I$10002,A6872,Ausgaben!H$7:H$10002),2)</f>
        <v>0</v>
      </c>
    </row>
    <row r="6873" spans="1:2" x14ac:dyDescent="0.25">
      <c r="A6873">
        <v>6873</v>
      </c>
      <c r="B6873" s="24">
        <f>ROUND(SUMIF(Einnahmen!E$7:E$10002,A6873,Einnahmen!G$7:G$10002)+SUMIF(Einnahmen!I$7:I$10002,A6873,Einnahmen!H$7:H$10002)+SUMIF(Ausgaben!E$7:E$10002,A6873,Ausgaben!G$7:G$10002)+SUMIF(Ausgaben!I$7:I$10002,A6873,Ausgaben!H$7:H$10002),2)</f>
        <v>0</v>
      </c>
    </row>
    <row r="6874" spans="1:2" x14ac:dyDescent="0.25">
      <c r="A6874">
        <v>6874</v>
      </c>
      <c r="B6874" s="24">
        <f>ROUND(SUMIF(Einnahmen!E$7:E$10002,A6874,Einnahmen!G$7:G$10002)+SUMIF(Einnahmen!I$7:I$10002,A6874,Einnahmen!H$7:H$10002)+SUMIF(Ausgaben!E$7:E$10002,A6874,Ausgaben!G$7:G$10002)+SUMIF(Ausgaben!I$7:I$10002,A6874,Ausgaben!H$7:H$10002),2)</f>
        <v>0</v>
      </c>
    </row>
    <row r="6875" spans="1:2" x14ac:dyDescent="0.25">
      <c r="A6875">
        <v>6875</v>
      </c>
      <c r="B6875" s="24">
        <f>ROUND(SUMIF(Einnahmen!E$7:E$10002,A6875,Einnahmen!G$7:G$10002)+SUMIF(Einnahmen!I$7:I$10002,A6875,Einnahmen!H$7:H$10002)+SUMIF(Ausgaben!E$7:E$10002,A6875,Ausgaben!G$7:G$10002)+SUMIF(Ausgaben!I$7:I$10002,A6875,Ausgaben!H$7:H$10002),2)</f>
        <v>0</v>
      </c>
    </row>
    <row r="6876" spans="1:2" x14ac:dyDescent="0.25">
      <c r="A6876">
        <v>6876</v>
      </c>
      <c r="B6876" s="24">
        <f>ROUND(SUMIF(Einnahmen!E$7:E$10002,A6876,Einnahmen!G$7:G$10002)+SUMIF(Einnahmen!I$7:I$10002,A6876,Einnahmen!H$7:H$10002)+SUMIF(Ausgaben!E$7:E$10002,A6876,Ausgaben!G$7:G$10002)+SUMIF(Ausgaben!I$7:I$10002,A6876,Ausgaben!H$7:H$10002),2)</f>
        <v>0</v>
      </c>
    </row>
    <row r="6877" spans="1:2" x14ac:dyDescent="0.25">
      <c r="A6877">
        <v>6877</v>
      </c>
      <c r="B6877" s="24">
        <f>ROUND(SUMIF(Einnahmen!E$7:E$10002,A6877,Einnahmen!G$7:G$10002)+SUMIF(Einnahmen!I$7:I$10002,A6877,Einnahmen!H$7:H$10002)+SUMIF(Ausgaben!E$7:E$10002,A6877,Ausgaben!G$7:G$10002)+SUMIF(Ausgaben!I$7:I$10002,A6877,Ausgaben!H$7:H$10002),2)</f>
        <v>0</v>
      </c>
    </row>
    <row r="6878" spans="1:2" x14ac:dyDescent="0.25">
      <c r="A6878">
        <v>6878</v>
      </c>
      <c r="B6878" s="24">
        <f>ROUND(SUMIF(Einnahmen!E$7:E$10002,A6878,Einnahmen!G$7:G$10002)+SUMIF(Einnahmen!I$7:I$10002,A6878,Einnahmen!H$7:H$10002)+SUMIF(Ausgaben!E$7:E$10002,A6878,Ausgaben!G$7:G$10002)+SUMIF(Ausgaben!I$7:I$10002,A6878,Ausgaben!H$7:H$10002),2)</f>
        <v>0</v>
      </c>
    </row>
    <row r="6879" spans="1:2" x14ac:dyDescent="0.25">
      <c r="A6879">
        <v>6879</v>
      </c>
      <c r="B6879" s="24">
        <f>ROUND(SUMIF(Einnahmen!E$7:E$10002,A6879,Einnahmen!G$7:G$10002)+SUMIF(Einnahmen!I$7:I$10002,A6879,Einnahmen!H$7:H$10002)+SUMIF(Ausgaben!E$7:E$10002,A6879,Ausgaben!G$7:G$10002)+SUMIF(Ausgaben!I$7:I$10002,A6879,Ausgaben!H$7:H$10002),2)</f>
        <v>0</v>
      </c>
    </row>
    <row r="6880" spans="1:2" x14ac:dyDescent="0.25">
      <c r="A6880">
        <v>6880</v>
      </c>
      <c r="B6880" s="24">
        <f>ROUND(SUMIF(Einnahmen!E$7:E$10002,A6880,Einnahmen!G$7:G$10002)+SUMIF(Einnahmen!I$7:I$10002,A6880,Einnahmen!H$7:H$10002)+SUMIF(Ausgaben!E$7:E$10002,A6880,Ausgaben!G$7:G$10002)+SUMIF(Ausgaben!I$7:I$10002,A6880,Ausgaben!H$7:H$10002),2)</f>
        <v>0</v>
      </c>
    </row>
    <row r="6881" spans="1:2" x14ac:dyDescent="0.25">
      <c r="A6881">
        <v>6881</v>
      </c>
      <c r="B6881" s="24">
        <f>ROUND(SUMIF(Einnahmen!E$7:E$10002,A6881,Einnahmen!G$7:G$10002)+SUMIF(Einnahmen!I$7:I$10002,A6881,Einnahmen!H$7:H$10002)+SUMIF(Ausgaben!E$7:E$10002,A6881,Ausgaben!G$7:G$10002)+SUMIF(Ausgaben!I$7:I$10002,A6881,Ausgaben!H$7:H$10002),2)</f>
        <v>0</v>
      </c>
    </row>
    <row r="6882" spans="1:2" x14ac:dyDescent="0.25">
      <c r="A6882">
        <v>6882</v>
      </c>
      <c r="B6882" s="24">
        <f>ROUND(SUMIF(Einnahmen!E$7:E$10002,A6882,Einnahmen!G$7:G$10002)+SUMIF(Einnahmen!I$7:I$10002,A6882,Einnahmen!H$7:H$10002)+SUMIF(Ausgaben!E$7:E$10002,A6882,Ausgaben!G$7:G$10002)+SUMIF(Ausgaben!I$7:I$10002,A6882,Ausgaben!H$7:H$10002),2)</f>
        <v>0</v>
      </c>
    </row>
    <row r="6883" spans="1:2" x14ac:dyDescent="0.25">
      <c r="A6883">
        <v>6883</v>
      </c>
      <c r="B6883" s="24">
        <f>ROUND(SUMIF(Einnahmen!E$7:E$10002,A6883,Einnahmen!G$7:G$10002)+SUMIF(Einnahmen!I$7:I$10002,A6883,Einnahmen!H$7:H$10002)+SUMIF(Ausgaben!E$7:E$10002,A6883,Ausgaben!G$7:G$10002)+SUMIF(Ausgaben!I$7:I$10002,A6883,Ausgaben!H$7:H$10002),2)</f>
        <v>0</v>
      </c>
    </row>
    <row r="6884" spans="1:2" x14ac:dyDescent="0.25">
      <c r="A6884">
        <v>6884</v>
      </c>
      <c r="B6884" s="24">
        <f>ROUND(SUMIF(Einnahmen!E$7:E$10002,A6884,Einnahmen!G$7:G$10002)+SUMIF(Einnahmen!I$7:I$10002,A6884,Einnahmen!H$7:H$10002)+SUMIF(Ausgaben!E$7:E$10002,A6884,Ausgaben!G$7:G$10002)+SUMIF(Ausgaben!I$7:I$10002,A6884,Ausgaben!H$7:H$10002),2)</f>
        <v>0</v>
      </c>
    </row>
    <row r="6885" spans="1:2" x14ac:dyDescent="0.25">
      <c r="A6885">
        <v>6885</v>
      </c>
      <c r="B6885" s="24">
        <f>ROUND(SUMIF(Einnahmen!E$7:E$10002,A6885,Einnahmen!G$7:G$10002)+SUMIF(Einnahmen!I$7:I$10002,A6885,Einnahmen!H$7:H$10002)+SUMIF(Ausgaben!E$7:E$10002,A6885,Ausgaben!G$7:G$10002)+SUMIF(Ausgaben!I$7:I$10002,A6885,Ausgaben!H$7:H$10002),2)</f>
        <v>0</v>
      </c>
    </row>
    <row r="6886" spans="1:2" x14ac:dyDescent="0.25">
      <c r="A6886">
        <v>6886</v>
      </c>
      <c r="B6886" s="24">
        <f>ROUND(SUMIF(Einnahmen!E$7:E$10002,A6886,Einnahmen!G$7:G$10002)+SUMIF(Einnahmen!I$7:I$10002,A6886,Einnahmen!H$7:H$10002)+SUMIF(Ausgaben!E$7:E$10002,A6886,Ausgaben!G$7:G$10002)+SUMIF(Ausgaben!I$7:I$10002,A6886,Ausgaben!H$7:H$10002),2)</f>
        <v>0</v>
      </c>
    </row>
    <row r="6887" spans="1:2" x14ac:dyDescent="0.25">
      <c r="A6887">
        <v>6887</v>
      </c>
      <c r="B6887" s="24">
        <f>ROUND(SUMIF(Einnahmen!E$7:E$10002,A6887,Einnahmen!G$7:G$10002)+SUMIF(Einnahmen!I$7:I$10002,A6887,Einnahmen!H$7:H$10002)+SUMIF(Ausgaben!E$7:E$10002,A6887,Ausgaben!G$7:G$10002)+SUMIF(Ausgaben!I$7:I$10002,A6887,Ausgaben!H$7:H$10002),2)</f>
        <v>0</v>
      </c>
    </row>
    <row r="6888" spans="1:2" x14ac:dyDescent="0.25">
      <c r="A6888">
        <v>6888</v>
      </c>
      <c r="B6888" s="24">
        <f>ROUND(SUMIF(Einnahmen!E$7:E$10002,A6888,Einnahmen!G$7:G$10002)+SUMIF(Einnahmen!I$7:I$10002,A6888,Einnahmen!H$7:H$10002)+SUMIF(Ausgaben!E$7:E$10002,A6888,Ausgaben!G$7:G$10002)+SUMIF(Ausgaben!I$7:I$10002,A6888,Ausgaben!H$7:H$10002),2)</f>
        <v>0</v>
      </c>
    </row>
    <row r="6889" spans="1:2" x14ac:dyDescent="0.25">
      <c r="A6889">
        <v>6889</v>
      </c>
      <c r="B6889" s="24">
        <f>ROUND(SUMIF(Einnahmen!E$7:E$10002,A6889,Einnahmen!G$7:G$10002)+SUMIF(Einnahmen!I$7:I$10002,A6889,Einnahmen!H$7:H$10002)+SUMIF(Ausgaben!E$7:E$10002,A6889,Ausgaben!G$7:G$10002)+SUMIF(Ausgaben!I$7:I$10002,A6889,Ausgaben!H$7:H$10002),2)</f>
        <v>0</v>
      </c>
    </row>
    <row r="6890" spans="1:2" x14ac:dyDescent="0.25">
      <c r="A6890">
        <v>6890</v>
      </c>
      <c r="B6890" s="24">
        <f>ROUND(SUMIF(Einnahmen!E$7:E$10002,A6890,Einnahmen!G$7:G$10002)+SUMIF(Einnahmen!I$7:I$10002,A6890,Einnahmen!H$7:H$10002)+SUMIF(Ausgaben!E$7:E$10002,A6890,Ausgaben!G$7:G$10002)+SUMIF(Ausgaben!I$7:I$10002,A6890,Ausgaben!H$7:H$10002),2)</f>
        <v>0</v>
      </c>
    </row>
    <row r="6891" spans="1:2" x14ac:dyDescent="0.25">
      <c r="A6891">
        <v>6891</v>
      </c>
      <c r="B6891" s="24">
        <f>ROUND(SUMIF(Einnahmen!E$7:E$10002,A6891,Einnahmen!G$7:G$10002)+SUMIF(Einnahmen!I$7:I$10002,A6891,Einnahmen!H$7:H$10002)+SUMIF(Ausgaben!E$7:E$10002,A6891,Ausgaben!G$7:G$10002)+SUMIF(Ausgaben!I$7:I$10002,A6891,Ausgaben!H$7:H$10002),2)</f>
        <v>0</v>
      </c>
    </row>
    <row r="6892" spans="1:2" x14ac:dyDescent="0.25">
      <c r="A6892">
        <v>6892</v>
      </c>
      <c r="B6892" s="24">
        <f>ROUND(SUMIF(Einnahmen!E$7:E$10002,A6892,Einnahmen!G$7:G$10002)+SUMIF(Einnahmen!I$7:I$10002,A6892,Einnahmen!H$7:H$10002)+SUMIF(Ausgaben!E$7:E$10002,A6892,Ausgaben!G$7:G$10002)+SUMIF(Ausgaben!I$7:I$10002,A6892,Ausgaben!H$7:H$10002),2)</f>
        <v>0</v>
      </c>
    </row>
    <row r="6893" spans="1:2" x14ac:dyDescent="0.25">
      <c r="A6893">
        <v>6893</v>
      </c>
      <c r="B6893" s="24">
        <f>ROUND(SUMIF(Einnahmen!E$7:E$10002,A6893,Einnahmen!G$7:G$10002)+SUMIF(Einnahmen!I$7:I$10002,A6893,Einnahmen!H$7:H$10002)+SUMIF(Ausgaben!E$7:E$10002,A6893,Ausgaben!G$7:G$10002)+SUMIF(Ausgaben!I$7:I$10002,A6893,Ausgaben!H$7:H$10002),2)</f>
        <v>0</v>
      </c>
    </row>
    <row r="6894" spans="1:2" x14ac:dyDescent="0.25">
      <c r="A6894">
        <v>6894</v>
      </c>
      <c r="B6894" s="24">
        <f>ROUND(SUMIF(Einnahmen!E$7:E$10002,A6894,Einnahmen!G$7:G$10002)+SUMIF(Einnahmen!I$7:I$10002,A6894,Einnahmen!H$7:H$10002)+SUMIF(Ausgaben!E$7:E$10002,A6894,Ausgaben!G$7:G$10002)+SUMIF(Ausgaben!I$7:I$10002,A6894,Ausgaben!H$7:H$10002),2)</f>
        <v>0</v>
      </c>
    </row>
    <row r="6895" spans="1:2" x14ac:dyDescent="0.25">
      <c r="A6895">
        <v>6895</v>
      </c>
      <c r="B6895" s="24">
        <f>ROUND(SUMIF(Einnahmen!E$7:E$10002,A6895,Einnahmen!G$7:G$10002)+SUMIF(Einnahmen!I$7:I$10002,A6895,Einnahmen!H$7:H$10002)+SUMIF(Ausgaben!E$7:E$10002,A6895,Ausgaben!G$7:G$10002)+SUMIF(Ausgaben!I$7:I$10002,A6895,Ausgaben!H$7:H$10002),2)</f>
        <v>0</v>
      </c>
    </row>
    <row r="6896" spans="1:2" x14ac:dyDescent="0.25">
      <c r="A6896">
        <v>6896</v>
      </c>
      <c r="B6896" s="24">
        <f>ROUND(SUMIF(Einnahmen!E$7:E$10002,A6896,Einnahmen!G$7:G$10002)+SUMIF(Einnahmen!I$7:I$10002,A6896,Einnahmen!H$7:H$10002)+SUMIF(Ausgaben!E$7:E$10002,A6896,Ausgaben!G$7:G$10002)+SUMIF(Ausgaben!I$7:I$10002,A6896,Ausgaben!H$7:H$10002),2)</f>
        <v>0</v>
      </c>
    </row>
    <row r="6897" spans="1:2" x14ac:dyDescent="0.25">
      <c r="A6897">
        <v>6897</v>
      </c>
      <c r="B6897" s="24">
        <f>ROUND(SUMIF(Einnahmen!E$7:E$10002,A6897,Einnahmen!G$7:G$10002)+SUMIF(Einnahmen!I$7:I$10002,A6897,Einnahmen!H$7:H$10002)+SUMIF(Ausgaben!E$7:E$10002,A6897,Ausgaben!G$7:G$10002)+SUMIF(Ausgaben!I$7:I$10002,A6897,Ausgaben!H$7:H$10002),2)</f>
        <v>0</v>
      </c>
    </row>
    <row r="6898" spans="1:2" x14ac:dyDescent="0.25">
      <c r="A6898">
        <v>6898</v>
      </c>
      <c r="B6898" s="24">
        <f>ROUND(SUMIF(Einnahmen!E$7:E$10002,A6898,Einnahmen!G$7:G$10002)+SUMIF(Einnahmen!I$7:I$10002,A6898,Einnahmen!H$7:H$10002)+SUMIF(Ausgaben!E$7:E$10002,A6898,Ausgaben!G$7:G$10002)+SUMIF(Ausgaben!I$7:I$10002,A6898,Ausgaben!H$7:H$10002),2)</f>
        <v>0</v>
      </c>
    </row>
    <row r="6899" spans="1:2" x14ac:dyDescent="0.25">
      <c r="A6899">
        <v>6899</v>
      </c>
      <c r="B6899" s="24">
        <f>ROUND(SUMIF(Einnahmen!E$7:E$10002,A6899,Einnahmen!G$7:G$10002)+SUMIF(Einnahmen!I$7:I$10002,A6899,Einnahmen!H$7:H$10002)+SUMIF(Ausgaben!E$7:E$10002,A6899,Ausgaben!G$7:G$10002)+SUMIF(Ausgaben!I$7:I$10002,A6899,Ausgaben!H$7:H$10002),2)</f>
        <v>0</v>
      </c>
    </row>
    <row r="6900" spans="1:2" x14ac:dyDescent="0.25">
      <c r="A6900">
        <v>6900</v>
      </c>
      <c r="B6900" s="24">
        <f>ROUND(SUMIF(Einnahmen!E$7:E$10002,A6900,Einnahmen!G$7:G$10002)+SUMIF(Einnahmen!I$7:I$10002,A6900,Einnahmen!H$7:H$10002)+SUMIF(Ausgaben!E$7:E$10002,A6900,Ausgaben!G$7:G$10002)+SUMIF(Ausgaben!I$7:I$10002,A6900,Ausgaben!H$7:H$10002),2)</f>
        <v>0</v>
      </c>
    </row>
    <row r="6901" spans="1:2" x14ac:dyDescent="0.25">
      <c r="A6901">
        <v>6901</v>
      </c>
      <c r="B6901" s="24">
        <f>ROUND(SUMIF(Einnahmen!E$7:E$10002,A6901,Einnahmen!G$7:G$10002)+SUMIF(Einnahmen!I$7:I$10002,A6901,Einnahmen!H$7:H$10002)+SUMIF(Ausgaben!E$7:E$10002,A6901,Ausgaben!G$7:G$10002)+SUMIF(Ausgaben!I$7:I$10002,A6901,Ausgaben!H$7:H$10002),2)</f>
        <v>0</v>
      </c>
    </row>
    <row r="6902" spans="1:2" x14ac:dyDescent="0.25">
      <c r="A6902">
        <v>6902</v>
      </c>
      <c r="B6902" s="24">
        <f>ROUND(SUMIF(Einnahmen!E$7:E$10002,A6902,Einnahmen!G$7:G$10002)+SUMIF(Einnahmen!I$7:I$10002,A6902,Einnahmen!H$7:H$10002)+SUMIF(Ausgaben!E$7:E$10002,A6902,Ausgaben!G$7:G$10002)+SUMIF(Ausgaben!I$7:I$10002,A6902,Ausgaben!H$7:H$10002),2)</f>
        <v>0</v>
      </c>
    </row>
    <row r="6903" spans="1:2" x14ac:dyDescent="0.25">
      <c r="A6903">
        <v>6903</v>
      </c>
      <c r="B6903" s="24">
        <f>ROUND(SUMIF(Einnahmen!E$7:E$10002,A6903,Einnahmen!G$7:G$10002)+SUMIF(Einnahmen!I$7:I$10002,A6903,Einnahmen!H$7:H$10002)+SUMIF(Ausgaben!E$7:E$10002,A6903,Ausgaben!G$7:G$10002)+SUMIF(Ausgaben!I$7:I$10002,A6903,Ausgaben!H$7:H$10002),2)</f>
        <v>0</v>
      </c>
    </row>
    <row r="6904" spans="1:2" x14ac:dyDescent="0.25">
      <c r="A6904">
        <v>6904</v>
      </c>
      <c r="B6904" s="24">
        <f>ROUND(SUMIF(Einnahmen!E$7:E$10002,A6904,Einnahmen!G$7:G$10002)+SUMIF(Einnahmen!I$7:I$10002,A6904,Einnahmen!H$7:H$10002)+SUMIF(Ausgaben!E$7:E$10002,A6904,Ausgaben!G$7:G$10002)+SUMIF(Ausgaben!I$7:I$10002,A6904,Ausgaben!H$7:H$10002),2)</f>
        <v>0</v>
      </c>
    </row>
    <row r="6905" spans="1:2" x14ac:dyDescent="0.25">
      <c r="A6905">
        <v>6905</v>
      </c>
      <c r="B6905" s="24">
        <f>ROUND(SUMIF(Einnahmen!E$7:E$10002,A6905,Einnahmen!G$7:G$10002)+SUMIF(Einnahmen!I$7:I$10002,A6905,Einnahmen!H$7:H$10002)+SUMIF(Ausgaben!E$7:E$10002,A6905,Ausgaben!G$7:G$10002)+SUMIF(Ausgaben!I$7:I$10002,A6905,Ausgaben!H$7:H$10002),2)</f>
        <v>0</v>
      </c>
    </row>
    <row r="6906" spans="1:2" x14ac:dyDescent="0.25">
      <c r="A6906">
        <v>6906</v>
      </c>
      <c r="B6906" s="24">
        <f>ROUND(SUMIF(Einnahmen!E$7:E$10002,A6906,Einnahmen!G$7:G$10002)+SUMIF(Einnahmen!I$7:I$10002,A6906,Einnahmen!H$7:H$10002)+SUMIF(Ausgaben!E$7:E$10002,A6906,Ausgaben!G$7:G$10002)+SUMIF(Ausgaben!I$7:I$10002,A6906,Ausgaben!H$7:H$10002),2)</f>
        <v>0</v>
      </c>
    </row>
    <row r="6907" spans="1:2" x14ac:dyDescent="0.25">
      <c r="A6907">
        <v>6907</v>
      </c>
      <c r="B6907" s="24">
        <f>ROUND(SUMIF(Einnahmen!E$7:E$10002,A6907,Einnahmen!G$7:G$10002)+SUMIF(Einnahmen!I$7:I$10002,A6907,Einnahmen!H$7:H$10002)+SUMIF(Ausgaben!E$7:E$10002,A6907,Ausgaben!G$7:G$10002)+SUMIF(Ausgaben!I$7:I$10002,A6907,Ausgaben!H$7:H$10002),2)</f>
        <v>0</v>
      </c>
    </row>
    <row r="6908" spans="1:2" x14ac:dyDescent="0.25">
      <c r="A6908">
        <v>6908</v>
      </c>
      <c r="B6908" s="24">
        <f>ROUND(SUMIF(Einnahmen!E$7:E$10002,A6908,Einnahmen!G$7:G$10002)+SUMIF(Einnahmen!I$7:I$10002,A6908,Einnahmen!H$7:H$10002)+SUMIF(Ausgaben!E$7:E$10002,A6908,Ausgaben!G$7:G$10002)+SUMIF(Ausgaben!I$7:I$10002,A6908,Ausgaben!H$7:H$10002),2)</f>
        <v>0</v>
      </c>
    </row>
    <row r="6909" spans="1:2" x14ac:dyDescent="0.25">
      <c r="A6909">
        <v>6909</v>
      </c>
      <c r="B6909" s="24">
        <f>ROUND(SUMIF(Einnahmen!E$7:E$10002,A6909,Einnahmen!G$7:G$10002)+SUMIF(Einnahmen!I$7:I$10002,A6909,Einnahmen!H$7:H$10002)+SUMIF(Ausgaben!E$7:E$10002,A6909,Ausgaben!G$7:G$10002)+SUMIF(Ausgaben!I$7:I$10002,A6909,Ausgaben!H$7:H$10002),2)</f>
        <v>0</v>
      </c>
    </row>
    <row r="6910" spans="1:2" x14ac:dyDescent="0.25">
      <c r="A6910">
        <v>6910</v>
      </c>
      <c r="B6910" s="24">
        <f>ROUND(SUMIF(Einnahmen!E$7:E$10002,A6910,Einnahmen!G$7:G$10002)+SUMIF(Einnahmen!I$7:I$10002,A6910,Einnahmen!H$7:H$10002)+SUMIF(Ausgaben!E$7:E$10002,A6910,Ausgaben!G$7:G$10002)+SUMIF(Ausgaben!I$7:I$10002,A6910,Ausgaben!H$7:H$10002),2)</f>
        <v>0</v>
      </c>
    </row>
    <row r="6911" spans="1:2" x14ac:dyDescent="0.25">
      <c r="A6911">
        <v>6911</v>
      </c>
      <c r="B6911" s="24">
        <f>ROUND(SUMIF(Einnahmen!E$7:E$10002,A6911,Einnahmen!G$7:G$10002)+SUMIF(Einnahmen!I$7:I$10002,A6911,Einnahmen!H$7:H$10002)+SUMIF(Ausgaben!E$7:E$10002,A6911,Ausgaben!G$7:G$10002)+SUMIF(Ausgaben!I$7:I$10002,A6911,Ausgaben!H$7:H$10002),2)</f>
        <v>0</v>
      </c>
    </row>
    <row r="6912" spans="1:2" x14ac:dyDescent="0.25">
      <c r="A6912">
        <v>6912</v>
      </c>
      <c r="B6912" s="24">
        <f>ROUND(SUMIF(Einnahmen!E$7:E$10002,A6912,Einnahmen!G$7:G$10002)+SUMIF(Einnahmen!I$7:I$10002,A6912,Einnahmen!H$7:H$10002)+SUMIF(Ausgaben!E$7:E$10002,A6912,Ausgaben!G$7:G$10002)+SUMIF(Ausgaben!I$7:I$10002,A6912,Ausgaben!H$7:H$10002),2)</f>
        <v>0</v>
      </c>
    </row>
    <row r="6913" spans="1:2" x14ac:dyDescent="0.25">
      <c r="A6913">
        <v>6913</v>
      </c>
      <c r="B6913" s="24">
        <f>ROUND(SUMIF(Einnahmen!E$7:E$10002,A6913,Einnahmen!G$7:G$10002)+SUMIF(Einnahmen!I$7:I$10002,A6913,Einnahmen!H$7:H$10002)+SUMIF(Ausgaben!E$7:E$10002,A6913,Ausgaben!G$7:G$10002)+SUMIF(Ausgaben!I$7:I$10002,A6913,Ausgaben!H$7:H$10002),2)</f>
        <v>0</v>
      </c>
    </row>
    <row r="6914" spans="1:2" x14ac:dyDescent="0.25">
      <c r="A6914">
        <v>6914</v>
      </c>
      <c r="B6914" s="24">
        <f>ROUND(SUMIF(Einnahmen!E$7:E$10002,A6914,Einnahmen!G$7:G$10002)+SUMIF(Einnahmen!I$7:I$10002,A6914,Einnahmen!H$7:H$10002)+SUMIF(Ausgaben!E$7:E$10002,A6914,Ausgaben!G$7:G$10002)+SUMIF(Ausgaben!I$7:I$10002,A6914,Ausgaben!H$7:H$10002),2)</f>
        <v>0</v>
      </c>
    </row>
    <row r="6915" spans="1:2" x14ac:dyDescent="0.25">
      <c r="A6915">
        <v>6915</v>
      </c>
      <c r="B6915" s="24">
        <f>ROUND(SUMIF(Einnahmen!E$7:E$10002,A6915,Einnahmen!G$7:G$10002)+SUMIF(Einnahmen!I$7:I$10002,A6915,Einnahmen!H$7:H$10002)+SUMIF(Ausgaben!E$7:E$10002,A6915,Ausgaben!G$7:G$10002)+SUMIF(Ausgaben!I$7:I$10002,A6915,Ausgaben!H$7:H$10002),2)</f>
        <v>0</v>
      </c>
    </row>
    <row r="6916" spans="1:2" x14ac:dyDescent="0.25">
      <c r="A6916">
        <v>6916</v>
      </c>
      <c r="B6916" s="24">
        <f>ROUND(SUMIF(Einnahmen!E$7:E$10002,A6916,Einnahmen!G$7:G$10002)+SUMIF(Einnahmen!I$7:I$10002,A6916,Einnahmen!H$7:H$10002)+SUMIF(Ausgaben!E$7:E$10002,A6916,Ausgaben!G$7:G$10002)+SUMIF(Ausgaben!I$7:I$10002,A6916,Ausgaben!H$7:H$10002),2)</f>
        <v>0</v>
      </c>
    </row>
    <row r="6917" spans="1:2" x14ac:dyDescent="0.25">
      <c r="A6917">
        <v>6917</v>
      </c>
      <c r="B6917" s="24">
        <f>ROUND(SUMIF(Einnahmen!E$7:E$10002,A6917,Einnahmen!G$7:G$10002)+SUMIF(Einnahmen!I$7:I$10002,A6917,Einnahmen!H$7:H$10002)+SUMIF(Ausgaben!E$7:E$10002,A6917,Ausgaben!G$7:G$10002)+SUMIF(Ausgaben!I$7:I$10002,A6917,Ausgaben!H$7:H$10002),2)</f>
        <v>0</v>
      </c>
    </row>
    <row r="6918" spans="1:2" x14ac:dyDescent="0.25">
      <c r="A6918">
        <v>6918</v>
      </c>
      <c r="B6918" s="24">
        <f>ROUND(SUMIF(Einnahmen!E$7:E$10002,A6918,Einnahmen!G$7:G$10002)+SUMIF(Einnahmen!I$7:I$10002,A6918,Einnahmen!H$7:H$10002)+SUMIF(Ausgaben!E$7:E$10002,A6918,Ausgaben!G$7:G$10002)+SUMIF(Ausgaben!I$7:I$10002,A6918,Ausgaben!H$7:H$10002),2)</f>
        <v>0</v>
      </c>
    </row>
    <row r="6919" spans="1:2" x14ac:dyDescent="0.25">
      <c r="A6919">
        <v>6919</v>
      </c>
      <c r="B6919" s="24">
        <f>ROUND(SUMIF(Einnahmen!E$7:E$10002,A6919,Einnahmen!G$7:G$10002)+SUMIF(Einnahmen!I$7:I$10002,A6919,Einnahmen!H$7:H$10002)+SUMIF(Ausgaben!E$7:E$10002,A6919,Ausgaben!G$7:G$10002)+SUMIF(Ausgaben!I$7:I$10002,A6919,Ausgaben!H$7:H$10002),2)</f>
        <v>0</v>
      </c>
    </row>
    <row r="6920" spans="1:2" x14ac:dyDescent="0.25">
      <c r="A6920">
        <v>6920</v>
      </c>
      <c r="B6920" s="24">
        <f>ROUND(SUMIF(Einnahmen!E$7:E$10002,A6920,Einnahmen!G$7:G$10002)+SUMIF(Einnahmen!I$7:I$10002,A6920,Einnahmen!H$7:H$10002)+SUMIF(Ausgaben!E$7:E$10002,A6920,Ausgaben!G$7:G$10002)+SUMIF(Ausgaben!I$7:I$10002,A6920,Ausgaben!H$7:H$10002),2)</f>
        <v>0</v>
      </c>
    </row>
    <row r="6921" spans="1:2" x14ac:dyDescent="0.25">
      <c r="A6921">
        <v>6921</v>
      </c>
      <c r="B6921" s="24">
        <f>ROUND(SUMIF(Einnahmen!E$7:E$10002,A6921,Einnahmen!G$7:G$10002)+SUMIF(Einnahmen!I$7:I$10002,A6921,Einnahmen!H$7:H$10002)+SUMIF(Ausgaben!E$7:E$10002,A6921,Ausgaben!G$7:G$10002)+SUMIF(Ausgaben!I$7:I$10002,A6921,Ausgaben!H$7:H$10002),2)</f>
        <v>0</v>
      </c>
    </row>
    <row r="6922" spans="1:2" x14ac:dyDescent="0.25">
      <c r="A6922">
        <v>6922</v>
      </c>
      <c r="B6922" s="24">
        <f>ROUND(SUMIF(Einnahmen!E$7:E$10002,A6922,Einnahmen!G$7:G$10002)+SUMIF(Einnahmen!I$7:I$10002,A6922,Einnahmen!H$7:H$10002)+SUMIF(Ausgaben!E$7:E$10002,A6922,Ausgaben!G$7:G$10002)+SUMIF(Ausgaben!I$7:I$10002,A6922,Ausgaben!H$7:H$10002),2)</f>
        <v>0</v>
      </c>
    </row>
    <row r="6923" spans="1:2" x14ac:dyDescent="0.25">
      <c r="A6923">
        <v>6923</v>
      </c>
      <c r="B6923" s="24">
        <f>ROUND(SUMIF(Einnahmen!E$7:E$10002,A6923,Einnahmen!G$7:G$10002)+SUMIF(Einnahmen!I$7:I$10002,A6923,Einnahmen!H$7:H$10002)+SUMIF(Ausgaben!E$7:E$10002,A6923,Ausgaben!G$7:G$10002)+SUMIF(Ausgaben!I$7:I$10002,A6923,Ausgaben!H$7:H$10002),2)</f>
        <v>0</v>
      </c>
    </row>
    <row r="6924" spans="1:2" x14ac:dyDescent="0.25">
      <c r="A6924">
        <v>6924</v>
      </c>
      <c r="B6924" s="24">
        <f>ROUND(SUMIF(Einnahmen!E$7:E$10002,A6924,Einnahmen!G$7:G$10002)+SUMIF(Einnahmen!I$7:I$10002,A6924,Einnahmen!H$7:H$10002)+SUMIF(Ausgaben!E$7:E$10002,A6924,Ausgaben!G$7:G$10002)+SUMIF(Ausgaben!I$7:I$10002,A6924,Ausgaben!H$7:H$10002),2)</f>
        <v>0</v>
      </c>
    </row>
    <row r="6925" spans="1:2" x14ac:dyDescent="0.25">
      <c r="A6925">
        <v>6925</v>
      </c>
      <c r="B6925" s="24">
        <f>ROUND(SUMIF(Einnahmen!E$7:E$10002,A6925,Einnahmen!G$7:G$10002)+SUMIF(Einnahmen!I$7:I$10002,A6925,Einnahmen!H$7:H$10002)+SUMIF(Ausgaben!E$7:E$10002,A6925,Ausgaben!G$7:G$10002)+SUMIF(Ausgaben!I$7:I$10002,A6925,Ausgaben!H$7:H$10002),2)</f>
        <v>0</v>
      </c>
    </row>
    <row r="6926" spans="1:2" x14ac:dyDescent="0.25">
      <c r="A6926">
        <v>6926</v>
      </c>
      <c r="B6926" s="24">
        <f>ROUND(SUMIF(Einnahmen!E$7:E$10002,A6926,Einnahmen!G$7:G$10002)+SUMIF(Einnahmen!I$7:I$10002,A6926,Einnahmen!H$7:H$10002)+SUMIF(Ausgaben!E$7:E$10002,A6926,Ausgaben!G$7:G$10002)+SUMIF(Ausgaben!I$7:I$10002,A6926,Ausgaben!H$7:H$10002),2)</f>
        <v>0</v>
      </c>
    </row>
    <row r="6927" spans="1:2" x14ac:dyDescent="0.25">
      <c r="A6927">
        <v>6927</v>
      </c>
      <c r="B6927" s="24">
        <f>ROUND(SUMIF(Einnahmen!E$7:E$10002,A6927,Einnahmen!G$7:G$10002)+SUMIF(Einnahmen!I$7:I$10002,A6927,Einnahmen!H$7:H$10002)+SUMIF(Ausgaben!E$7:E$10002,A6927,Ausgaben!G$7:G$10002)+SUMIF(Ausgaben!I$7:I$10002,A6927,Ausgaben!H$7:H$10002),2)</f>
        <v>0</v>
      </c>
    </row>
    <row r="6928" spans="1:2" x14ac:dyDescent="0.25">
      <c r="A6928">
        <v>6928</v>
      </c>
      <c r="B6928" s="24">
        <f>ROUND(SUMIF(Einnahmen!E$7:E$10002,A6928,Einnahmen!G$7:G$10002)+SUMIF(Einnahmen!I$7:I$10002,A6928,Einnahmen!H$7:H$10002)+SUMIF(Ausgaben!E$7:E$10002,A6928,Ausgaben!G$7:G$10002)+SUMIF(Ausgaben!I$7:I$10002,A6928,Ausgaben!H$7:H$10002),2)</f>
        <v>0</v>
      </c>
    </row>
    <row r="6929" spans="1:2" x14ac:dyDescent="0.25">
      <c r="A6929">
        <v>6929</v>
      </c>
      <c r="B6929" s="24">
        <f>ROUND(SUMIF(Einnahmen!E$7:E$10002,A6929,Einnahmen!G$7:G$10002)+SUMIF(Einnahmen!I$7:I$10002,A6929,Einnahmen!H$7:H$10002)+SUMIF(Ausgaben!E$7:E$10002,A6929,Ausgaben!G$7:G$10002)+SUMIF(Ausgaben!I$7:I$10002,A6929,Ausgaben!H$7:H$10002),2)</f>
        <v>0</v>
      </c>
    </row>
    <row r="6930" spans="1:2" x14ac:dyDescent="0.25">
      <c r="A6930">
        <v>6930</v>
      </c>
      <c r="B6930" s="24">
        <f>ROUND(SUMIF(Einnahmen!E$7:E$10002,A6930,Einnahmen!G$7:G$10002)+SUMIF(Einnahmen!I$7:I$10002,A6930,Einnahmen!H$7:H$10002)+SUMIF(Ausgaben!E$7:E$10002,A6930,Ausgaben!G$7:G$10002)+SUMIF(Ausgaben!I$7:I$10002,A6930,Ausgaben!H$7:H$10002),2)</f>
        <v>0</v>
      </c>
    </row>
    <row r="6931" spans="1:2" x14ac:dyDescent="0.25">
      <c r="A6931">
        <v>6931</v>
      </c>
      <c r="B6931" s="24">
        <f>ROUND(SUMIF(Einnahmen!E$7:E$10002,A6931,Einnahmen!G$7:G$10002)+SUMIF(Einnahmen!I$7:I$10002,A6931,Einnahmen!H$7:H$10002)+SUMIF(Ausgaben!E$7:E$10002,A6931,Ausgaben!G$7:G$10002)+SUMIF(Ausgaben!I$7:I$10002,A6931,Ausgaben!H$7:H$10002),2)</f>
        <v>0</v>
      </c>
    </row>
    <row r="6932" spans="1:2" x14ac:dyDescent="0.25">
      <c r="A6932">
        <v>6932</v>
      </c>
      <c r="B6932" s="24">
        <f>ROUND(SUMIF(Einnahmen!E$7:E$10002,A6932,Einnahmen!G$7:G$10002)+SUMIF(Einnahmen!I$7:I$10002,A6932,Einnahmen!H$7:H$10002)+SUMIF(Ausgaben!E$7:E$10002,A6932,Ausgaben!G$7:G$10002)+SUMIF(Ausgaben!I$7:I$10002,A6932,Ausgaben!H$7:H$10002),2)</f>
        <v>0</v>
      </c>
    </row>
    <row r="6933" spans="1:2" x14ac:dyDescent="0.25">
      <c r="A6933">
        <v>6933</v>
      </c>
      <c r="B6933" s="24">
        <f>ROUND(SUMIF(Einnahmen!E$7:E$10002,A6933,Einnahmen!G$7:G$10002)+SUMIF(Einnahmen!I$7:I$10002,A6933,Einnahmen!H$7:H$10002)+SUMIF(Ausgaben!E$7:E$10002,A6933,Ausgaben!G$7:G$10002)+SUMIF(Ausgaben!I$7:I$10002,A6933,Ausgaben!H$7:H$10002),2)</f>
        <v>0</v>
      </c>
    </row>
    <row r="6934" spans="1:2" x14ac:dyDescent="0.25">
      <c r="A6934">
        <v>6934</v>
      </c>
      <c r="B6934" s="24">
        <f>ROUND(SUMIF(Einnahmen!E$7:E$10002,A6934,Einnahmen!G$7:G$10002)+SUMIF(Einnahmen!I$7:I$10002,A6934,Einnahmen!H$7:H$10002)+SUMIF(Ausgaben!E$7:E$10002,A6934,Ausgaben!G$7:G$10002)+SUMIF(Ausgaben!I$7:I$10002,A6934,Ausgaben!H$7:H$10002),2)</f>
        <v>0</v>
      </c>
    </row>
    <row r="6935" spans="1:2" x14ac:dyDescent="0.25">
      <c r="A6935">
        <v>6935</v>
      </c>
      <c r="B6935" s="24">
        <f>ROUND(SUMIF(Einnahmen!E$7:E$10002,A6935,Einnahmen!G$7:G$10002)+SUMIF(Einnahmen!I$7:I$10002,A6935,Einnahmen!H$7:H$10002)+SUMIF(Ausgaben!E$7:E$10002,A6935,Ausgaben!G$7:G$10002)+SUMIF(Ausgaben!I$7:I$10002,A6935,Ausgaben!H$7:H$10002),2)</f>
        <v>0</v>
      </c>
    </row>
    <row r="6936" spans="1:2" x14ac:dyDescent="0.25">
      <c r="A6936">
        <v>6936</v>
      </c>
      <c r="B6936" s="24">
        <f>ROUND(SUMIF(Einnahmen!E$7:E$10002,A6936,Einnahmen!G$7:G$10002)+SUMIF(Einnahmen!I$7:I$10002,A6936,Einnahmen!H$7:H$10002)+SUMIF(Ausgaben!E$7:E$10002,A6936,Ausgaben!G$7:G$10002)+SUMIF(Ausgaben!I$7:I$10002,A6936,Ausgaben!H$7:H$10002),2)</f>
        <v>0</v>
      </c>
    </row>
    <row r="6937" spans="1:2" x14ac:dyDescent="0.25">
      <c r="A6937">
        <v>6937</v>
      </c>
      <c r="B6937" s="24">
        <f>ROUND(SUMIF(Einnahmen!E$7:E$10002,A6937,Einnahmen!G$7:G$10002)+SUMIF(Einnahmen!I$7:I$10002,A6937,Einnahmen!H$7:H$10002)+SUMIF(Ausgaben!E$7:E$10002,A6937,Ausgaben!G$7:G$10002)+SUMIF(Ausgaben!I$7:I$10002,A6937,Ausgaben!H$7:H$10002),2)</f>
        <v>0</v>
      </c>
    </row>
    <row r="6938" spans="1:2" x14ac:dyDescent="0.25">
      <c r="A6938">
        <v>6938</v>
      </c>
      <c r="B6938" s="24">
        <f>ROUND(SUMIF(Einnahmen!E$7:E$10002,A6938,Einnahmen!G$7:G$10002)+SUMIF(Einnahmen!I$7:I$10002,A6938,Einnahmen!H$7:H$10002)+SUMIF(Ausgaben!E$7:E$10002,A6938,Ausgaben!G$7:G$10002)+SUMIF(Ausgaben!I$7:I$10002,A6938,Ausgaben!H$7:H$10002),2)</f>
        <v>0</v>
      </c>
    </row>
    <row r="6939" spans="1:2" x14ac:dyDescent="0.25">
      <c r="A6939">
        <v>6939</v>
      </c>
      <c r="B6939" s="24">
        <f>ROUND(SUMIF(Einnahmen!E$7:E$10002,A6939,Einnahmen!G$7:G$10002)+SUMIF(Einnahmen!I$7:I$10002,A6939,Einnahmen!H$7:H$10002)+SUMIF(Ausgaben!E$7:E$10002,A6939,Ausgaben!G$7:G$10002)+SUMIF(Ausgaben!I$7:I$10002,A6939,Ausgaben!H$7:H$10002),2)</f>
        <v>0</v>
      </c>
    </row>
    <row r="6940" spans="1:2" x14ac:dyDescent="0.25">
      <c r="A6940">
        <v>6940</v>
      </c>
      <c r="B6940" s="24">
        <f>ROUND(SUMIF(Einnahmen!E$7:E$10002,A6940,Einnahmen!G$7:G$10002)+SUMIF(Einnahmen!I$7:I$10002,A6940,Einnahmen!H$7:H$10002)+SUMIF(Ausgaben!E$7:E$10002,A6940,Ausgaben!G$7:G$10002)+SUMIF(Ausgaben!I$7:I$10002,A6940,Ausgaben!H$7:H$10002),2)</f>
        <v>0</v>
      </c>
    </row>
    <row r="6941" spans="1:2" x14ac:dyDescent="0.25">
      <c r="A6941">
        <v>6941</v>
      </c>
      <c r="B6941" s="24">
        <f>ROUND(SUMIF(Einnahmen!E$7:E$10002,A6941,Einnahmen!G$7:G$10002)+SUMIF(Einnahmen!I$7:I$10002,A6941,Einnahmen!H$7:H$10002)+SUMIF(Ausgaben!E$7:E$10002,A6941,Ausgaben!G$7:G$10002)+SUMIF(Ausgaben!I$7:I$10002,A6941,Ausgaben!H$7:H$10002),2)</f>
        <v>0</v>
      </c>
    </row>
    <row r="6942" spans="1:2" x14ac:dyDescent="0.25">
      <c r="A6942">
        <v>6942</v>
      </c>
      <c r="B6942" s="24">
        <f>ROUND(SUMIF(Einnahmen!E$7:E$10002,A6942,Einnahmen!G$7:G$10002)+SUMIF(Einnahmen!I$7:I$10002,A6942,Einnahmen!H$7:H$10002)+SUMIF(Ausgaben!E$7:E$10002,A6942,Ausgaben!G$7:G$10002)+SUMIF(Ausgaben!I$7:I$10002,A6942,Ausgaben!H$7:H$10002),2)</f>
        <v>0</v>
      </c>
    </row>
    <row r="6943" spans="1:2" x14ac:dyDescent="0.25">
      <c r="A6943">
        <v>6943</v>
      </c>
      <c r="B6943" s="24">
        <f>ROUND(SUMIF(Einnahmen!E$7:E$10002,A6943,Einnahmen!G$7:G$10002)+SUMIF(Einnahmen!I$7:I$10002,A6943,Einnahmen!H$7:H$10002)+SUMIF(Ausgaben!E$7:E$10002,A6943,Ausgaben!G$7:G$10002)+SUMIF(Ausgaben!I$7:I$10002,A6943,Ausgaben!H$7:H$10002),2)</f>
        <v>0</v>
      </c>
    </row>
    <row r="6944" spans="1:2" x14ac:dyDescent="0.25">
      <c r="A6944">
        <v>6944</v>
      </c>
      <c r="B6944" s="24">
        <f>ROUND(SUMIF(Einnahmen!E$7:E$10002,A6944,Einnahmen!G$7:G$10002)+SUMIF(Einnahmen!I$7:I$10002,A6944,Einnahmen!H$7:H$10002)+SUMIF(Ausgaben!E$7:E$10002,A6944,Ausgaben!G$7:G$10002)+SUMIF(Ausgaben!I$7:I$10002,A6944,Ausgaben!H$7:H$10002),2)</f>
        <v>0</v>
      </c>
    </row>
    <row r="6945" spans="1:2" x14ac:dyDescent="0.25">
      <c r="A6945">
        <v>6945</v>
      </c>
      <c r="B6945" s="24">
        <f>ROUND(SUMIF(Einnahmen!E$7:E$10002,A6945,Einnahmen!G$7:G$10002)+SUMIF(Einnahmen!I$7:I$10002,A6945,Einnahmen!H$7:H$10002)+SUMIF(Ausgaben!E$7:E$10002,A6945,Ausgaben!G$7:G$10002)+SUMIF(Ausgaben!I$7:I$10002,A6945,Ausgaben!H$7:H$10002),2)</f>
        <v>0</v>
      </c>
    </row>
    <row r="6946" spans="1:2" x14ac:dyDescent="0.25">
      <c r="A6946">
        <v>6946</v>
      </c>
      <c r="B6946" s="24">
        <f>ROUND(SUMIF(Einnahmen!E$7:E$10002,A6946,Einnahmen!G$7:G$10002)+SUMIF(Einnahmen!I$7:I$10002,A6946,Einnahmen!H$7:H$10002)+SUMIF(Ausgaben!E$7:E$10002,A6946,Ausgaben!G$7:G$10002)+SUMIF(Ausgaben!I$7:I$10002,A6946,Ausgaben!H$7:H$10002),2)</f>
        <v>0</v>
      </c>
    </row>
    <row r="6947" spans="1:2" x14ac:dyDescent="0.25">
      <c r="A6947">
        <v>6947</v>
      </c>
      <c r="B6947" s="24">
        <f>ROUND(SUMIF(Einnahmen!E$7:E$10002,A6947,Einnahmen!G$7:G$10002)+SUMIF(Einnahmen!I$7:I$10002,A6947,Einnahmen!H$7:H$10002)+SUMIF(Ausgaben!E$7:E$10002,A6947,Ausgaben!G$7:G$10002)+SUMIF(Ausgaben!I$7:I$10002,A6947,Ausgaben!H$7:H$10002),2)</f>
        <v>0</v>
      </c>
    </row>
    <row r="6948" spans="1:2" x14ac:dyDescent="0.25">
      <c r="A6948">
        <v>6948</v>
      </c>
      <c r="B6948" s="24">
        <f>ROUND(SUMIF(Einnahmen!E$7:E$10002,A6948,Einnahmen!G$7:G$10002)+SUMIF(Einnahmen!I$7:I$10002,A6948,Einnahmen!H$7:H$10002)+SUMIF(Ausgaben!E$7:E$10002,A6948,Ausgaben!G$7:G$10002)+SUMIF(Ausgaben!I$7:I$10002,A6948,Ausgaben!H$7:H$10002),2)</f>
        <v>0</v>
      </c>
    </row>
    <row r="6949" spans="1:2" x14ac:dyDescent="0.25">
      <c r="A6949">
        <v>6949</v>
      </c>
      <c r="B6949" s="24">
        <f>ROUND(SUMIF(Einnahmen!E$7:E$10002,A6949,Einnahmen!G$7:G$10002)+SUMIF(Einnahmen!I$7:I$10002,A6949,Einnahmen!H$7:H$10002)+SUMIF(Ausgaben!E$7:E$10002,A6949,Ausgaben!G$7:G$10002)+SUMIF(Ausgaben!I$7:I$10002,A6949,Ausgaben!H$7:H$10002),2)</f>
        <v>0</v>
      </c>
    </row>
    <row r="6950" spans="1:2" x14ac:dyDescent="0.25">
      <c r="A6950">
        <v>6950</v>
      </c>
      <c r="B6950" s="24">
        <f>ROUND(SUMIF(Einnahmen!E$7:E$10002,A6950,Einnahmen!G$7:G$10002)+SUMIF(Einnahmen!I$7:I$10002,A6950,Einnahmen!H$7:H$10002)+SUMIF(Ausgaben!E$7:E$10002,A6950,Ausgaben!G$7:G$10002)+SUMIF(Ausgaben!I$7:I$10002,A6950,Ausgaben!H$7:H$10002),2)</f>
        <v>0</v>
      </c>
    </row>
    <row r="6951" spans="1:2" x14ac:dyDescent="0.25">
      <c r="A6951">
        <v>6951</v>
      </c>
      <c r="B6951" s="24">
        <f>ROUND(SUMIF(Einnahmen!E$7:E$10002,A6951,Einnahmen!G$7:G$10002)+SUMIF(Einnahmen!I$7:I$10002,A6951,Einnahmen!H$7:H$10002)+SUMIF(Ausgaben!E$7:E$10002,A6951,Ausgaben!G$7:G$10002)+SUMIF(Ausgaben!I$7:I$10002,A6951,Ausgaben!H$7:H$10002),2)</f>
        <v>0</v>
      </c>
    </row>
    <row r="6952" spans="1:2" x14ac:dyDescent="0.25">
      <c r="A6952">
        <v>6952</v>
      </c>
      <c r="B6952" s="24">
        <f>ROUND(SUMIF(Einnahmen!E$7:E$10002,A6952,Einnahmen!G$7:G$10002)+SUMIF(Einnahmen!I$7:I$10002,A6952,Einnahmen!H$7:H$10002)+SUMIF(Ausgaben!E$7:E$10002,A6952,Ausgaben!G$7:G$10002)+SUMIF(Ausgaben!I$7:I$10002,A6952,Ausgaben!H$7:H$10002),2)</f>
        <v>0</v>
      </c>
    </row>
    <row r="6953" spans="1:2" x14ac:dyDescent="0.25">
      <c r="A6953">
        <v>6953</v>
      </c>
      <c r="B6953" s="24">
        <f>ROUND(SUMIF(Einnahmen!E$7:E$10002,A6953,Einnahmen!G$7:G$10002)+SUMIF(Einnahmen!I$7:I$10002,A6953,Einnahmen!H$7:H$10002)+SUMIF(Ausgaben!E$7:E$10002,A6953,Ausgaben!G$7:G$10002)+SUMIF(Ausgaben!I$7:I$10002,A6953,Ausgaben!H$7:H$10002),2)</f>
        <v>0</v>
      </c>
    </row>
    <row r="6954" spans="1:2" x14ac:dyDescent="0.25">
      <c r="A6954">
        <v>6954</v>
      </c>
      <c r="B6954" s="24">
        <f>ROUND(SUMIF(Einnahmen!E$7:E$10002,A6954,Einnahmen!G$7:G$10002)+SUMIF(Einnahmen!I$7:I$10002,A6954,Einnahmen!H$7:H$10002)+SUMIF(Ausgaben!E$7:E$10002,A6954,Ausgaben!G$7:G$10002)+SUMIF(Ausgaben!I$7:I$10002,A6954,Ausgaben!H$7:H$10002),2)</f>
        <v>0</v>
      </c>
    </row>
    <row r="6955" spans="1:2" x14ac:dyDescent="0.25">
      <c r="A6955">
        <v>6955</v>
      </c>
      <c r="B6955" s="24">
        <f>ROUND(SUMIF(Einnahmen!E$7:E$10002,A6955,Einnahmen!G$7:G$10002)+SUMIF(Einnahmen!I$7:I$10002,A6955,Einnahmen!H$7:H$10002)+SUMIF(Ausgaben!E$7:E$10002,A6955,Ausgaben!G$7:G$10002)+SUMIF(Ausgaben!I$7:I$10002,A6955,Ausgaben!H$7:H$10002),2)</f>
        <v>0</v>
      </c>
    </row>
    <row r="6956" spans="1:2" x14ac:dyDescent="0.25">
      <c r="A6956">
        <v>6956</v>
      </c>
      <c r="B6956" s="24">
        <f>ROUND(SUMIF(Einnahmen!E$7:E$10002,A6956,Einnahmen!G$7:G$10002)+SUMIF(Einnahmen!I$7:I$10002,A6956,Einnahmen!H$7:H$10002)+SUMIF(Ausgaben!E$7:E$10002,A6956,Ausgaben!G$7:G$10002)+SUMIF(Ausgaben!I$7:I$10002,A6956,Ausgaben!H$7:H$10002),2)</f>
        <v>0</v>
      </c>
    </row>
    <row r="6957" spans="1:2" x14ac:dyDescent="0.25">
      <c r="A6957">
        <v>6957</v>
      </c>
      <c r="B6957" s="24">
        <f>ROUND(SUMIF(Einnahmen!E$7:E$10002,A6957,Einnahmen!G$7:G$10002)+SUMIF(Einnahmen!I$7:I$10002,A6957,Einnahmen!H$7:H$10002)+SUMIF(Ausgaben!E$7:E$10002,A6957,Ausgaben!G$7:G$10002)+SUMIF(Ausgaben!I$7:I$10002,A6957,Ausgaben!H$7:H$10002),2)</f>
        <v>0</v>
      </c>
    </row>
    <row r="6958" spans="1:2" x14ac:dyDescent="0.25">
      <c r="A6958">
        <v>6958</v>
      </c>
      <c r="B6958" s="24">
        <f>ROUND(SUMIF(Einnahmen!E$7:E$10002,A6958,Einnahmen!G$7:G$10002)+SUMIF(Einnahmen!I$7:I$10002,A6958,Einnahmen!H$7:H$10002)+SUMIF(Ausgaben!E$7:E$10002,A6958,Ausgaben!G$7:G$10002)+SUMIF(Ausgaben!I$7:I$10002,A6958,Ausgaben!H$7:H$10002),2)</f>
        <v>0</v>
      </c>
    </row>
    <row r="6959" spans="1:2" x14ac:dyDescent="0.25">
      <c r="A6959">
        <v>6959</v>
      </c>
      <c r="B6959" s="24">
        <f>ROUND(SUMIF(Einnahmen!E$7:E$10002,A6959,Einnahmen!G$7:G$10002)+SUMIF(Einnahmen!I$7:I$10002,A6959,Einnahmen!H$7:H$10002)+SUMIF(Ausgaben!E$7:E$10002,A6959,Ausgaben!G$7:G$10002)+SUMIF(Ausgaben!I$7:I$10002,A6959,Ausgaben!H$7:H$10002),2)</f>
        <v>0</v>
      </c>
    </row>
    <row r="6960" spans="1:2" x14ac:dyDescent="0.25">
      <c r="A6960">
        <v>6960</v>
      </c>
      <c r="B6960" s="24">
        <f>ROUND(SUMIF(Einnahmen!E$7:E$10002,A6960,Einnahmen!G$7:G$10002)+SUMIF(Einnahmen!I$7:I$10002,A6960,Einnahmen!H$7:H$10002)+SUMIF(Ausgaben!E$7:E$10002,A6960,Ausgaben!G$7:G$10002)+SUMIF(Ausgaben!I$7:I$10002,A6960,Ausgaben!H$7:H$10002),2)</f>
        <v>0</v>
      </c>
    </row>
    <row r="6961" spans="1:2" x14ac:dyDescent="0.25">
      <c r="A6961">
        <v>6961</v>
      </c>
      <c r="B6961" s="24">
        <f>ROUND(SUMIF(Einnahmen!E$7:E$10002,A6961,Einnahmen!G$7:G$10002)+SUMIF(Einnahmen!I$7:I$10002,A6961,Einnahmen!H$7:H$10002)+SUMIF(Ausgaben!E$7:E$10002,A6961,Ausgaben!G$7:G$10002)+SUMIF(Ausgaben!I$7:I$10002,A6961,Ausgaben!H$7:H$10002),2)</f>
        <v>0</v>
      </c>
    </row>
    <row r="6962" spans="1:2" x14ac:dyDescent="0.25">
      <c r="A6962">
        <v>6962</v>
      </c>
      <c r="B6962" s="24">
        <f>ROUND(SUMIF(Einnahmen!E$7:E$10002,A6962,Einnahmen!G$7:G$10002)+SUMIF(Einnahmen!I$7:I$10002,A6962,Einnahmen!H$7:H$10002)+SUMIF(Ausgaben!E$7:E$10002,A6962,Ausgaben!G$7:G$10002)+SUMIF(Ausgaben!I$7:I$10002,A6962,Ausgaben!H$7:H$10002),2)</f>
        <v>0</v>
      </c>
    </row>
    <row r="6963" spans="1:2" x14ac:dyDescent="0.25">
      <c r="A6963">
        <v>6963</v>
      </c>
      <c r="B6963" s="24">
        <f>ROUND(SUMIF(Einnahmen!E$7:E$10002,A6963,Einnahmen!G$7:G$10002)+SUMIF(Einnahmen!I$7:I$10002,A6963,Einnahmen!H$7:H$10002)+SUMIF(Ausgaben!E$7:E$10002,A6963,Ausgaben!G$7:G$10002)+SUMIF(Ausgaben!I$7:I$10002,A6963,Ausgaben!H$7:H$10002),2)</f>
        <v>0</v>
      </c>
    </row>
    <row r="6964" spans="1:2" x14ac:dyDescent="0.25">
      <c r="A6964">
        <v>6964</v>
      </c>
      <c r="B6964" s="24">
        <f>ROUND(SUMIF(Einnahmen!E$7:E$10002,A6964,Einnahmen!G$7:G$10002)+SUMIF(Einnahmen!I$7:I$10002,A6964,Einnahmen!H$7:H$10002)+SUMIF(Ausgaben!E$7:E$10002,A6964,Ausgaben!G$7:G$10002)+SUMIF(Ausgaben!I$7:I$10002,A6964,Ausgaben!H$7:H$10002),2)</f>
        <v>0</v>
      </c>
    </row>
    <row r="6965" spans="1:2" x14ac:dyDescent="0.25">
      <c r="A6965">
        <v>6965</v>
      </c>
      <c r="B6965" s="24">
        <f>ROUND(SUMIF(Einnahmen!E$7:E$10002,A6965,Einnahmen!G$7:G$10002)+SUMIF(Einnahmen!I$7:I$10002,A6965,Einnahmen!H$7:H$10002)+SUMIF(Ausgaben!E$7:E$10002,A6965,Ausgaben!G$7:G$10002)+SUMIF(Ausgaben!I$7:I$10002,A6965,Ausgaben!H$7:H$10002),2)</f>
        <v>0</v>
      </c>
    </row>
    <row r="6966" spans="1:2" x14ac:dyDescent="0.25">
      <c r="A6966">
        <v>6966</v>
      </c>
      <c r="B6966" s="24">
        <f>ROUND(SUMIF(Einnahmen!E$7:E$10002,A6966,Einnahmen!G$7:G$10002)+SUMIF(Einnahmen!I$7:I$10002,A6966,Einnahmen!H$7:H$10002)+SUMIF(Ausgaben!E$7:E$10002,A6966,Ausgaben!G$7:G$10002)+SUMIF(Ausgaben!I$7:I$10002,A6966,Ausgaben!H$7:H$10002),2)</f>
        <v>0</v>
      </c>
    </row>
    <row r="6967" spans="1:2" x14ac:dyDescent="0.25">
      <c r="A6967">
        <v>6967</v>
      </c>
      <c r="B6967" s="24">
        <f>ROUND(SUMIF(Einnahmen!E$7:E$10002,A6967,Einnahmen!G$7:G$10002)+SUMIF(Einnahmen!I$7:I$10002,A6967,Einnahmen!H$7:H$10002)+SUMIF(Ausgaben!E$7:E$10002,A6967,Ausgaben!G$7:G$10002)+SUMIF(Ausgaben!I$7:I$10002,A6967,Ausgaben!H$7:H$10002),2)</f>
        <v>0</v>
      </c>
    </row>
    <row r="6968" spans="1:2" x14ac:dyDescent="0.25">
      <c r="A6968">
        <v>6968</v>
      </c>
      <c r="B6968" s="24">
        <f>ROUND(SUMIF(Einnahmen!E$7:E$10002,A6968,Einnahmen!G$7:G$10002)+SUMIF(Einnahmen!I$7:I$10002,A6968,Einnahmen!H$7:H$10002)+SUMIF(Ausgaben!E$7:E$10002,A6968,Ausgaben!G$7:G$10002)+SUMIF(Ausgaben!I$7:I$10002,A6968,Ausgaben!H$7:H$10002),2)</f>
        <v>0</v>
      </c>
    </row>
    <row r="6969" spans="1:2" x14ac:dyDescent="0.25">
      <c r="A6969">
        <v>6969</v>
      </c>
      <c r="B6969" s="24">
        <f>ROUND(SUMIF(Einnahmen!E$7:E$10002,A6969,Einnahmen!G$7:G$10002)+SUMIF(Einnahmen!I$7:I$10002,A6969,Einnahmen!H$7:H$10002)+SUMIF(Ausgaben!E$7:E$10002,A6969,Ausgaben!G$7:G$10002)+SUMIF(Ausgaben!I$7:I$10002,A6969,Ausgaben!H$7:H$10002),2)</f>
        <v>0</v>
      </c>
    </row>
    <row r="6970" spans="1:2" x14ac:dyDescent="0.25">
      <c r="A6970">
        <v>6970</v>
      </c>
      <c r="B6970" s="24">
        <f>ROUND(SUMIF(Einnahmen!E$7:E$10002,A6970,Einnahmen!G$7:G$10002)+SUMIF(Einnahmen!I$7:I$10002,A6970,Einnahmen!H$7:H$10002)+SUMIF(Ausgaben!E$7:E$10002,A6970,Ausgaben!G$7:G$10002)+SUMIF(Ausgaben!I$7:I$10002,A6970,Ausgaben!H$7:H$10002),2)</f>
        <v>0</v>
      </c>
    </row>
    <row r="6971" spans="1:2" x14ac:dyDescent="0.25">
      <c r="A6971">
        <v>6971</v>
      </c>
      <c r="B6971" s="24">
        <f>ROUND(SUMIF(Einnahmen!E$7:E$10002,A6971,Einnahmen!G$7:G$10002)+SUMIF(Einnahmen!I$7:I$10002,A6971,Einnahmen!H$7:H$10002)+SUMIF(Ausgaben!E$7:E$10002,A6971,Ausgaben!G$7:G$10002)+SUMIF(Ausgaben!I$7:I$10002,A6971,Ausgaben!H$7:H$10002),2)</f>
        <v>0</v>
      </c>
    </row>
    <row r="6972" spans="1:2" x14ac:dyDescent="0.25">
      <c r="A6972">
        <v>6972</v>
      </c>
      <c r="B6972" s="24">
        <f>ROUND(SUMIF(Einnahmen!E$7:E$10002,A6972,Einnahmen!G$7:G$10002)+SUMIF(Einnahmen!I$7:I$10002,A6972,Einnahmen!H$7:H$10002)+SUMIF(Ausgaben!E$7:E$10002,A6972,Ausgaben!G$7:G$10002)+SUMIF(Ausgaben!I$7:I$10002,A6972,Ausgaben!H$7:H$10002),2)</f>
        <v>0</v>
      </c>
    </row>
    <row r="6973" spans="1:2" x14ac:dyDescent="0.25">
      <c r="A6973">
        <v>6973</v>
      </c>
      <c r="B6973" s="24">
        <f>ROUND(SUMIF(Einnahmen!E$7:E$10002,A6973,Einnahmen!G$7:G$10002)+SUMIF(Einnahmen!I$7:I$10002,A6973,Einnahmen!H$7:H$10002)+SUMIF(Ausgaben!E$7:E$10002,A6973,Ausgaben!G$7:G$10002)+SUMIF(Ausgaben!I$7:I$10002,A6973,Ausgaben!H$7:H$10002),2)</f>
        <v>0</v>
      </c>
    </row>
    <row r="6974" spans="1:2" x14ac:dyDescent="0.25">
      <c r="A6974">
        <v>6974</v>
      </c>
      <c r="B6974" s="24">
        <f>ROUND(SUMIF(Einnahmen!E$7:E$10002,A6974,Einnahmen!G$7:G$10002)+SUMIF(Einnahmen!I$7:I$10002,A6974,Einnahmen!H$7:H$10002)+SUMIF(Ausgaben!E$7:E$10002,A6974,Ausgaben!G$7:G$10002)+SUMIF(Ausgaben!I$7:I$10002,A6974,Ausgaben!H$7:H$10002),2)</f>
        <v>0</v>
      </c>
    </row>
    <row r="6975" spans="1:2" x14ac:dyDescent="0.25">
      <c r="A6975">
        <v>6975</v>
      </c>
      <c r="B6975" s="24">
        <f>ROUND(SUMIF(Einnahmen!E$7:E$10002,A6975,Einnahmen!G$7:G$10002)+SUMIF(Einnahmen!I$7:I$10002,A6975,Einnahmen!H$7:H$10002)+SUMIF(Ausgaben!E$7:E$10002,A6975,Ausgaben!G$7:G$10002)+SUMIF(Ausgaben!I$7:I$10002,A6975,Ausgaben!H$7:H$10002),2)</f>
        <v>0</v>
      </c>
    </row>
    <row r="6976" spans="1:2" x14ac:dyDescent="0.25">
      <c r="A6976">
        <v>6976</v>
      </c>
      <c r="B6976" s="24">
        <f>ROUND(SUMIF(Einnahmen!E$7:E$10002,A6976,Einnahmen!G$7:G$10002)+SUMIF(Einnahmen!I$7:I$10002,A6976,Einnahmen!H$7:H$10002)+SUMIF(Ausgaben!E$7:E$10002,A6976,Ausgaben!G$7:G$10002)+SUMIF(Ausgaben!I$7:I$10002,A6976,Ausgaben!H$7:H$10002),2)</f>
        <v>0</v>
      </c>
    </row>
    <row r="6977" spans="1:2" x14ac:dyDescent="0.25">
      <c r="A6977">
        <v>6977</v>
      </c>
      <c r="B6977" s="24">
        <f>ROUND(SUMIF(Einnahmen!E$7:E$10002,A6977,Einnahmen!G$7:G$10002)+SUMIF(Einnahmen!I$7:I$10002,A6977,Einnahmen!H$7:H$10002)+SUMIF(Ausgaben!E$7:E$10002,A6977,Ausgaben!G$7:G$10002)+SUMIF(Ausgaben!I$7:I$10002,A6977,Ausgaben!H$7:H$10002),2)</f>
        <v>0</v>
      </c>
    </row>
    <row r="6978" spans="1:2" x14ac:dyDescent="0.25">
      <c r="A6978">
        <v>6978</v>
      </c>
      <c r="B6978" s="24">
        <f>ROUND(SUMIF(Einnahmen!E$7:E$10002,A6978,Einnahmen!G$7:G$10002)+SUMIF(Einnahmen!I$7:I$10002,A6978,Einnahmen!H$7:H$10002)+SUMIF(Ausgaben!E$7:E$10002,A6978,Ausgaben!G$7:G$10002)+SUMIF(Ausgaben!I$7:I$10002,A6978,Ausgaben!H$7:H$10002),2)</f>
        <v>0</v>
      </c>
    </row>
    <row r="6979" spans="1:2" x14ac:dyDescent="0.25">
      <c r="A6979">
        <v>6979</v>
      </c>
      <c r="B6979" s="24">
        <f>ROUND(SUMIF(Einnahmen!E$7:E$10002,A6979,Einnahmen!G$7:G$10002)+SUMIF(Einnahmen!I$7:I$10002,A6979,Einnahmen!H$7:H$10002)+SUMIF(Ausgaben!E$7:E$10002,A6979,Ausgaben!G$7:G$10002)+SUMIF(Ausgaben!I$7:I$10002,A6979,Ausgaben!H$7:H$10002),2)</f>
        <v>0</v>
      </c>
    </row>
    <row r="6980" spans="1:2" x14ac:dyDescent="0.25">
      <c r="A6980">
        <v>6980</v>
      </c>
      <c r="B6980" s="24">
        <f>ROUND(SUMIF(Einnahmen!E$7:E$10002,A6980,Einnahmen!G$7:G$10002)+SUMIF(Einnahmen!I$7:I$10002,A6980,Einnahmen!H$7:H$10002)+SUMIF(Ausgaben!E$7:E$10002,A6980,Ausgaben!G$7:G$10002)+SUMIF(Ausgaben!I$7:I$10002,A6980,Ausgaben!H$7:H$10002),2)</f>
        <v>0</v>
      </c>
    </row>
    <row r="6981" spans="1:2" x14ac:dyDescent="0.25">
      <c r="A6981">
        <v>6981</v>
      </c>
      <c r="B6981" s="24">
        <f>ROUND(SUMIF(Einnahmen!E$7:E$10002,A6981,Einnahmen!G$7:G$10002)+SUMIF(Einnahmen!I$7:I$10002,A6981,Einnahmen!H$7:H$10002)+SUMIF(Ausgaben!E$7:E$10002,A6981,Ausgaben!G$7:G$10002)+SUMIF(Ausgaben!I$7:I$10002,A6981,Ausgaben!H$7:H$10002),2)</f>
        <v>0</v>
      </c>
    </row>
    <row r="6982" spans="1:2" x14ac:dyDescent="0.25">
      <c r="A6982">
        <v>6982</v>
      </c>
      <c r="B6982" s="24">
        <f>ROUND(SUMIF(Einnahmen!E$7:E$10002,A6982,Einnahmen!G$7:G$10002)+SUMIF(Einnahmen!I$7:I$10002,A6982,Einnahmen!H$7:H$10002)+SUMIF(Ausgaben!E$7:E$10002,A6982,Ausgaben!G$7:G$10002)+SUMIF(Ausgaben!I$7:I$10002,A6982,Ausgaben!H$7:H$10002),2)</f>
        <v>0</v>
      </c>
    </row>
    <row r="6983" spans="1:2" x14ac:dyDescent="0.25">
      <c r="A6983">
        <v>6983</v>
      </c>
      <c r="B6983" s="24">
        <f>ROUND(SUMIF(Einnahmen!E$7:E$10002,A6983,Einnahmen!G$7:G$10002)+SUMIF(Einnahmen!I$7:I$10002,A6983,Einnahmen!H$7:H$10002)+SUMIF(Ausgaben!E$7:E$10002,A6983,Ausgaben!G$7:G$10002)+SUMIF(Ausgaben!I$7:I$10002,A6983,Ausgaben!H$7:H$10002),2)</f>
        <v>0</v>
      </c>
    </row>
    <row r="6984" spans="1:2" x14ac:dyDescent="0.25">
      <c r="A6984">
        <v>6984</v>
      </c>
      <c r="B6984" s="24">
        <f>ROUND(SUMIF(Einnahmen!E$7:E$10002,A6984,Einnahmen!G$7:G$10002)+SUMIF(Einnahmen!I$7:I$10002,A6984,Einnahmen!H$7:H$10002)+SUMIF(Ausgaben!E$7:E$10002,A6984,Ausgaben!G$7:G$10002)+SUMIF(Ausgaben!I$7:I$10002,A6984,Ausgaben!H$7:H$10002),2)</f>
        <v>0</v>
      </c>
    </row>
    <row r="6985" spans="1:2" x14ac:dyDescent="0.25">
      <c r="A6985">
        <v>6985</v>
      </c>
      <c r="B6985" s="24">
        <f>ROUND(SUMIF(Einnahmen!E$7:E$10002,A6985,Einnahmen!G$7:G$10002)+SUMIF(Einnahmen!I$7:I$10002,A6985,Einnahmen!H$7:H$10002)+SUMIF(Ausgaben!E$7:E$10002,A6985,Ausgaben!G$7:G$10002)+SUMIF(Ausgaben!I$7:I$10002,A6985,Ausgaben!H$7:H$10002),2)</f>
        <v>0</v>
      </c>
    </row>
    <row r="6986" spans="1:2" x14ac:dyDescent="0.25">
      <c r="A6986">
        <v>6986</v>
      </c>
      <c r="B6986" s="24">
        <f>ROUND(SUMIF(Einnahmen!E$7:E$10002,A6986,Einnahmen!G$7:G$10002)+SUMIF(Einnahmen!I$7:I$10002,A6986,Einnahmen!H$7:H$10002)+SUMIF(Ausgaben!E$7:E$10002,A6986,Ausgaben!G$7:G$10002)+SUMIF(Ausgaben!I$7:I$10002,A6986,Ausgaben!H$7:H$10002),2)</f>
        <v>0</v>
      </c>
    </row>
    <row r="6987" spans="1:2" x14ac:dyDescent="0.25">
      <c r="A6987">
        <v>6987</v>
      </c>
      <c r="B6987" s="24">
        <f>ROUND(SUMIF(Einnahmen!E$7:E$10002,A6987,Einnahmen!G$7:G$10002)+SUMIF(Einnahmen!I$7:I$10002,A6987,Einnahmen!H$7:H$10002)+SUMIF(Ausgaben!E$7:E$10002,A6987,Ausgaben!G$7:G$10002)+SUMIF(Ausgaben!I$7:I$10002,A6987,Ausgaben!H$7:H$10002),2)</f>
        <v>0</v>
      </c>
    </row>
    <row r="6988" spans="1:2" x14ac:dyDescent="0.25">
      <c r="A6988">
        <v>6988</v>
      </c>
      <c r="B6988" s="24">
        <f>ROUND(SUMIF(Einnahmen!E$7:E$10002,A6988,Einnahmen!G$7:G$10002)+SUMIF(Einnahmen!I$7:I$10002,A6988,Einnahmen!H$7:H$10002)+SUMIF(Ausgaben!E$7:E$10002,A6988,Ausgaben!G$7:G$10002)+SUMIF(Ausgaben!I$7:I$10002,A6988,Ausgaben!H$7:H$10002),2)</f>
        <v>0</v>
      </c>
    </row>
    <row r="6989" spans="1:2" x14ac:dyDescent="0.25">
      <c r="A6989">
        <v>6989</v>
      </c>
      <c r="B6989" s="24">
        <f>ROUND(SUMIF(Einnahmen!E$7:E$10002,A6989,Einnahmen!G$7:G$10002)+SUMIF(Einnahmen!I$7:I$10002,A6989,Einnahmen!H$7:H$10002)+SUMIF(Ausgaben!E$7:E$10002,A6989,Ausgaben!G$7:G$10002)+SUMIF(Ausgaben!I$7:I$10002,A6989,Ausgaben!H$7:H$10002),2)</f>
        <v>0</v>
      </c>
    </row>
    <row r="6990" spans="1:2" x14ac:dyDescent="0.25">
      <c r="A6990">
        <v>6990</v>
      </c>
      <c r="B6990" s="24">
        <f>ROUND(SUMIF(Einnahmen!E$7:E$10002,A6990,Einnahmen!G$7:G$10002)+SUMIF(Einnahmen!I$7:I$10002,A6990,Einnahmen!H$7:H$10002)+SUMIF(Ausgaben!E$7:E$10002,A6990,Ausgaben!G$7:G$10002)+SUMIF(Ausgaben!I$7:I$10002,A6990,Ausgaben!H$7:H$10002),2)</f>
        <v>0</v>
      </c>
    </row>
    <row r="6991" spans="1:2" x14ac:dyDescent="0.25">
      <c r="A6991">
        <v>6991</v>
      </c>
      <c r="B6991" s="24">
        <f>ROUND(SUMIF(Einnahmen!E$7:E$10002,A6991,Einnahmen!G$7:G$10002)+SUMIF(Einnahmen!I$7:I$10002,A6991,Einnahmen!H$7:H$10002)+SUMIF(Ausgaben!E$7:E$10002,A6991,Ausgaben!G$7:G$10002)+SUMIF(Ausgaben!I$7:I$10002,A6991,Ausgaben!H$7:H$10002),2)</f>
        <v>0</v>
      </c>
    </row>
    <row r="6992" spans="1:2" x14ac:dyDescent="0.25">
      <c r="A6992">
        <v>6992</v>
      </c>
      <c r="B6992" s="24">
        <f>ROUND(SUMIF(Einnahmen!E$7:E$10002,A6992,Einnahmen!G$7:G$10002)+SUMIF(Einnahmen!I$7:I$10002,A6992,Einnahmen!H$7:H$10002)+SUMIF(Ausgaben!E$7:E$10002,A6992,Ausgaben!G$7:G$10002)+SUMIF(Ausgaben!I$7:I$10002,A6992,Ausgaben!H$7:H$10002),2)</f>
        <v>0</v>
      </c>
    </row>
    <row r="6993" spans="1:2" x14ac:dyDescent="0.25">
      <c r="A6993">
        <v>6993</v>
      </c>
      <c r="B6993" s="24">
        <f>ROUND(SUMIF(Einnahmen!E$7:E$10002,A6993,Einnahmen!G$7:G$10002)+SUMIF(Einnahmen!I$7:I$10002,A6993,Einnahmen!H$7:H$10002)+SUMIF(Ausgaben!E$7:E$10002,A6993,Ausgaben!G$7:G$10002)+SUMIF(Ausgaben!I$7:I$10002,A6993,Ausgaben!H$7:H$10002),2)</f>
        <v>0</v>
      </c>
    </row>
    <row r="6994" spans="1:2" x14ac:dyDescent="0.25">
      <c r="A6994">
        <v>6994</v>
      </c>
      <c r="B6994" s="24">
        <f>ROUND(SUMIF(Einnahmen!E$7:E$10002,A6994,Einnahmen!G$7:G$10002)+SUMIF(Einnahmen!I$7:I$10002,A6994,Einnahmen!H$7:H$10002)+SUMIF(Ausgaben!E$7:E$10002,A6994,Ausgaben!G$7:G$10002)+SUMIF(Ausgaben!I$7:I$10002,A6994,Ausgaben!H$7:H$10002),2)</f>
        <v>0</v>
      </c>
    </row>
    <row r="6995" spans="1:2" x14ac:dyDescent="0.25">
      <c r="A6995">
        <v>6995</v>
      </c>
      <c r="B6995" s="24">
        <f>ROUND(SUMIF(Einnahmen!E$7:E$10002,A6995,Einnahmen!G$7:G$10002)+SUMIF(Einnahmen!I$7:I$10002,A6995,Einnahmen!H$7:H$10002)+SUMIF(Ausgaben!E$7:E$10002,A6995,Ausgaben!G$7:G$10002)+SUMIF(Ausgaben!I$7:I$10002,A6995,Ausgaben!H$7:H$10002),2)</f>
        <v>0</v>
      </c>
    </row>
    <row r="6996" spans="1:2" x14ac:dyDescent="0.25">
      <c r="A6996">
        <v>6996</v>
      </c>
      <c r="B6996" s="24">
        <f>ROUND(SUMIF(Einnahmen!E$7:E$10002,A6996,Einnahmen!G$7:G$10002)+SUMIF(Einnahmen!I$7:I$10002,A6996,Einnahmen!H$7:H$10002)+SUMIF(Ausgaben!E$7:E$10002,A6996,Ausgaben!G$7:G$10002)+SUMIF(Ausgaben!I$7:I$10002,A6996,Ausgaben!H$7:H$10002),2)</f>
        <v>0</v>
      </c>
    </row>
    <row r="6997" spans="1:2" x14ac:dyDescent="0.25">
      <c r="A6997">
        <v>6997</v>
      </c>
      <c r="B6997" s="24">
        <f>ROUND(SUMIF(Einnahmen!E$7:E$10002,A6997,Einnahmen!G$7:G$10002)+SUMIF(Einnahmen!I$7:I$10002,A6997,Einnahmen!H$7:H$10002)+SUMIF(Ausgaben!E$7:E$10002,A6997,Ausgaben!G$7:G$10002)+SUMIF(Ausgaben!I$7:I$10002,A6997,Ausgaben!H$7:H$10002),2)</f>
        <v>0</v>
      </c>
    </row>
    <row r="6998" spans="1:2" x14ac:dyDescent="0.25">
      <c r="A6998">
        <v>6998</v>
      </c>
      <c r="B6998" s="24">
        <f>ROUND(SUMIF(Einnahmen!E$7:E$10002,A6998,Einnahmen!G$7:G$10002)+SUMIF(Einnahmen!I$7:I$10002,A6998,Einnahmen!H$7:H$10002)+SUMIF(Ausgaben!E$7:E$10002,A6998,Ausgaben!G$7:G$10002)+SUMIF(Ausgaben!I$7:I$10002,A6998,Ausgaben!H$7:H$10002),2)</f>
        <v>0</v>
      </c>
    </row>
    <row r="6999" spans="1:2" x14ac:dyDescent="0.25">
      <c r="A6999">
        <v>6999</v>
      </c>
      <c r="B6999" s="24">
        <f>ROUND(SUMIF(Einnahmen!E$7:E$10002,A6999,Einnahmen!G$7:G$10002)+SUMIF(Einnahmen!I$7:I$10002,A6999,Einnahmen!H$7:H$10002)+SUMIF(Ausgaben!E$7:E$10002,A6999,Ausgaben!G$7:G$10002)+SUMIF(Ausgaben!I$7:I$10002,A6999,Ausgaben!H$7:H$10002),2)</f>
        <v>0</v>
      </c>
    </row>
    <row r="7000" spans="1:2" x14ac:dyDescent="0.25">
      <c r="A7000">
        <v>7000</v>
      </c>
      <c r="B7000" s="24">
        <f>ROUND(SUMIF(Einnahmen!E$7:E$10002,A7000,Einnahmen!G$7:G$10002)+SUMIF(Einnahmen!I$7:I$10002,A7000,Einnahmen!H$7:H$10002)+SUMIF(Ausgaben!E$7:E$10002,A7000,Ausgaben!G$7:G$10002)+SUMIF(Ausgaben!I$7:I$10002,A7000,Ausgaben!H$7:H$10002),2)</f>
        <v>0</v>
      </c>
    </row>
    <row r="7001" spans="1:2" x14ac:dyDescent="0.25">
      <c r="A7001">
        <v>7001</v>
      </c>
      <c r="B7001" s="24">
        <f>ROUND(SUMIF(Einnahmen!E$7:E$10002,A7001,Einnahmen!G$7:G$10002)+SUMIF(Einnahmen!I$7:I$10002,A7001,Einnahmen!H$7:H$10002)+SUMIF(Ausgaben!E$7:E$10002,A7001,Ausgaben!G$7:G$10002)+SUMIF(Ausgaben!I$7:I$10002,A7001,Ausgaben!H$7:H$10002),2)</f>
        <v>0</v>
      </c>
    </row>
    <row r="7002" spans="1:2" x14ac:dyDescent="0.25">
      <c r="A7002">
        <v>7002</v>
      </c>
      <c r="B7002" s="24">
        <f>ROUND(SUMIF(Einnahmen!E$7:E$10002,A7002,Einnahmen!G$7:G$10002)+SUMIF(Einnahmen!I$7:I$10002,A7002,Einnahmen!H$7:H$10002)+SUMIF(Ausgaben!E$7:E$10002,A7002,Ausgaben!G$7:G$10002)+SUMIF(Ausgaben!I$7:I$10002,A7002,Ausgaben!H$7:H$10002),2)</f>
        <v>0</v>
      </c>
    </row>
    <row r="7003" spans="1:2" x14ac:dyDescent="0.25">
      <c r="A7003">
        <v>7003</v>
      </c>
      <c r="B7003" s="24">
        <f>ROUND(SUMIF(Einnahmen!E$7:E$10002,A7003,Einnahmen!G$7:G$10002)+SUMIF(Einnahmen!I$7:I$10002,A7003,Einnahmen!H$7:H$10002)+SUMIF(Ausgaben!E$7:E$10002,A7003,Ausgaben!G$7:G$10002)+SUMIF(Ausgaben!I$7:I$10002,A7003,Ausgaben!H$7:H$10002),2)</f>
        <v>0</v>
      </c>
    </row>
    <row r="7004" spans="1:2" x14ac:dyDescent="0.25">
      <c r="A7004">
        <v>7004</v>
      </c>
      <c r="B7004" s="24">
        <f>ROUND(SUMIF(Einnahmen!E$7:E$10002,A7004,Einnahmen!G$7:G$10002)+SUMIF(Einnahmen!I$7:I$10002,A7004,Einnahmen!H$7:H$10002)+SUMIF(Ausgaben!E$7:E$10002,A7004,Ausgaben!G$7:G$10002)+SUMIF(Ausgaben!I$7:I$10002,A7004,Ausgaben!H$7:H$10002),2)</f>
        <v>0</v>
      </c>
    </row>
    <row r="7005" spans="1:2" x14ac:dyDescent="0.25">
      <c r="A7005">
        <v>7005</v>
      </c>
      <c r="B7005" s="24">
        <f>ROUND(SUMIF(Einnahmen!E$7:E$10002,A7005,Einnahmen!G$7:G$10002)+SUMIF(Einnahmen!I$7:I$10002,A7005,Einnahmen!H$7:H$10002)+SUMIF(Ausgaben!E$7:E$10002,A7005,Ausgaben!G$7:G$10002)+SUMIF(Ausgaben!I$7:I$10002,A7005,Ausgaben!H$7:H$10002),2)</f>
        <v>0</v>
      </c>
    </row>
    <row r="7006" spans="1:2" x14ac:dyDescent="0.25">
      <c r="A7006">
        <v>7006</v>
      </c>
      <c r="B7006" s="24">
        <f>ROUND(SUMIF(Einnahmen!E$7:E$10002,A7006,Einnahmen!G$7:G$10002)+SUMIF(Einnahmen!I$7:I$10002,A7006,Einnahmen!H$7:H$10002)+SUMIF(Ausgaben!E$7:E$10002,A7006,Ausgaben!G$7:G$10002)+SUMIF(Ausgaben!I$7:I$10002,A7006,Ausgaben!H$7:H$10002),2)</f>
        <v>0</v>
      </c>
    </row>
    <row r="7007" spans="1:2" x14ac:dyDescent="0.25">
      <c r="A7007">
        <v>7007</v>
      </c>
      <c r="B7007" s="24">
        <f>ROUND(SUMIF(Einnahmen!E$7:E$10002,A7007,Einnahmen!G$7:G$10002)+SUMIF(Einnahmen!I$7:I$10002,A7007,Einnahmen!H$7:H$10002)+SUMIF(Ausgaben!E$7:E$10002,A7007,Ausgaben!G$7:G$10002)+SUMIF(Ausgaben!I$7:I$10002,A7007,Ausgaben!H$7:H$10002),2)</f>
        <v>0</v>
      </c>
    </row>
    <row r="7008" spans="1:2" x14ac:dyDescent="0.25">
      <c r="A7008">
        <v>7008</v>
      </c>
      <c r="B7008" s="24">
        <f>ROUND(SUMIF(Einnahmen!E$7:E$10002,A7008,Einnahmen!G$7:G$10002)+SUMIF(Einnahmen!I$7:I$10002,A7008,Einnahmen!H$7:H$10002)+SUMIF(Ausgaben!E$7:E$10002,A7008,Ausgaben!G$7:G$10002)+SUMIF(Ausgaben!I$7:I$10002,A7008,Ausgaben!H$7:H$10002),2)</f>
        <v>0</v>
      </c>
    </row>
    <row r="7009" spans="1:2" x14ac:dyDescent="0.25">
      <c r="A7009">
        <v>7009</v>
      </c>
      <c r="B7009" s="24">
        <f>ROUND(SUMIF(Einnahmen!E$7:E$10002,A7009,Einnahmen!G$7:G$10002)+SUMIF(Einnahmen!I$7:I$10002,A7009,Einnahmen!H$7:H$10002)+SUMIF(Ausgaben!E$7:E$10002,A7009,Ausgaben!G$7:G$10002)+SUMIF(Ausgaben!I$7:I$10002,A7009,Ausgaben!H$7:H$10002),2)</f>
        <v>0</v>
      </c>
    </row>
    <row r="7010" spans="1:2" x14ac:dyDescent="0.25">
      <c r="A7010">
        <v>7010</v>
      </c>
      <c r="B7010" s="24">
        <f>ROUND(SUMIF(Einnahmen!E$7:E$10002,A7010,Einnahmen!G$7:G$10002)+SUMIF(Einnahmen!I$7:I$10002,A7010,Einnahmen!H$7:H$10002)+SUMIF(Ausgaben!E$7:E$10002,A7010,Ausgaben!G$7:G$10002)+SUMIF(Ausgaben!I$7:I$10002,A7010,Ausgaben!H$7:H$10002),2)</f>
        <v>0</v>
      </c>
    </row>
    <row r="7011" spans="1:2" x14ac:dyDescent="0.25">
      <c r="A7011">
        <v>7011</v>
      </c>
      <c r="B7011" s="24">
        <f>ROUND(SUMIF(Einnahmen!E$7:E$10002,A7011,Einnahmen!G$7:G$10002)+SUMIF(Einnahmen!I$7:I$10002,A7011,Einnahmen!H$7:H$10002)+SUMIF(Ausgaben!E$7:E$10002,A7011,Ausgaben!G$7:G$10002)+SUMIF(Ausgaben!I$7:I$10002,A7011,Ausgaben!H$7:H$10002),2)</f>
        <v>0</v>
      </c>
    </row>
    <row r="7012" spans="1:2" x14ac:dyDescent="0.25">
      <c r="A7012">
        <v>7012</v>
      </c>
      <c r="B7012" s="24">
        <f>ROUND(SUMIF(Einnahmen!E$7:E$10002,A7012,Einnahmen!G$7:G$10002)+SUMIF(Einnahmen!I$7:I$10002,A7012,Einnahmen!H$7:H$10002)+SUMIF(Ausgaben!E$7:E$10002,A7012,Ausgaben!G$7:G$10002)+SUMIF(Ausgaben!I$7:I$10002,A7012,Ausgaben!H$7:H$10002),2)</f>
        <v>0</v>
      </c>
    </row>
    <row r="7013" spans="1:2" x14ac:dyDescent="0.25">
      <c r="A7013">
        <v>7013</v>
      </c>
      <c r="B7013" s="24">
        <f>ROUND(SUMIF(Einnahmen!E$7:E$10002,A7013,Einnahmen!G$7:G$10002)+SUMIF(Einnahmen!I$7:I$10002,A7013,Einnahmen!H$7:H$10002)+SUMIF(Ausgaben!E$7:E$10002,A7013,Ausgaben!G$7:G$10002)+SUMIF(Ausgaben!I$7:I$10002,A7013,Ausgaben!H$7:H$10002),2)</f>
        <v>0</v>
      </c>
    </row>
    <row r="7014" spans="1:2" x14ac:dyDescent="0.25">
      <c r="A7014">
        <v>7014</v>
      </c>
      <c r="B7014" s="24">
        <f>ROUND(SUMIF(Einnahmen!E$7:E$10002,A7014,Einnahmen!G$7:G$10002)+SUMIF(Einnahmen!I$7:I$10002,A7014,Einnahmen!H$7:H$10002)+SUMIF(Ausgaben!E$7:E$10002,A7014,Ausgaben!G$7:G$10002)+SUMIF(Ausgaben!I$7:I$10002,A7014,Ausgaben!H$7:H$10002),2)</f>
        <v>0</v>
      </c>
    </row>
    <row r="7015" spans="1:2" x14ac:dyDescent="0.25">
      <c r="A7015">
        <v>7015</v>
      </c>
      <c r="B7015" s="24">
        <f>ROUND(SUMIF(Einnahmen!E$7:E$10002,A7015,Einnahmen!G$7:G$10002)+SUMIF(Einnahmen!I$7:I$10002,A7015,Einnahmen!H$7:H$10002)+SUMIF(Ausgaben!E$7:E$10002,A7015,Ausgaben!G$7:G$10002)+SUMIF(Ausgaben!I$7:I$10002,A7015,Ausgaben!H$7:H$10002),2)</f>
        <v>0</v>
      </c>
    </row>
    <row r="7016" spans="1:2" x14ac:dyDescent="0.25">
      <c r="A7016">
        <v>7016</v>
      </c>
      <c r="B7016" s="24">
        <f>ROUND(SUMIF(Einnahmen!E$7:E$10002,A7016,Einnahmen!G$7:G$10002)+SUMIF(Einnahmen!I$7:I$10002,A7016,Einnahmen!H$7:H$10002)+SUMIF(Ausgaben!E$7:E$10002,A7016,Ausgaben!G$7:G$10002)+SUMIF(Ausgaben!I$7:I$10002,A7016,Ausgaben!H$7:H$10002),2)</f>
        <v>0</v>
      </c>
    </row>
    <row r="7017" spans="1:2" x14ac:dyDescent="0.25">
      <c r="A7017">
        <v>7017</v>
      </c>
      <c r="B7017" s="24">
        <f>ROUND(SUMIF(Einnahmen!E$7:E$10002,A7017,Einnahmen!G$7:G$10002)+SUMIF(Einnahmen!I$7:I$10002,A7017,Einnahmen!H$7:H$10002)+SUMIF(Ausgaben!E$7:E$10002,A7017,Ausgaben!G$7:G$10002)+SUMIF(Ausgaben!I$7:I$10002,A7017,Ausgaben!H$7:H$10002),2)</f>
        <v>0</v>
      </c>
    </row>
    <row r="7018" spans="1:2" x14ac:dyDescent="0.25">
      <c r="A7018">
        <v>7018</v>
      </c>
      <c r="B7018" s="24">
        <f>ROUND(SUMIF(Einnahmen!E$7:E$10002,A7018,Einnahmen!G$7:G$10002)+SUMIF(Einnahmen!I$7:I$10002,A7018,Einnahmen!H$7:H$10002)+SUMIF(Ausgaben!E$7:E$10002,A7018,Ausgaben!G$7:G$10002)+SUMIF(Ausgaben!I$7:I$10002,A7018,Ausgaben!H$7:H$10002),2)</f>
        <v>0</v>
      </c>
    </row>
    <row r="7019" spans="1:2" x14ac:dyDescent="0.25">
      <c r="A7019">
        <v>7019</v>
      </c>
      <c r="B7019" s="24">
        <f>ROUND(SUMIF(Einnahmen!E$7:E$10002,A7019,Einnahmen!G$7:G$10002)+SUMIF(Einnahmen!I$7:I$10002,A7019,Einnahmen!H$7:H$10002)+SUMIF(Ausgaben!E$7:E$10002,A7019,Ausgaben!G$7:G$10002)+SUMIF(Ausgaben!I$7:I$10002,A7019,Ausgaben!H$7:H$10002),2)</f>
        <v>0</v>
      </c>
    </row>
    <row r="7020" spans="1:2" x14ac:dyDescent="0.25">
      <c r="A7020">
        <v>7020</v>
      </c>
      <c r="B7020" s="24">
        <f>ROUND(SUMIF(Einnahmen!E$7:E$10002,A7020,Einnahmen!G$7:G$10002)+SUMIF(Einnahmen!I$7:I$10002,A7020,Einnahmen!H$7:H$10002)+SUMIF(Ausgaben!E$7:E$10002,A7020,Ausgaben!G$7:G$10002)+SUMIF(Ausgaben!I$7:I$10002,A7020,Ausgaben!H$7:H$10002),2)</f>
        <v>0</v>
      </c>
    </row>
    <row r="7021" spans="1:2" x14ac:dyDescent="0.25">
      <c r="A7021">
        <v>7021</v>
      </c>
      <c r="B7021" s="24">
        <f>ROUND(SUMIF(Einnahmen!E$7:E$10002,A7021,Einnahmen!G$7:G$10002)+SUMIF(Einnahmen!I$7:I$10002,A7021,Einnahmen!H$7:H$10002)+SUMIF(Ausgaben!E$7:E$10002,A7021,Ausgaben!G$7:G$10002)+SUMIF(Ausgaben!I$7:I$10002,A7021,Ausgaben!H$7:H$10002),2)</f>
        <v>0</v>
      </c>
    </row>
    <row r="7022" spans="1:2" x14ac:dyDescent="0.25">
      <c r="A7022">
        <v>7022</v>
      </c>
      <c r="B7022" s="24">
        <f>ROUND(SUMIF(Einnahmen!E$7:E$10002,A7022,Einnahmen!G$7:G$10002)+SUMIF(Einnahmen!I$7:I$10002,A7022,Einnahmen!H$7:H$10002)+SUMIF(Ausgaben!E$7:E$10002,A7022,Ausgaben!G$7:G$10002)+SUMIF(Ausgaben!I$7:I$10002,A7022,Ausgaben!H$7:H$10002),2)</f>
        <v>0</v>
      </c>
    </row>
    <row r="7023" spans="1:2" x14ac:dyDescent="0.25">
      <c r="A7023">
        <v>7023</v>
      </c>
      <c r="B7023" s="24">
        <f>ROUND(SUMIF(Einnahmen!E$7:E$10002,A7023,Einnahmen!G$7:G$10002)+SUMIF(Einnahmen!I$7:I$10002,A7023,Einnahmen!H$7:H$10002)+SUMIF(Ausgaben!E$7:E$10002,A7023,Ausgaben!G$7:G$10002)+SUMIF(Ausgaben!I$7:I$10002,A7023,Ausgaben!H$7:H$10002),2)</f>
        <v>0</v>
      </c>
    </row>
    <row r="7024" spans="1:2" x14ac:dyDescent="0.25">
      <c r="A7024">
        <v>7024</v>
      </c>
      <c r="B7024" s="24">
        <f>ROUND(SUMIF(Einnahmen!E$7:E$10002,A7024,Einnahmen!G$7:G$10002)+SUMIF(Einnahmen!I$7:I$10002,A7024,Einnahmen!H$7:H$10002)+SUMIF(Ausgaben!E$7:E$10002,A7024,Ausgaben!G$7:G$10002)+SUMIF(Ausgaben!I$7:I$10002,A7024,Ausgaben!H$7:H$10002),2)</f>
        <v>0</v>
      </c>
    </row>
    <row r="7025" spans="1:2" x14ac:dyDescent="0.25">
      <c r="A7025">
        <v>7025</v>
      </c>
      <c r="B7025" s="24">
        <f>ROUND(SUMIF(Einnahmen!E$7:E$10002,A7025,Einnahmen!G$7:G$10002)+SUMIF(Einnahmen!I$7:I$10002,A7025,Einnahmen!H$7:H$10002)+SUMIF(Ausgaben!E$7:E$10002,A7025,Ausgaben!G$7:G$10002)+SUMIF(Ausgaben!I$7:I$10002,A7025,Ausgaben!H$7:H$10002),2)</f>
        <v>0</v>
      </c>
    </row>
    <row r="7026" spans="1:2" x14ac:dyDescent="0.25">
      <c r="A7026">
        <v>7026</v>
      </c>
      <c r="B7026" s="24">
        <f>ROUND(SUMIF(Einnahmen!E$7:E$10002,A7026,Einnahmen!G$7:G$10002)+SUMIF(Einnahmen!I$7:I$10002,A7026,Einnahmen!H$7:H$10002)+SUMIF(Ausgaben!E$7:E$10002,A7026,Ausgaben!G$7:G$10002)+SUMIF(Ausgaben!I$7:I$10002,A7026,Ausgaben!H$7:H$10002),2)</f>
        <v>0</v>
      </c>
    </row>
    <row r="7027" spans="1:2" x14ac:dyDescent="0.25">
      <c r="A7027">
        <v>7027</v>
      </c>
      <c r="B7027" s="24">
        <f>ROUND(SUMIF(Einnahmen!E$7:E$10002,A7027,Einnahmen!G$7:G$10002)+SUMIF(Einnahmen!I$7:I$10002,A7027,Einnahmen!H$7:H$10002)+SUMIF(Ausgaben!E$7:E$10002,A7027,Ausgaben!G$7:G$10002)+SUMIF(Ausgaben!I$7:I$10002,A7027,Ausgaben!H$7:H$10002),2)</f>
        <v>0</v>
      </c>
    </row>
    <row r="7028" spans="1:2" x14ac:dyDescent="0.25">
      <c r="A7028">
        <v>7028</v>
      </c>
      <c r="B7028" s="24">
        <f>ROUND(SUMIF(Einnahmen!E$7:E$10002,A7028,Einnahmen!G$7:G$10002)+SUMIF(Einnahmen!I$7:I$10002,A7028,Einnahmen!H$7:H$10002)+SUMIF(Ausgaben!E$7:E$10002,A7028,Ausgaben!G$7:G$10002)+SUMIF(Ausgaben!I$7:I$10002,A7028,Ausgaben!H$7:H$10002),2)</f>
        <v>0</v>
      </c>
    </row>
    <row r="7029" spans="1:2" x14ac:dyDescent="0.25">
      <c r="A7029">
        <v>7029</v>
      </c>
      <c r="B7029" s="24">
        <f>ROUND(SUMIF(Einnahmen!E$7:E$10002,A7029,Einnahmen!G$7:G$10002)+SUMIF(Einnahmen!I$7:I$10002,A7029,Einnahmen!H$7:H$10002)+SUMIF(Ausgaben!E$7:E$10002,A7029,Ausgaben!G$7:G$10002)+SUMIF(Ausgaben!I$7:I$10002,A7029,Ausgaben!H$7:H$10002),2)</f>
        <v>0</v>
      </c>
    </row>
    <row r="7030" spans="1:2" x14ac:dyDescent="0.25">
      <c r="A7030">
        <v>7030</v>
      </c>
      <c r="B7030" s="24">
        <f>ROUND(SUMIF(Einnahmen!E$7:E$10002,A7030,Einnahmen!G$7:G$10002)+SUMIF(Einnahmen!I$7:I$10002,A7030,Einnahmen!H$7:H$10002)+SUMIF(Ausgaben!E$7:E$10002,A7030,Ausgaben!G$7:G$10002)+SUMIF(Ausgaben!I$7:I$10002,A7030,Ausgaben!H$7:H$10002),2)</f>
        <v>0</v>
      </c>
    </row>
    <row r="7031" spans="1:2" x14ac:dyDescent="0.25">
      <c r="A7031">
        <v>7031</v>
      </c>
      <c r="B7031" s="24">
        <f>ROUND(SUMIF(Einnahmen!E$7:E$10002,A7031,Einnahmen!G$7:G$10002)+SUMIF(Einnahmen!I$7:I$10002,A7031,Einnahmen!H$7:H$10002)+SUMIF(Ausgaben!E$7:E$10002,A7031,Ausgaben!G$7:G$10002)+SUMIF(Ausgaben!I$7:I$10002,A7031,Ausgaben!H$7:H$10002),2)</f>
        <v>0</v>
      </c>
    </row>
    <row r="7032" spans="1:2" x14ac:dyDescent="0.25">
      <c r="A7032">
        <v>7032</v>
      </c>
      <c r="B7032" s="24">
        <f>ROUND(SUMIF(Einnahmen!E$7:E$10002,A7032,Einnahmen!G$7:G$10002)+SUMIF(Einnahmen!I$7:I$10002,A7032,Einnahmen!H$7:H$10002)+SUMIF(Ausgaben!E$7:E$10002,A7032,Ausgaben!G$7:G$10002)+SUMIF(Ausgaben!I$7:I$10002,A7032,Ausgaben!H$7:H$10002),2)</f>
        <v>0</v>
      </c>
    </row>
    <row r="7033" spans="1:2" x14ac:dyDescent="0.25">
      <c r="A7033">
        <v>7033</v>
      </c>
      <c r="B7033" s="24">
        <f>ROUND(SUMIF(Einnahmen!E$7:E$10002,A7033,Einnahmen!G$7:G$10002)+SUMIF(Einnahmen!I$7:I$10002,A7033,Einnahmen!H$7:H$10002)+SUMIF(Ausgaben!E$7:E$10002,A7033,Ausgaben!G$7:G$10002)+SUMIF(Ausgaben!I$7:I$10002,A7033,Ausgaben!H$7:H$10002),2)</f>
        <v>0</v>
      </c>
    </row>
    <row r="7034" spans="1:2" x14ac:dyDescent="0.25">
      <c r="A7034">
        <v>7034</v>
      </c>
      <c r="B7034" s="24">
        <f>ROUND(SUMIF(Einnahmen!E$7:E$10002,A7034,Einnahmen!G$7:G$10002)+SUMIF(Einnahmen!I$7:I$10002,A7034,Einnahmen!H$7:H$10002)+SUMIF(Ausgaben!E$7:E$10002,A7034,Ausgaben!G$7:G$10002)+SUMIF(Ausgaben!I$7:I$10002,A7034,Ausgaben!H$7:H$10002),2)</f>
        <v>0</v>
      </c>
    </row>
    <row r="7035" spans="1:2" x14ac:dyDescent="0.25">
      <c r="A7035">
        <v>7035</v>
      </c>
      <c r="B7035" s="24">
        <f>ROUND(SUMIF(Einnahmen!E$7:E$10002,A7035,Einnahmen!G$7:G$10002)+SUMIF(Einnahmen!I$7:I$10002,A7035,Einnahmen!H$7:H$10002)+SUMIF(Ausgaben!E$7:E$10002,A7035,Ausgaben!G$7:G$10002)+SUMIF(Ausgaben!I$7:I$10002,A7035,Ausgaben!H$7:H$10002),2)</f>
        <v>0</v>
      </c>
    </row>
    <row r="7036" spans="1:2" x14ac:dyDescent="0.25">
      <c r="A7036">
        <v>7036</v>
      </c>
      <c r="B7036" s="24">
        <f>ROUND(SUMIF(Einnahmen!E$7:E$10002,A7036,Einnahmen!G$7:G$10002)+SUMIF(Einnahmen!I$7:I$10002,A7036,Einnahmen!H$7:H$10002)+SUMIF(Ausgaben!E$7:E$10002,A7036,Ausgaben!G$7:G$10002)+SUMIF(Ausgaben!I$7:I$10002,A7036,Ausgaben!H$7:H$10002),2)</f>
        <v>0</v>
      </c>
    </row>
    <row r="7037" spans="1:2" x14ac:dyDescent="0.25">
      <c r="A7037">
        <v>7037</v>
      </c>
      <c r="B7037" s="24">
        <f>ROUND(SUMIF(Einnahmen!E$7:E$10002,A7037,Einnahmen!G$7:G$10002)+SUMIF(Einnahmen!I$7:I$10002,A7037,Einnahmen!H$7:H$10002)+SUMIF(Ausgaben!E$7:E$10002,A7037,Ausgaben!G$7:G$10002)+SUMIF(Ausgaben!I$7:I$10002,A7037,Ausgaben!H$7:H$10002),2)</f>
        <v>0</v>
      </c>
    </row>
    <row r="7038" spans="1:2" x14ac:dyDescent="0.25">
      <c r="A7038">
        <v>7038</v>
      </c>
      <c r="B7038" s="24">
        <f>ROUND(SUMIF(Einnahmen!E$7:E$10002,A7038,Einnahmen!G$7:G$10002)+SUMIF(Einnahmen!I$7:I$10002,A7038,Einnahmen!H$7:H$10002)+SUMIF(Ausgaben!E$7:E$10002,A7038,Ausgaben!G$7:G$10002)+SUMIF(Ausgaben!I$7:I$10002,A7038,Ausgaben!H$7:H$10002),2)</f>
        <v>0</v>
      </c>
    </row>
    <row r="7039" spans="1:2" x14ac:dyDescent="0.25">
      <c r="A7039">
        <v>7039</v>
      </c>
      <c r="B7039" s="24">
        <f>ROUND(SUMIF(Einnahmen!E$7:E$10002,A7039,Einnahmen!G$7:G$10002)+SUMIF(Einnahmen!I$7:I$10002,A7039,Einnahmen!H$7:H$10002)+SUMIF(Ausgaben!E$7:E$10002,A7039,Ausgaben!G$7:G$10002)+SUMIF(Ausgaben!I$7:I$10002,A7039,Ausgaben!H$7:H$10002),2)</f>
        <v>0</v>
      </c>
    </row>
    <row r="7040" spans="1:2" x14ac:dyDescent="0.25">
      <c r="A7040">
        <v>7040</v>
      </c>
      <c r="B7040" s="24">
        <f>ROUND(SUMIF(Einnahmen!E$7:E$10002,A7040,Einnahmen!G$7:G$10002)+SUMIF(Einnahmen!I$7:I$10002,A7040,Einnahmen!H$7:H$10002)+SUMIF(Ausgaben!E$7:E$10002,A7040,Ausgaben!G$7:G$10002)+SUMIF(Ausgaben!I$7:I$10002,A7040,Ausgaben!H$7:H$10002),2)</f>
        <v>0</v>
      </c>
    </row>
    <row r="7041" spans="1:2" x14ac:dyDescent="0.25">
      <c r="A7041">
        <v>7041</v>
      </c>
      <c r="B7041" s="24">
        <f>ROUND(SUMIF(Einnahmen!E$7:E$10002,A7041,Einnahmen!G$7:G$10002)+SUMIF(Einnahmen!I$7:I$10002,A7041,Einnahmen!H$7:H$10002)+SUMIF(Ausgaben!E$7:E$10002,A7041,Ausgaben!G$7:G$10002)+SUMIF(Ausgaben!I$7:I$10002,A7041,Ausgaben!H$7:H$10002),2)</f>
        <v>0</v>
      </c>
    </row>
    <row r="7042" spans="1:2" x14ac:dyDescent="0.25">
      <c r="A7042">
        <v>7042</v>
      </c>
      <c r="B7042" s="24">
        <f>ROUND(SUMIF(Einnahmen!E$7:E$10002,A7042,Einnahmen!G$7:G$10002)+SUMIF(Einnahmen!I$7:I$10002,A7042,Einnahmen!H$7:H$10002)+SUMIF(Ausgaben!E$7:E$10002,A7042,Ausgaben!G$7:G$10002)+SUMIF(Ausgaben!I$7:I$10002,A7042,Ausgaben!H$7:H$10002),2)</f>
        <v>0</v>
      </c>
    </row>
    <row r="7043" spans="1:2" x14ac:dyDescent="0.25">
      <c r="A7043">
        <v>7043</v>
      </c>
      <c r="B7043" s="24">
        <f>ROUND(SUMIF(Einnahmen!E$7:E$10002,A7043,Einnahmen!G$7:G$10002)+SUMIF(Einnahmen!I$7:I$10002,A7043,Einnahmen!H$7:H$10002)+SUMIF(Ausgaben!E$7:E$10002,A7043,Ausgaben!G$7:G$10002)+SUMIF(Ausgaben!I$7:I$10002,A7043,Ausgaben!H$7:H$10002),2)</f>
        <v>0</v>
      </c>
    </row>
    <row r="7044" spans="1:2" x14ac:dyDescent="0.25">
      <c r="A7044">
        <v>7044</v>
      </c>
      <c r="B7044" s="24">
        <f>ROUND(SUMIF(Einnahmen!E$7:E$10002,A7044,Einnahmen!G$7:G$10002)+SUMIF(Einnahmen!I$7:I$10002,A7044,Einnahmen!H$7:H$10002)+SUMIF(Ausgaben!E$7:E$10002,A7044,Ausgaben!G$7:G$10002)+SUMIF(Ausgaben!I$7:I$10002,A7044,Ausgaben!H$7:H$10002),2)</f>
        <v>0</v>
      </c>
    </row>
    <row r="7045" spans="1:2" x14ac:dyDescent="0.25">
      <c r="A7045">
        <v>7045</v>
      </c>
      <c r="B7045" s="24">
        <f>ROUND(SUMIF(Einnahmen!E$7:E$10002,A7045,Einnahmen!G$7:G$10002)+SUMIF(Einnahmen!I$7:I$10002,A7045,Einnahmen!H$7:H$10002)+SUMIF(Ausgaben!E$7:E$10002,A7045,Ausgaben!G$7:G$10002)+SUMIF(Ausgaben!I$7:I$10002,A7045,Ausgaben!H$7:H$10002),2)</f>
        <v>0</v>
      </c>
    </row>
    <row r="7046" spans="1:2" x14ac:dyDescent="0.25">
      <c r="A7046">
        <v>7046</v>
      </c>
      <c r="B7046" s="24">
        <f>ROUND(SUMIF(Einnahmen!E$7:E$10002,A7046,Einnahmen!G$7:G$10002)+SUMIF(Einnahmen!I$7:I$10002,A7046,Einnahmen!H$7:H$10002)+SUMIF(Ausgaben!E$7:E$10002,A7046,Ausgaben!G$7:G$10002)+SUMIF(Ausgaben!I$7:I$10002,A7046,Ausgaben!H$7:H$10002),2)</f>
        <v>0</v>
      </c>
    </row>
    <row r="7047" spans="1:2" x14ac:dyDescent="0.25">
      <c r="A7047">
        <v>7047</v>
      </c>
      <c r="B7047" s="24">
        <f>ROUND(SUMIF(Einnahmen!E$7:E$10002,A7047,Einnahmen!G$7:G$10002)+SUMIF(Einnahmen!I$7:I$10002,A7047,Einnahmen!H$7:H$10002)+SUMIF(Ausgaben!E$7:E$10002,A7047,Ausgaben!G$7:G$10002)+SUMIF(Ausgaben!I$7:I$10002,A7047,Ausgaben!H$7:H$10002),2)</f>
        <v>0</v>
      </c>
    </row>
    <row r="7048" spans="1:2" x14ac:dyDescent="0.25">
      <c r="A7048">
        <v>7048</v>
      </c>
      <c r="B7048" s="24">
        <f>ROUND(SUMIF(Einnahmen!E$7:E$10002,A7048,Einnahmen!G$7:G$10002)+SUMIF(Einnahmen!I$7:I$10002,A7048,Einnahmen!H$7:H$10002)+SUMIF(Ausgaben!E$7:E$10002,A7048,Ausgaben!G$7:G$10002)+SUMIF(Ausgaben!I$7:I$10002,A7048,Ausgaben!H$7:H$10002),2)</f>
        <v>0</v>
      </c>
    </row>
    <row r="7049" spans="1:2" x14ac:dyDescent="0.25">
      <c r="A7049">
        <v>7049</v>
      </c>
      <c r="B7049" s="24">
        <f>ROUND(SUMIF(Einnahmen!E$7:E$10002,A7049,Einnahmen!G$7:G$10002)+SUMIF(Einnahmen!I$7:I$10002,A7049,Einnahmen!H$7:H$10002)+SUMIF(Ausgaben!E$7:E$10002,A7049,Ausgaben!G$7:G$10002)+SUMIF(Ausgaben!I$7:I$10002,A7049,Ausgaben!H$7:H$10002),2)</f>
        <v>0</v>
      </c>
    </row>
    <row r="7050" spans="1:2" x14ac:dyDescent="0.25">
      <c r="A7050">
        <v>7050</v>
      </c>
      <c r="B7050" s="24">
        <f>ROUND(SUMIF(Einnahmen!E$7:E$10002,A7050,Einnahmen!G$7:G$10002)+SUMIF(Einnahmen!I$7:I$10002,A7050,Einnahmen!H$7:H$10002)+SUMIF(Ausgaben!E$7:E$10002,A7050,Ausgaben!G$7:G$10002)+SUMIF(Ausgaben!I$7:I$10002,A7050,Ausgaben!H$7:H$10002),2)</f>
        <v>0</v>
      </c>
    </row>
    <row r="7051" spans="1:2" x14ac:dyDescent="0.25">
      <c r="A7051">
        <v>7051</v>
      </c>
      <c r="B7051" s="24">
        <f>ROUND(SUMIF(Einnahmen!E$7:E$10002,A7051,Einnahmen!G$7:G$10002)+SUMIF(Einnahmen!I$7:I$10002,A7051,Einnahmen!H$7:H$10002)+SUMIF(Ausgaben!E$7:E$10002,A7051,Ausgaben!G$7:G$10002)+SUMIF(Ausgaben!I$7:I$10002,A7051,Ausgaben!H$7:H$10002),2)</f>
        <v>0</v>
      </c>
    </row>
    <row r="7052" spans="1:2" x14ac:dyDescent="0.25">
      <c r="A7052">
        <v>7052</v>
      </c>
      <c r="B7052" s="24">
        <f>ROUND(SUMIF(Einnahmen!E$7:E$10002,A7052,Einnahmen!G$7:G$10002)+SUMIF(Einnahmen!I$7:I$10002,A7052,Einnahmen!H$7:H$10002)+SUMIF(Ausgaben!E$7:E$10002,A7052,Ausgaben!G$7:G$10002)+SUMIF(Ausgaben!I$7:I$10002,A7052,Ausgaben!H$7:H$10002),2)</f>
        <v>0</v>
      </c>
    </row>
    <row r="7053" spans="1:2" x14ac:dyDescent="0.25">
      <c r="A7053">
        <v>7053</v>
      </c>
      <c r="B7053" s="24">
        <f>ROUND(SUMIF(Einnahmen!E$7:E$10002,A7053,Einnahmen!G$7:G$10002)+SUMIF(Einnahmen!I$7:I$10002,A7053,Einnahmen!H$7:H$10002)+SUMIF(Ausgaben!E$7:E$10002,A7053,Ausgaben!G$7:G$10002)+SUMIF(Ausgaben!I$7:I$10002,A7053,Ausgaben!H$7:H$10002),2)</f>
        <v>0</v>
      </c>
    </row>
    <row r="7054" spans="1:2" x14ac:dyDescent="0.25">
      <c r="A7054">
        <v>7054</v>
      </c>
      <c r="B7054" s="24">
        <f>ROUND(SUMIF(Einnahmen!E$7:E$10002,A7054,Einnahmen!G$7:G$10002)+SUMIF(Einnahmen!I$7:I$10002,A7054,Einnahmen!H$7:H$10002)+SUMIF(Ausgaben!E$7:E$10002,A7054,Ausgaben!G$7:G$10002)+SUMIF(Ausgaben!I$7:I$10002,A7054,Ausgaben!H$7:H$10002),2)</f>
        <v>0</v>
      </c>
    </row>
    <row r="7055" spans="1:2" x14ac:dyDescent="0.25">
      <c r="A7055">
        <v>7055</v>
      </c>
      <c r="B7055" s="24">
        <f>ROUND(SUMIF(Einnahmen!E$7:E$10002,A7055,Einnahmen!G$7:G$10002)+SUMIF(Einnahmen!I$7:I$10002,A7055,Einnahmen!H$7:H$10002)+SUMIF(Ausgaben!E$7:E$10002,A7055,Ausgaben!G$7:G$10002)+SUMIF(Ausgaben!I$7:I$10002,A7055,Ausgaben!H$7:H$10002),2)</f>
        <v>0</v>
      </c>
    </row>
    <row r="7056" spans="1:2" x14ac:dyDescent="0.25">
      <c r="A7056">
        <v>7056</v>
      </c>
      <c r="B7056" s="24">
        <f>ROUND(SUMIF(Einnahmen!E$7:E$10002,A7056,Einnahmen!G$7:G$10002)+SUMIF(Einnahmen!I$7:I$10002,A7056,Einnahmen!H$7:H$10002)+SUMIF(Ausgaben!E$7:E$10002,A7056,Ausgaben!G$7:G$10002)+SUMIF(Ausgaben!I$7:I$10002,A7056,Ausgaben!H$7:H$10002),2)</f>
        <v>0</v>
      </c>
    </row>
    <row r="7057" spans="1:2" x14ac:dyDescent="0.25">
      <c r="A7057">
        <v>7057</v>
      </c>
      <c r="B7057" s="24">
        <f>ROUND(SUMIF(Einnahmen!E$7:E$10002,A7057,Einnahmen!G$7:G$10002)+SUMIF(Einnahmen!I$7:I$10002,A7057,Einnahmen!H$7:H$10002)+SUMIF(Ausgaben!E$7:E$10002,A7057,Ausgaben!G$7:G$10002)+SUMIF(Ausgaben!I$7:I$10002,A7057,Ausgaben!H$7:H$10002),2)</f>
        <v>0</v>
      </c>
    </row>
    <row r="7058" spans="1:2" x14ac:dyDescent="0.25">
      <c r="A7058">
        <v>7058</v>
      </c>
      <c r="B7058" s="24">
        <f>ROUND(SUMIF(Einnahmen!E$7:E$10002,A7058,Einnahmen!G$7:G$10002)+SUMIF(Einnahmen!I$7:I$10002,A7058,Einnahmen!H$7:H$10002)+SUMIF(Ausgaben!E$7:E$10002,A7058,Ausgaben!G$7:G$10002)+SUMIF(Ausgaben!I$7:I$10002,A7058,Ausgaben!H$7:H$10002),2)</f>
        <v>0</v>
      </c>
    </row>
    <row r="7059" spans="1:2" x14ac:dyDescent="0.25">
      <c r="A7059">
        <v>7059</v>
      </c>
      <c r="B7059" s="24">
        <f>ROUND(SUMIF(Einnahmen!E$7:E$10002,A7059,Einnahmen!G$7:G$10002)+SUMIF(Einnahmen!I$7:I$10002,A7059,Einnahmen!H$7:H$10002)+SUMIF(Ausgaben!E$7:E$10002,A7059,Ausgaben!G$7:G$10002)+SUMIF(Ausgaben!I$7:I$10002,A7059,Ausgaben!H$7:H$10002),2)</f>
        <v>0</v>
      </c>
    </row>
    <row r="7060" spans="1:2" x14ac:dyDescent="0.25">
      <c r="A7060">
        <v>7060</v>
      </c>
      <c r="B7060" s="24">
        <f>ROUND(SUMIF(Einnahmen!E$7:E$10002,A7060,Einnahmen!G$7:G$10002)+SUMIF(Einnahmen!I$7:I$10002,A7060,Einnahmen!H$7:H$10002)+SUMIF(Ausgaben!E$7:E$10002,A7060,Ausgaben!G$7:G$10002)+SUMIF(Ausgaben!I$7:I$10002,A7060,Ausgaben!H$7:H$10002),2)</f>
        <v>0</v>
      </c>
    </row>
    <row r="7061" spans="1:2" x14ac:dyDescent="0.25">
      <c r="A7061">
        <v>7061</v>
      </c>
      <c r="B7061" s="24">
        <f>ROUND(SUMIF(Einnahmen!E$7:E$10002,A7061,Einnahmen!G$7:G$10002)+SUMIF(Einnahmen!I$7:I$10002,A7061,Einnahmen!H$7:H$10002)+SUMIF(Ausgaben!E$7:E$10002,A7061,Ausgaben!G$7:G$10002)+SUMIF(Ausgaben!I$7:I$10002,A7061,Ausgaben!H$7:H$10002),2)</f>
        <v>0</v>
      </c>
    </row>
    <row r="7062" spans="1:2" x14ac:dyDescent="0.25">
      <c r="A7062">
        <v>7062</v>
      </c>
      <c r="B7062" s="24">
        <f>ROUND(SUMIF(Einnahmen!E$7:E$10002,A7062,Einnahmen!G$7:G$10002)+SUMIF(Einnahmen!I$7:I$10002,A7062,Einnahmen!H$7:H$10002)+SUMIF(Ausgaben!E$7:E$10002,A7062,Ausgaben!G$7:G$10002)+SUMIF(Ausgaben!I$7:I$10002,A7062,Ausgaben!H$7:H$10002),2)</f>
        <v>0</v>
      </c>
    </row>
    <row r="7063" spans="1:2" x14ac:dyDescent="0.25">
      <c r="A7063">
        <v>7063</v>
      </c>
      <c r="B7063" s="24">
        <f>ROUND(SUMIF(Einnahmen!E$7:E$10002,A7063,Einnahmen!G$7:G$10002)+SUMIF(Einnahmen!I$7:I$10002,A7063,Einnahmen!H$7:H$10002)+SUMIF(Ausgaben!E$7:E$10002,A7063,Ausgaben!G$7:G$10002)+SUMIF(Ausgaben!I$7:I$10002,A7063,Ausgaben!H$7:H$10002),2)</f>
        <v>0</v>
      </c>
    </row>
    <row r="7064" spans="1:2" x14ac:dyDescent="0.25">
      <c r="A7064">
        <v>7064</v>
      </c>
      <c r="B7064" s="24">
        <f>ROUND(SUMIF(Einnahmen!E$7:E$10002,A7064,Einnahmen!G$7:G$10002)+SUMIF(Einnahmen!I$7:I$10002,A7064,Einnahmen!H$7:H$10002)+SUMIF(Ausgaben!E$7:E$10002,A7064,Ausgaben!G$7:G$10002)+SUMIF(Ausgaben!I$7:I$10002,A7064,Ausgaben!H$7:H$10002),2)</f>
        <v>0</v>
      </c>
    </row>
    <row r="7065" spans="1:2" x14ac:dyDescent="0.25">
      <c r="A7065">
        <v>7065</v>
      </c>
      <c r="B7065" s="24">
        <f>ROUND(SUMIF(Einnahmen!E$7:E$10002,A7065,Einnahmen!G$7:G$10002)+SUMIF(Einnahmen!I$7:I$10002,A7065,Einnahmen!H$7:H$10002)+SUMIF(Ausgaben!E$7:E$10002,A7065,Ausgaben!G$7:G$10002)+SUMIF(Ausgaben!I$7:I$10002,A7065,Ausgaben!H$7:H$10002),2)</f>
        <v>0</v>
      </c>
    </row>
    <row r="7066" spans="1:2" x14ac:dyDescent="0.25">
      <c r="A7066">
        <v>7066</v>
      </c>
      <c r="B7066" s="24">
        <f>ROUND(SUMIF(Einnahmen!E$7:E$10002,A7066,Einnahmen!G$7:G$10002)+SUMIF(Einnahmen!I$7:I$10002,A7066,Einnahmen!H$7:H$10002)+SUMIF(Ausgaben!E$7:E$10002,A7066,Ausgaben!G$7:G$10002)+SUMIF(Ausgaben!I$7:I$10002,A7066,Ausgaben!H$7:H$10002),2)</f>
        <v>0</v>
      </c>
    </row>
    <row r="7067" spans="1:2" x14ac:dyDescent="0.25">
      <c r="A7067">
        <v>7067</v>
      </c>
      <c r="B7067" s="24">
        <f>ROUND(SUMIF(Einnahmen!E$7:E$10002,A7067,Einnahmen!G$7:G$10002)+SUMIF(Einnahmen!I$7:I$10002,A7067,Einnahmen!H$7:H$10002)+SUMIF(Ausgaben!E$7:E$10002,A7067,Ausgaben!G$7:G$10002)+SUMIF(Ausgaben!I$7:I$10002,A7067,Ausgaben!H$7:H$10002),2)</f>
        <v>0</v>
      </c>
    </row>
    <row r="7068" spans="1:2" x14ac:dyDescent="0.25">
      <c r="A7068">
        <v>7068</v>
      </c>
      <c r="B7068" s="24">
        <f>ROUND(SUMIF(Einnahmen!E$7:E$10002,A7068,Einnahmen!G$7:G$10002)+SUMIF(Einnahmen!I$7:I$10002,A7068,Einnahmen!H$7:H$10002)+SUMIF(Ausgaben!E$7:E$10002,A7068,Ausgaben!G$7:G$10002)+SUMIF(Ausgaben!I$7:I$10002,A7068,Ausgaben!H$7:H$10002),2)</f>
        <v>0</v>
      </c>
    </row>
    <row r="7069" spans="1:2" x14ac:dyDescent="0.25">
      <c r="A7069">
        <v>7069</v>
      </c>
      <c r="B7069" s="24">
        <f>ROUND(SUMIF(Einnahmen!E$7:E$10002,A7069,Einnahmen!G$7:G$10002)+SUMIF(Einnahmen!I$7:I$10002,A7069,Einnahmen!H$7:H$10002)+SUMIF(Ausgaben!E$7:E$10002,A7069,Ausgaben!G$7:G$10002)+SUMIF(Ausgaben!I$7:I$10002,A7069,Ausgaben!H$7:H$10002),2)</f>
        <v>0</v>
      </c>
    </row>
    <row r="7070" spans="1:2" x14ac:dyDescent="0.25">
      <c r="A7070">
        <v>7070</v>
      </c>
      <c r="B7070" s="24">
        <f>ROUND(SUMIF(Einnahmen!E$7:E$10002,A7070,Einnahmen!G$7:G$10002)+SUMIF(Einnahmen!I$7:I$10002,A7070,Einnahmen!H$7:H$10002)+SUMIF(Ausgaben!E$7:E$10002,A7070,Ausgaben!G$7:G$10002)+SUMIF(Ausgaben!I$7:I$10002,A7070,Ausgaben!H$7:H$10002),2)</f>
        <v>0</v>
      </c>
    </row>
    <row r="7071" spans="1:2" x14ac:dyDescent="0.25">
      <c r="A7071">
        <v>7071</v>
      </c>
      <c r="B7071" s="24">
        <f>ROUND(SUMIF(Einnahmen!E$7:E$10002,A7071,Einnahmen!G$7:G$10002)+SUMIF(Einnahmen!I$7:I$10002,A7071,Einnahmen!H$7:H$10002)+SUMIF(Ausgaben!E$7:E$10002,A7071,Ausgaben!G$7:G$10002)+SUMIF(Ausgaben!I$7:I$10002,A7071,Ausgaben!H$7:H$10002),2)</f>
        <v>0</v>
      </c>
    </row>
    <row r="7072" spans="1:2" x14ac:dyDescent="0.25">
      <c r="A7072">
        <v>7072</v>
      </c>
      <c r="B7072" s="24">
        <f>ROUND(SUMIF(Einnahmen!E$7:E$10002,A7072,Einnahmen!G$7:G$10002)+SUMIF(Einnahmen!I$7:I$10002,A7072,Einnahmen!H$7:H$10002)+SUMIF(Ausgaben!E$7:E$10002,A7072,Ausgaben!G$7:G$10002)+SUMIF(Ausgaben!I$7:I$10002,A7072,Ausgaben!H$7:H$10002),2)</f>
        <v>0</v>
      </c>
    </row>
    <row r="7073" spans="1:2" x14ac:dyDescent="0.25">
      <c r="A7073">
        <v>7073</v>
      </c>
      <c r="B7073" s="24">
        <f>ROUND(SUMIF(Einnahmen!E$7:E$10002,A7073,Einnahmen!G$7:G$10002)+SUMIF(Einnahmen!I$7:I$10002,A7073,Einnahmen!H$7:H$10002)+SUMIF(Ausgaben!E$7:E$10002,A7073,Ausgaben!G$7:G$10002)+SUMIF(Ausgaben!I$7:I$10002,A7073,Ausgaben!H$7:H$10002),2)</f>
        <v>0</v>
      </c>
    </row>
    <row r="7074" spans="1:2" x14ac:dyDescent="0.25">
      <c r="A7074">
        <v>7074</v>
      </c>
      <c r="B7074" s="24">
        <f>ROUND(SUMIF(Einnahmen!E$7:E$10002,A7074,Einnahmen!G$7:G$10002)+SUMIF(Einnahmen!I$7:I$10002,A7074,Einnahmen!H$7:H$10002)+SUMIF(Ausgaben!E$7:E$10002,A7074,Ausgaben!G$7:G$10002)+SUMIF(Ausgaben!I$7:I$10002,A7074,Ausgaben!H$7:H$10002),2)</f>
        <v>0</v>
      </c>
    </row>
    <row r="7075" spans="1:2" x14ac:dyDescent="0.25">
      <c r="A7075">
        <v>7075</v>
      </c>
      <c r="B7075" s="24">
        <f>ROUND(SUMIF(Einnahmen!E$7:E$10002,A7075,Einnahmen!G$7:G$10002)+SUMIF(Einnahmen!I$7:I$10002,A7075,Einnahmen!H$7:H$10002)+SUMIF(Ausgaben!E$7:E$10002,A7075,Ausgaben!G$7:G$10002)+SUMIF(Ausgaben!I$7:I$10002,A7075,Ausgaben!H$7:H$10002),2)</f>
        <v>0</v>
      </c>
    </row>
    <row r="7076" spans="1:2" x14ac:dyDescent="0.25">
      <c r="A7076">
        <v>7076</v>
      </c>
      <c r="B7076" s="24">
        <f>ROUND(SUMIF(Einnahmen!E$7:E$10002,A7076,Einnahmen!G$7:G$10002)+SUMIF(Einnahmen!I$7:I$10002,A7076,Einnahmen!H$7:H$10002)+SUMIF(Ausgaben!E$7:E$10002,A7076,Ausgaben!G$7:G$10002)+SUMIF(Ausgaben!I$7:I$10002,A7076,Ausgaben!H$7:H$10002),2)</f>
        <v>0</v>
      </c>
    </row>
    <row r="7077" spans="1:2" x14ac:dyDescent="0.25">
      <c r="A7077">
        <v>7077</v>
      </c>
      <c r="B7077" s="24">
        <f>ROUND(SUMIF(Einnahmen!E$7:E$10002,A7077,Einnahmen!G$7:G$10002)+SUMIF(Einnahmen!I$7:I$10002,A7077,Einnahmen!H$7:H$10002)+SUMIF(Ausgaben!E$7:E$10002,A7077,Ausgaben!G$7:G$10002)+SUMIF(Ausgaben!I$7:I$10002,A7077,Ausgaben!H$7:H$10002),2)</f>
        <v>0</v>
      </c>
    </row>
    <row r="7078" spans="1:2" x14ac:dyDescent="0.25">
      <c r="A7078">
        <v>7078</v>
      </c>
      <c r="B7078" s="24">
        <f>ROUND(SUMIF(Einnahmen!E$7:E$10002,A7078,Einnahmen!G$7:G$10002)+SUMIF(Einnahmen!I$7:I$10002,A7078,Einnahmen!H$7:H$10002)+SUMIF(Ausgaben!E$7:E$10002,A7078,Ausgaben!G$7:G$10002)+SUMIF(Ausgaben!I$7:I$10002,A7078,Ausgaben!H$7:H$10002),2)</f>
        <v>0</v>
      </c>
    </row>
    <row r="7079" spans="1:2" x14ac:dyDescent="0.25">
      <c r="A7079">
        <v>7079</v>
      </c>
      <c r="B7079" s="24">
        <f>ROUND(SUMIF(Einnahmen!E$7:E$10002,A7079,Einnahmen!G$7:G$10002)+SUMIF(Einnahmen!I$7:I$10002,A7079,Einnahmen!H$7:H$10002)+SUMIF(Ausgaben!E$7:E$10002,A7079,Ausgaben!G$7:G$10002)+SUMIF(Ausgaben!I$7:I$10002,A7079,Ausgaben!H$7:H$10002),2)</f>
        <v>0</v>
      </c>
    </row>
    <row r="7080" spans="1:2" x14ac:dyDescent="0.25">
      <c r="A7080">
        <v>7080</v>
      </c>
      <c r="B7080" s="24">
        <f>ROUND(SUMIF(Einnahmen!E$7:E$10002,A7080,Einnahmen!G$7:G$10002)+SUMIF(Einnahmen!I$7:I$10002,A7080,Einnahmen!H$7:H$10002)+SUMIF(Ausgaben!E$7:E$10002,A7080,Ausgaben!G$7:G$10002)+SUMIF(Ausgaben!I$7:I$10002,A7080,Ausgaben!H$7:H$10002),2)</f>
        <v>0</v>
      </c>
    </row>
    <row r="7081" spans="1:2" x14ac:dyDescent="0.25">
      <c r="A7081">
        <v>7081</v>
      </c>
      <c r="B7081" s="24">
        <f>ROUND(SUMIF(Einnahmen!E$7:E$10002,A7081,Einnahmen!G$7:G$10002)+SUMIF(Einnahmen!I$7:I$10002,A7081,Einnahmen!H$7:H$10002)+SUMIF(Ausgaben!E$7:E$10002,A7081,Ausgaben!G$7:G$10002)+SUMIF(Ausgaben!I$7:I$10002,A7081,Ausgaben!H$7:H$10002),2)</f>
        <v>0</v>
      </c>
    </row>
    <row r="7082" spans="1:2" x14ac:dyDescent="0.25">
      <c r="A7082">
        <v>7082</v>
      </c>
      <c r="B7082" s="24">
        <f>ROUND(SUMIF(Einnahmen!E$7:E$10002,A7082,Einnahmen!G$7:G$10002)+SUMIF(Einnahmen!I$7:I$10002,A7082,Einnahmen!H$7:H$10002)+SUMIF(Ausgaben!E$7:E$10002,A7082,Ausgaben!G$7:G$10002)+SUMIF(Ausgaben!I$7:I$10002,A7082,Ausgaben!H$7:H$10002),2)</f>
        <v>0</v>
      </c>
    </row>
    <row r="7083" spans="1:2" x14ac:dyDescent="0.25">
      <c r="A7083">
        <v>7083</v>
      </c>
      <c r="B7083" s="24">
        <f>ROUND(SUMIF(Einnahmen!E$7:E$10002,A7083,Einnahmen!G$7:G$10002)+SUMIF(Einnahmen!I$7:I$10002,A7083,Einnahmen!H$7:H$10002)+SUMIF(Ausgaben!E$7:E$10002,A7083,Ausgaben!G$7:G$10002)+SUMIF(Ausgaben!I$7:I$10002,A7083,Ausgaben!H$7:H$10002),2)</f>
        <v>0</v>
      </c>
    </row>
    <row r="7084" spans="1:2" x14ac:dyDescent="0.25">
      <c r="A7084">
        <v>7084</v>
      </c>
      <c r="B7084" s="24">
        <f>ROUND(SUMIF(Einnahmen!E$7:E$10002,A7084,Einnahmen!G$7:G$10002)+SUMIF(Einnahmen!I$7:I$10002,A7084,Einnahmen!H$7:H$10002)+SUMIF(Ausgaben!E$7:E$10002,A7084,Ausgaben!G$7:G$10002)+SUMIF(Ausgaben!I$7:I$10002,A7084,Ausgaben!H$7:H$10002),2)</f>
        <v>0</v>
      </c>
    </row>
    <row r="7085" spans="1:2" x14ac:dyDescent="0.25">
      <c r="A7085">
        <v>7085</v>
      </c>
      <c r="B7085" s="24">
        <f>ROUND(SUMIF(Einnahmen!E$7:E$10002,A7085,Einnahmen!G$7:G$10002)+SUMIF(Einnahmen!I$7:I$10002,A7085,Einnahmen!H$7:H$10002)+SUMIF(Ausgaben!E$7:E$10002,A7085,Ausgaben!G$7:G$10002)+SUMIF(Ausgaben!I$7:I$10002,A7085,Ausgaben!H$7:H$10002),2)</f>
        <v>0</v>
      </c>
    </row>
    <row r="7086" spans="1:2" x14ac:dyDescent="0.25">
      <c r="A7086">
        <v>7086</v>
      </c>
      <c r="B7086" s="24">
        <f>ROUND(SUMIF(Einnahmen!E$7:E$10002,A7086,Einnahmen!G$7:G$10002)+SUMIF(Einnahmen!I$7:I$10002,A7086,Einnahmen!H$7:H$10002)+SUMIF(Ausgaben!E$7:E$10002,A7086,Ausgaben!G$7:G$10002)+SUMIF(Ausgaben!I$7:I$10002,A7086,Ausgaben!H$7:H$10002),2)</f>
        <v>0</v>
      </c>
    </row>
    <row r="7087" spans="1:2" x14ac:dyDescent="0.25">
      <c r="A7087">
        <v>7087</v>
      </c>
      <c r="B7087" s="24">
        <f>ROUND(SUMIF(Einnahmen!E$7:E$10002,A7087,Einnahmen!G$7:G$10002)+SUMIF(Einnahmen!I$7:I$10002,A7087,Einnahmen!H$7:H$10002)+SUMIF(Ausgaben!E$7:E$10002,A7087,Ausgaben!G$7:G$10002)+SUMIF(Ausgaben!I$7:I$10002,A7087,Ausgaben!H$7:H$10002),2)</f>
        <v>0</v>
      </c>
    </row>
    <row r="7088" spans="1:2" x14ac:dyDescent="0.25">
      <c r="A7088">
        <v>7088</v>
      </c>
      <c r="B7088" s="24">
        <f>ROUND(SUMIF(Einnahmen!E$7:E$10002,A7088,Einnahmen!G$7:G$10002)+SUMIF(Einnahmen!I$7:I$10002,A7088,Einnahmen!H$7:H$10002)+SUMIF(Ausgaben!E$7:E$10002,A7088,Ausgaben!G$7:G$10002)+SUMIF(Ausgaben!I$7:I$10002,A7088,Ausgaben!H$7:H$10002),2)</f>
        <v>0</v>
      </c>
    </row>
    <row r="7089" spans="1:2" x14ac:dyDescent="0.25">
      <c r="A7089">
        <v>7089</v>
      </c>
      <c r="B7089" s="24">
        <f>ROUND(SUMIF(Einnahmen!E$7:E$10002,A7089,Einnahmen!G$7:G$10002)+SUMIF(Einnahmen!I$7:I$10002,A7089,Einnahmen!H$7:H$10002)+SUMIF(Ausgaben!E$7:E$10002,A7089,Ausgaben!G$7:G$10002)+SUMIF(Ausgaben!I$7:I$10002,A7089,Ausgaben!H$7:H$10002),2)</f>
        <v>0</v>
      </c>
    </row>
    <row r="7090" spans="1:2" x14ac:dyDescent="0.25">
      <c r="A7090">
        <v>7090</v>
      </c>
      <c r="B7090" s="24">
        <f>ROUND(SUMIF(Einnahmen!E$7:E$10002,A7090,Einnahmen!G$7:G$10002)+SUMIF(Einnahmen!I$7:I$10002,A7090,Einnahmen!H$7:H$10002)+SUMIF(Ausgaben!E$7:E$10002,A7090,Ausgaben!G$7:G$10002)+SUMIF(Ausgaben!I$7:I$10002,A7090,Ausgaben!H$7:H$10002),2)</f>
        <v>0</v>
      </c>
    </row>
    <row r="7091" spans="1:2" x14ac:dyDescent="0.25">
      <c r="A7091">
        <v>7091</v>
      </c>
      <c r="B7091" s="24">
        <f>ROUND(SUMIF(Einnahmen!E$7:E$10002,A7091,Einnahmen!G$7:G$10002)+SUMIF(Einnahmen!I$7:I$10002,A7091,Einnahmen!H$7:H$10002)+SUMIF(Ausgaben!E$7:E$10002,A7091,Ausgaben!G$7:G$10002)+SUMIF(Ausgaben!I$7:I$10002,A7091,Ausgaben!H$7:H$10002),2)</f>
        <v>0</v>
      </c>
    </row>
    <row r="7092" spans="1:2" x14ac:dyDescent="0.25">
      <c r="A7092">
        <v>7092</v>
      </c>
      <c r="B7092" s="24">
        <f>ROUND(SUMIF(Einnahmen!E$7:E$10002,A7092,Einnahmen!G$7:G$10002)+SUMIF(Einnahmen!I$7:I$10002,A7092,Einnahmen!H$7:H$10002)+SUMIF(Ausgaben!E$7:E$10002,A7092,Ausgaben!G$7:G$10002)+SUMIF(Ausgaben!I$7:I$10002,A7092,Ausgaben!H$7:H$10002),2)</f>
        <v>0</v>
      </c>
    </row>
    <row r="7093" spans="1:2" x14ac:dyDescent="0.25">
      <c r="A7093">
        <v>7093</v>
      </c>
      <c r="B7093" s="24">
        <f>ROUND(SUMIF(Einnahmen!E$7:E$10002,A7093,Einnahmen!G$7:G$10002)+SUMIF(Einnahmen!I$7:I$10002,A7093,Einnahmen!H$7:H$10002)+SUMIF(Ausgaben!E$7:E$10002,A7093,Ausgaben!G$7:G$10002)+SUMIF(Ausgaben!I$7:I$10002,A7093,Ausgaben!H$7:H$10002),2)</f>
        <v>0</v>
      </c>
    </row>
    <row r="7094" spans="1:2" x14ac:dyDescent="0.25">
      <c r="A7094">
        <v>7094</v>
      </c>
      <c r="B7094" s="24">
        <f>ROUND(SUMIF(Einnahmen!E$7:E$10002,A7094,Einnahmen!G$7:G$10002)+SUMIF(Einnahmen!I$7:I$10002,A7094,Einnahmen!H$7:H$10002)+SUMIF(Ausgaben!E$7:E$10002,A7094,Ausgaben!G$7:G$10002)+SUMIF(Ausgaben!I$7:I$10002,A7094,Ausgaben!H$7:H$10002),2)</f>
        <v>0</v>
      </c>
    </row>
    <row r="7095" spans="1:2" x14ac:dyDescent="0.25">
      <c r="A7095">
        <v>7095</v>
      </c>
      <c r="B7095" s="24">
        <f>ROUND(SUMIF(Einnahmen!E$7:E$10002,A7095,Einnahmen!G$7:G$10002)+SUMIF(Einnahmen!I$7:I$10002,A7095,Einnahmen!H$7:H$10002)+SUMIF(Ausgaben!E$7:E$10002,A7095,Ausgaben!G$7:G$10002)+SUMIF(Ausgaben!I$7:I$10002,A7095,Ausgaben!H$7:H$10002),2)</f>
        <v>0</v>
      </c>
    </row>
    <row r="7096" spans="1:2" x14ac:dyDescent="0.25">
      <c r="A7096">
        <v>7096</v>
      </c>
      <c r="B7096" s="24">
        <f>ROUND(SUMIF(Einnahmen!E$7:E$10002,A7096,Einnahmen!G$7:G$10002)+SUMIF(Einnahmen!I$7:I$10002,A7096,Einnahmen!H$7:H$10002)+SUMIF(Ausgaben!E$7:E$10002,A7096,Ausgaben!G$7:G$10002)+SUMIF(Ausgaben!I$7:I$10002,A7096,Ausgaben!H$7:H$10002),2)</f>
        <v>0</v>
      </c>
    </row>
    <row r="7097" spans="1:2" x14ac:dyDescent="0.25">
      <c r="A7097">
        <v>7097</v>
      </c>
      <c r="B7097" s="24">
        <f>ROUND(SUMIF(Einnahmen!E$7:E$10002,A7097,Einnahmen!G$7:G$10002)+SUMIF(Einnahmen!I$7:I$10002,A7097,Einnahmen!H$7:H$10002)+SUMIF(Ausgaben!E$7:E$10002,A7097,Ausgaben!G$7:G$10002)+SUMIF(Ausgaben!I$7:I$10002,A7097,Ausgaben!H$7:H$10002),2)</f>
        <v>0</v>
      </c>
    </row>
    <row r="7098" spans="1:2" x14ac:dyDescent="0.25">
      <c r="A7098">
        <v>7098</v>
      </c>
      <c r="B7098" s="24">
        <f>ROUND(SUMIF(Einnahmen!E$7:E$10002,A7098,Einnahmen!G$7:G$10002)+SUMIF(Einnahmen!I$7:I$10002,A7098,Einnahmen!H$7:H$10002)+SUMIF(Ausgaben!E$7:E$10002,A7098,Ausgaben!G$7:G$10002)+SUMIF(Ausgaben!I$7:I$10002,A7098,Ausgaben!H$7:H$10002),2)</f>
        <v>0</v>
      </c>
    </row>
    <row r="7099" spans="1:2" x14ac:dyDescent="0.25">
      <c r="A7099">
        <v>7099</v>
      </c>
      <c r="B7099" s="24">
        <f>ROUND(SUMIF(Einnahmen!E$7:E$10002,A7099,Einnahmen!G$7:G$10002)+SUMIF(Einnahmen!I$7:I$10002,A7099,Einnahmen!H$7:H$10002)+SUMIF(Ausgaben!E$7:E$10002,A7099,Ausgaben!G$7:G$10002)+SUMIF(Ausgaben!I$7:I$10002,A7099,Ausgaben!H$7:H$10002),2)</f>
        <v>0</v>
      </c>
    </row>
    <row r="7100" spans="1:2" x14ac:dyDescent="0.25">
      <c r="A7100">
        <v>7100</v>
      </c>
      <c r="B7100" s="24">
        <f>ROUND(SUMIF(Einnahmen!E$7:E$10002,A7100,Einnahmen!G$7:G$10002)+SUMIF(Einnahmen!I$7:I$10002,A7100,Einnahmen!H$7:H$10002)+SUMIF(Ausgaben!E$7:E$10002,A7100,Ausgaben!G$7:G$10002)+SUMIF(Ausgaben!I$7:I$10002,A7100,Ausgaben!H$7:H$10002),2)</f>
        <v>0</v>
      </c>
    </row>
    <row r="7101" spans="1:2" x14ac:dyDescent="0.25">
      <c r="A7101">
        <v>7101</v>
      </c>
      <c r="B7101" s="24">
        <f>ROUND(SUMIF(Einnahmen!E$7:E$10002,A7101,Einnahmen!G$7:G$10002)+SUMIF(Einnahmen!I$7:I$10002,A7101,Einnahmen!H$7:H$10002)+SUMIF(Ausgaben!E$7:E$10002,A7101,Ausgaben!G$7:G$10002)+SUMIF(Ausgaben!I$7:I$10002,A7101,Ausgaben!H$7:H$10002),2)</f>
        <v>0</v>
      </c>
    </row>
    <row r="7102" spans="1:2" x14ac:dyDescent="0.25">
      <c r="A7102">
        <v>7102</v>
      </c>
      <c r="B7102" s="24">
        <f>ROUND(SUMIF(Einnahmen!E$7:E$10002,A7102,Einnahmen!G$7:G$10002)+SUMIF(Einnahmen!I$7:I$10002,A7102,Einnahmen!H$7:H$10002)+SUMIF(Ausgaben!E$7:E$10002,A7102,Ausgaben!G$7:G$10002)+SUMIF(Ausgaben!I$7:I$10002,A7102,Ausgaben!H$7:H$10002),2)</f>
        <v>0</v>
      </c>
    </row>
    <row r="7103" spans="1:2" x14ac:dyDescent="0.25">
      <c r="A7103">
        <v>7103</v>
      </c>
      <c r="B7103" s="24">
        <f>ROUND(SUMIF(Einnahmen!E$7:E$10002,A7103,Einnahmen!G$7:G$10002)+SUMIF(Einnahmen!I$7:I$10002,A7103,Einnahmen!H$7:H$10002)+SUMIF(Ausgaben!E$7:E$10002,A7103,Ausgaben!G$7:G$10002)+SUMIF(Ausgaben!I$7:I$10002,A7103,Ausgaben!H$7:H$10002),2)</f>
        <v>0</v>
      </c>
    </row>
    <row r="7104" spans="1:2" x14ac:dyDescent="0.25">
      <c r="A7104">
        <v>7104</v>
      </c>
      <c r="B7104" s="24">
        <f>ROUND(SUMIF(Einnahmen!E$7:E$10002,A7104,Einnahmen!G$7:G$10002)+SUMIF(Einnahmen!I$7:I$10002,A7104,Einnahmen!H$7:H$10002)+SUMIF(Ausgaben!E$7:E$10002,A7104,Ausgaben!G$7:G$10002)+SUMIF(Ausgaben!I$7:I$10002,A7104,Ausgaben!H$7:H$10002),2)</f>
        <v>0</v>
      </c>
    </row>
    <row r="7105" spans="1:2" x14ac:dyDescent="0.25">
      <c r="A7105">
        <v>7105</v>
      </c>
      <c r="B7105" s="24">
        <f>ROUND(SUMIF(Einnahmen!E$7:E$10002,A7105,Einnahmen!G$7:G$10002)+SUMIF(Einnahmen!I$7:I$10002,A7105,Einnahmen!H$7:H$10002)+SUMIF(Ausgaben!E$7:E$10002,A7105,Ausgaben!G$7:G$10002)+SUMIF(Ausgaben!I$7:I$10002,A7105,Ausgaben!H$7:H$10002),2)</f>
        <v>0</v>
      </c>
    </row>
    <row r="7106" spans="1:2" x14ac:dyDescent="0.25">
      <c r="A7106">
        <v>7106</v>
      </c>
      <c r="B7106" s="24">
        <f>ROUND(SUMIF(Einnahmen!E$7:E$10002,A7106,Einnahmen!G$7:G$10002)+SUMIF(Einnahmen!I$7:I$10002,A7106,Einnahmen!H$7:H$10002)+SUMIF(Ausgaben!E$7:E$10002,A7106,Ausgaben!G$7:G$10002)+SUMIF(Ausgaben!I$7:I$10002,A7106,Ausgaben!H$7:H$10002),2)</f>
        <v>0</v>
      </c>
    </row>
    <row r="7107" spans="1:2" x14ac:dyDescent="0.25">
      <c r="A7107">
        <v>7107</v>
      </c>
      <c r="B7107" s="24">
        <f>ROUND(SUMIF(Einnahmen!E$7:E$10002,A7107,Einnahmen!G$7:G$10002)+SUMIF(Einnahmen!I$7:I$10002,A7107,Einnahmen!H$7:H$10002)+SUMIF(Ausgaben!E$7:E$10002,A7107,Ausgaben!G$7:G$10002)+SUMIF(Ausgaben!I$7:I$10002,A7107,Ausgaben!H$7:H$10002),2)</f>
        <v>0</v>
      </c>
    </row>
    <row r="7108" spans="1:2" x14ac:dyDescent="0.25">
      <c r="A7108">
        <v>7108</v>
      </c>
      <c r="B7108" s="24">
        <f>ROUND(SUMIF(Einnahmen!E$7:E$10002,A7108,Einnahmen!G$7:G$10002)+SUMIF(Einnahmen!I$7:I$10002,A7108,Einnahmen!H$7:H$10002)+SUMIF(Ausgaben!E$7:E$10002,A7108,Ausgaben!G$7:G$10002)+SUMIF(Ausgaben!I$7:I$10002,A7108,Ausgaben!H$7:H$10002),2)</f>
        <v>0</v>
      </c>
    </row>
    <row r="7109" spans="1:2" x14ac:dyDescent="0.25">
      <c r="A7109">
        <v>7109</v>
      </c>
      <c r="B7109" s="24">
        <f>ROUND(SUMIF(Einnahmen!E$7:E$10002,A7109,Einnahmen!G$7:G$10002)+SUMIF(Einnahmen!I$7:I$10002,A7109,Einnahmen!H$7:H$10002)+SUMIF(Ausgaben!E$7:E$10002,A7109,Ausgaben!G$7:G$10002)+SUMIF(Ausgaben!I$7:I$10002,A7109,Ausgaben!H$7:H$10002),2)</f>
        <v>0</v>
      </c>
    </row>
    <row r="7110" spans="1:2" x14ac:dyDescent="0.25">
      <c r="A7110">
        <v>7110</v>
      </c>
      <c r="B7110" s="24">
        <f>ROUND(SUMIF(Einnahmen!E$7:E$10002,A7110,Einnahmen!G$7:G$10002)+SUMIF(Einnahmen!I$7:I$10002,A7110,Einnahmen!H$7:H$10002)+SUMIF(Ausgaben!E$7:E$10002,A7110,Ausgaben!G$7:G$10002)+SUMIF(Ausgaben!I$7:I$10002,A7110,Ausgaben!H$7:H$10002),2)</f>
        <v>0</v>
      </c>
    </row>
    <row r="7111" spans="1:2" x14ac:dyDescent="0.25">
      <c r="A7111">
        <v>7111</v>
      </c>
      <c r="B7111" s="24">
        <f>ROUND(SUMIF(Einnahmen!E$7:E$10002,A7111,Einnahmen!G$7:G$10002)+SUMIF(Einnahmen!I$7:I$10002,A7111,Einnahmen!H$7:H$10002)+SUMIF(Ausgaben!E$7:E$10002,A7111,Ausgaben!G$7:G$10002)+SUMIF(Ausgaben!I$7:I$10002,A7111,Ausgaben!H$7:H$10002),2)</f>
        <v>0</v>
      </c>
    </row>
    <row r="7112" spans="1:2" x14ac:dyDescent="0.25">
      <c r="A7112">
        <v>7112</v>
      </c>
      <c r="B7112" s="24">
        <f>ROUND(SUMIF(Einnahmen!E$7:E$10002,A7112,Einnahmen!G$7:G$10002)+SUMIF(Einnahmen!I$7:I$10002,A7112,Einnahmen!H$7:H$10002)+SUMIF(Ausgaben!E$7:E$10002,A7112,Ausgaben!G$7:G$10002)+SUMIF(Ausgaben!I$7:I$10002,A7112,Ausgaben!H$7:H$10002),2)</f>
        <v>0</v>
      </c>
    </row>
    <row r="7113" spans="1:2" x14ac:dyDescent="0.25">
      <c r="A7113">
        <v>7113</v>
      </c>
      <c r="B7113" s="24">
        <f>ROUND(SUMIF(Einnahmen!E$7:E$10002,A7113,Einnahmen!G$7:G$10002)+SUMIF(Einnahmen!I$7:I$10002,A7113,Einnahmen!H$7:H$10002)+SUMIF(Ausgaben!E$7:E$10002,A7113,Ausgaben!G$7:G$10002)+SUMIF(Ausgaben!I$7:I$10002,A7113,Ausgaben!H$7:H$10002),2)</f>
        <v>0</v>
      </c>
    </row>
    <row r="7114" spans="1:2" x14ac:dyDescent="0.25">
      <c r="A7114">
        <v>7114</v>
      </c>
      <c r="B7114" s="24">
        <f>ROUND(SUMIF(Einnahmen!E$7:E$10002,A7114,Einnahmen!G$7:G$10002)+SUMIF(Einnahmen!I$7:I$10002,A7114,Einnahmen!H$7:H$10002)+SUMIF(Ausgaben!E$7:E$10002,A7114,Ausgaben!G$7:G$10002)+SUMIF(Ausgaben!I$7:I$10002,A7114,Ausgaben!H$7:H$10002),2)</f>
        <v>0</v>
      </c>
    </row>
    <row r="7115" spans="1:2" x14ac:dyDescent="0.25">
      <c r="A7115">
        <v>7115</v>
      </c>
      <c r="B7115" s="24">
        <f>ROUND(SUMIF(Einnahmen!E$7:E$10002,A7115,Einnahmen!G$7:G$10002)+SUMIF(Einnahmen!I$7:I$10002,A7115,Einnahmen!H$7:H$10002)+SUMIF(Ausgaben!E$7:E$10002,A7115,Ausgaben!G$7:G$10002)+SUMIF(Ausgaben!I$7:I$10002,A7115,Ausgaben!H$7:H$10002),2)</f>
        <v>0</v>
      </c>
    </row>
    <row r="7116" spans="1:2" x14ac:dyDescent="0.25">
      <c r="A7116">
        <v>7116</v>
      </c>
      <c r="B7116" s="24">
        <f>ROUND(SUMIF(Einnahmen!E$7:E$10002,A7116,Einnahmen!G$7:G$10002)+SUMIF(Einnahmen!I$7:I$10002,A7116,Einnahmen!H$7:H$10002)+SUMIF(Ausgaben!E$7:E$10002,A7116,Ausgaben!G$7:G$10002)+SUMIF(Ausgaben!I$7:I$10002,A7116,Ausgaben!H$7:H$10002),2)</f>
        <v>0</v>
      </c>
    </row>
    <row r="7117" spans="1:2" x14ac:dyDescent="0.25">
      <c r="A7117">
        <v>7117</v>
      </c>
      <c r="B7117" s="24">
        <f>ROUND(SUMIF(Einnahmen!E$7:E$10002,A7117,Einnahmen!G$7:G$10002)+SUMIF(Einnahmen!I$7:I$10002,A7117,Einnahmen!H$7:H$10002)+SUMIF(Ausgaben!E$7:E$10002,A7117,Ausgaben!G$7:G$10002)+SUMIF(Ausgaben!I$7:I$10002,A7117,Ausgaben!H$7:H$10002),2)</f>
        <v>0</v>
      </c>
    </row>
    <row r="7118" spans="1:2" x14ac:dyDescent="0.25">
      <c r="A7118">
        <v>7118</v>
      </c>
      <c r="B7118" s="24">
        <f>ROUND(SUMIF(Einnahmen!E$7:E$10002,A7118,Einnahmen!G$7:G$10002)+SUMIF(Einnahmen!I$7:I$10002,A7118,Einnahmen!H$7:H$10002)+SUMIF(Ausgaben!E$7:E$10002,A7118,Ausgaben!G$7:G$10002)+SUMIF(Ausgaben!I$7:I$10002,A7118,Ausgaben!H$7:H$10002),2)</f>
        <v>0</v>
      </c>
    </row>
    <row r="7119" spans="1:2" x14ac:dyDescent="0.25">
      <c r="A7119">
        <v>7119</v>
      </c>
      <c r="B7119" s="24">
        <f>ROUND(SUMIF(Einnahmen!E$7:E$10002,A7119,Einnahmen!G$7:G$10002)+SUMIF(Einnahmen!I$7:I$10002,A7119,Einnahmen!H$7:H$10002)+SUMIF(Ausgaben!E$7:E$10002,A7119,Ausgaben!G$7:G$10002)+SUMIF(Ausgaben!I$7:I$10002,A7119,Ausgaben!H$7:H$10002),2)</f>
        <v>0</v>
      </c>
    </row>
    <row r="7120" spans="1:2" x14ac:dyDescent="0.25">
      <c r="A7120">
        <v>7120</v>
      </c>
      <c r="B7120" s="24">
        <f>ROUND(SUMIF(Einnahmen!E$7:E$10002,A7120,Einnahmen!G$7:G$10002)+SUMIF(Einnahmen!I$7:I$10002,A7120,Einnahmen!H$7:H$10002)+SUMIF(Ausgaben!E$7:E$10002,A7120,Ausgaben!G$7:G$10002)+SUMIF(Ausgaben!I$7:I$10002,A7120,Ausgaben!H$7:H$10002),2)</f>
        <v>0</v>
      </c>
    </row>
    <row r="7121" spans="1:2" x14ac:dyDescent="0.25">
      <c r="A7121">
        <v>7121</v>
      </c>
      <c r="B7121" s="24">
        <f>ROUND(SUMIF(Einnahmen!E$7:E$10002,A7121,Einnahmen!G$7:G$10002)+SUMIF(Einnahmen!I$7:I$10002,A7121,Einnahmen!H$7:H$10002)+SUMIF(Ausgaben!E$7:E$10002,A7121,Ausgaben!G$7:G$10002)+SUMIF(Ausgaben!I$7:I$10002,A7121,Ausgaben!H$7:H$10002),2)</f>
        <v>0</v>
      </c>
    </row>
    <row r="7122" spans="1:2" x14ac:dyDescent="0.25">
      <c r="A7122">
        <v>7122</v>
      </c>
      <c r="B7122" s="24">
        <f>ROUND(SUMIF(Einnahmen!E$7:E$10002,A7122,Einnahmen!G$7:G$10002)+SUMIF(Einnahmen!I$7:I$10002,A7122,Einnahmen!H$7:H$10002)+SUMIF(Ausgaben!E$7:E$10002,A7122,Ausgaben!G$7:G$10002)+SUMIF(Ausgaben!I$7:I$10002,A7122,Ausgaben!H$7:H$10002),2)</f>
        <v>0</v>
      </c>
    </row>
    <row r="7123" spans="1:2" x14ac:dyDescent="0.25">
      <c r="A7123">
        <v>7123</v>
      </c>
      <c r="B7123" s="24">
        <f>ROUND(SUMIF(Einnahmen!E$7:E$10002,A7123,Einnahmen!G$7:G$10002)+SUMIF(Einnahmen!I$7:I$10002,A7123,Einnahmen!H$7:H$10002)+SUMIF(Ausgaben!E$7:E$10002,A7123,Ausgaben!G$7:G$10002)+SUMIF(Ausgaben!I$7:I$10002,A7123,Ausgaben!H$7:H$10002),2)</f>
        <v>0</v>
      </c>
    </row>
    <row r="7124" spans="1:2" x14ac:dyDescent="0.25">
      <c r="A7124">
        <v>7124</v>
      </c>
      <c r="B7124" s="24">
        <f>ROUND(SUMIF(Einnahmen!E$7:E$10002,A7124,Einnahmen!G$7:G$10002)+SUMIF(Einnahmen!I$7:I$10002,A7124,Einnahmen!H$7:H$10002)+SUMIF(Ausgaben!E$7:E$10002,A7124,Ausgaben!G$7:G$10002)+SUMIF(Ausgaben!I$7:I$10002,A7124,Ausgaben!H$7:H$10002),2)</f>
        <v>0</v>
      </c>
    </row>
    <row r="7125" spans="1:2" x14ac:dyDescent="0.25">
      <c r="A7125">
        <v>7125</v>
      </c>
      <c r="B7125" s="24">
        <f>ROUND(SUMIF(Einnahmen!E$7:E$10002,A7125,Einnahmen!G$7:G$10002)+SUMIF(Einnahmen!I$7:I$10002,A7125,Einnahmen!H$7:H$10002)+SUMIF(Ausgaben!E$7:E$10002,A7125,Ausgaben!G$7:G$10002)+SUMIF(Ausgaben!I$7:I$10002,A7125,Ausgaben!H$7:H$10002),2)</f>
        <v>0</v>
      </c>
    </row>
    <row r="7126" spans="1:2" x14ac:dyDescent="0.25">
      <c r="A7126">
        <v>7126</v>
      </c>
      <c r="B7126" s="24">
        <f>ROUND(SUMIF(Einnahmen!E$7:E$10002,A7126,Einnahmen!G$7:G$10002)+SUMIF(Einnahmen!I$7:I$10002,A7126,Einnahmen!H$7:H$10002)+SUMIF(Ausgaben!E$7:E$10002,A7126,Ausgaben!G$7:G$10002)+SUMIF(Ausgaben!I$7:I$10002,A7126,Ausgaben!H$7:H$10002),2)</f>
        <v>0</v>
      </c>
    </row>
    <row r="7127" spans="1:2" x14ac:dyDescent="0.25">
      <c r="A7127">
        <v>7127</v>
      </c>
      <c r="B7127" s="24">
        <f>ROUND(SUMIF(Einnahmen!E$7:E$10002,A7127,Einnahmen!G$7:G$10002)+SUMIF(Einnahmen!I$7:I$10002,A7127,Einnahmen!H$7:H$10002)+SUMIF(Ausgaben!E$7:E$10002,A7127,Ausgaben!G$7:G$10002)+SUMIF(Ausgaben!I$7:I$10002,A7127,Ausgaben!H$7:H$10002),2)</f>
        <v>0</v>
      </c>
    </row>
    <row r="7128" spans="1:2" x14ac:dyDescent="0.25">
      <c r="A7128">
        <v>7128</v>
      </c>
      <c r="B7128" s="24">
        <f>ROUND(SUMIF(Einnahmen!E$7:E$10002,A7128,Einnahmen!G$7:G$10002)+SUMIF(Einnahmen!I$7:I$10002,A7128,Einnahmen!H$7:H$10002)+SUMIF(Ausgaben!E$7:E$10002,A7128,Ausgaben!G$7:G$10002)+SUMIF(Ausgaben!I$7:I$10002,A7128,Ausgaben!H$7:H$10002),2)</f>
        <v>0</v>
      </c>
    </row>
    <row r="7129" spans="1:2" x14ac:dyDescent="0.25">
      <c r="A7129">
        <v>7129</v>
      </c>
      <c r="B7129" s="24">
        <f>ROUND(SUMIF(Einnahmen!E$7:E$10002,A7129,Einnahmen!G$7:G$10002)+SUMIF(Einnahmen!I$7:I$10002,A7129,Einnahmen!H$7:H$10002)+SUMIF(Ausgaben!E$7:E$10002,A7129,Ausgaben!G$7:G$10002)+SUMIF(Ausgaben!I$7:I$10002,A7129,Ausgaben!H$7:H$10002),2)</f>
        <v>0</v>
      </c>
    </row>
    <row r="7130" spans="1:2" x14ac:dyDescent="0.25">
      <c r="A7130">
        <v>7130</v>
      </c>
      <c r="B7130" s="24">
        <f>ROUND(SUMIF(Einnahmen!E$7:E$10002,A7130,Einnahmen!G$7:G$10002)+SUMIF(Einnahmen!I$7:I$10002,A7130,Einnahmen!H$7:H$10002)+SUMIF(Ausgaben!E$7:E$10002,A7130,Ausgaben!G$7:G$10002)+SUMIF(Ausgaben!I$7:I$10002,A7130,Ausgaben!H$7:H$10002),2)</f>
        <v>0</v>
      </c>
    </row>
    <row r="7131" spans="1:2" x14ac:dyDescent="0.25">
      <c r="A7131">
        <v>7131</v>
      </c>
      <c r="B7131" s="24">
        <f>ROUND(SUMIF(Einnahmen!E$7:E$10002,A7131,Einnahmen!G$7:G$10002)+SUMIF(Einnahmen!I$7:I$10002,A7131,Einnahmen!H$7:H$10002)+SUMIF(Ausgaben!E$7:E$10002,A7131,Ausgaben!G$7:G$10002)+SUMIF(Ausgaben!I$7:I$10002,A7131,Ausgaben!H$7:H$10002),2)</f>
        <v>0</v>
      </c>
    </row>
    <row r="7132" spans="1:2" x14ac:dyDescent="0.25">
      <c r="A7132">
        <v>7132</v>
      </c>
      <c r="B7132" s="24">
        <f>ROUND(SUMIF(Einnahmen!E$7:E$10002,A7132,Einnahmen!G$7:G$10002)+SUMIF(Einnahmen!I$7:I$10002,A7132,Einnahmen!H$7:H$10002)+SUMIF(Ausgaben!E$7:E$10002,A7132,Ausgaben!G$7:G$10002)+SUMIF(Ausgaben!I$7:I$10002,A7132,Ausgaben!H$7:H$10002),2)</f>
        <v>0</v>
      </c>
    </row>
    <row r="7133" spans="1:2" x14ac:dyDescent="0.25">
      <c r="A7133">
        <v>7133</v>
      </c>
      <c r="B7133" s="24">
        <f>ROUND(SUMIF(Einnahmen!E$7:E$10002,A7133,Einnahmen!G$7:G$10002)+SUMIF(Einnahmen!I$7:I$10002,A7133,Einnahmen!H$7:H$10002)+SUMIF(Ausgaben!E$7:E$10002,A7133,Ausgaben!G$7:G$10002)+SUMIF(Ausgaben!I$7:I$10002,A7133,Ausgaben!H$7:H$10002),2)</f>
        <v>0</v>
      </c>
    </row>
    <row r="7134" spans="1:2" x14ac:dyDescent="0.25">
      <c r="A7134">
        <v>7134</v>
      </c>
      <c r="B7134" s="24">
        <f>ROUND(SUMIF(Einnahmen!E$7:E$10002,A7134,Einnahmen!G$7:G$10002)+SUMIF(Einnahmen!I$7:I$10002,A7134,Einnahmen!H$7:H$10002)+SUMIF(Ausgaben!E$7:E$10002,A7134,Ausgaben!G$7:G$10002)+SUMIF(Ausgaben!I$7:I$10002,A7134,Ausgaben!H$7:H$10002),2)</f>
        <v>0</v>
      </c>
    </row>
    <row r="7135" spans="1:2" x14ac:dyDescent="0.25">
      <c r="A7135">
        <v>7135</v>
      </c>
      <c r="B7135" s="24">
        <f>ROUND(SUMIF(Einnahmen!E$7:E$10002,A7135,Einnahmen!G$7:G$10002)+SUMIF(Einnahmen!I$7:I$10002,A7135,Einnahmen!H$7:H$10002)+SUMIF(Ausgaben!E$7:E$10002,A7135,Ausgaben!G$7:G$10002)+SUMIF(Ausgaben!I$7:I$10002,A7135,Ausgaben!H$7:H$10002),2)</f>
        <v>0</v>
      </c>
    </row>
    <row r="7136" spans="1:2" x14ac:dyDescent="0.25">
      <c r="A7136">
        <v>7136</v>
      </c>
      <c r="B7136" s="24">
        <f>ROUND(SUMIF(Einnahmen!E$7:E$10002,A7136,Einnahmen!G$7:G$10002)+SUMIF(Einnahmen!I$7:I$10002,A7136,Einnahmen!H$7:H$10002)+SUMIF(Ausgaben!E$7:E$10002,A7136,Ausgaben!G$7:G$10002)+SUMIF(Ausgaben!I$7:I$10002,A7136,Ausgaben!H$7:H$10002),2)</f>
        <v>0</v>
      </c>
    </row>
    <row r="7137" spans="1:2" x14ac:dyDescent="0.25">
      <c r="A7137">
        <v>7137</v>
      </c>
      <c r="B7137" s="24">
        <f>ROUND(SUMIF(Einnahmen!E$7:E$10002,A7137,Einnahmen!G$7:G$10002)+SUMIF(Einnahmen!I$7:I$10002,A7137,Einnahmen!H$7:H$10002)+SUMIF(Ausgaben!E$7:E$10002,A7137,Ausgaben!G$7:G$10002)+SUMIF(Ausgaben!I$7:I$10002,A7137,Ausgaben!H$7:H$10002),2)</f>
        <v>0</v>
      </c>
    </row>
    <row r="7138" spans="1:2" x14ac:dyDescent="0.25">
      <c r="A7138">
        <v>7138</v>
      </c>
      <c r="B7138" s="24">
        <f>ROUND(SUMIF(Einnahmen!E$7:E$10002,A7138,Einnahmen!G$7:G$10002)+SUMIF(Einnahmen!I$7:I$10002,A7138,Einnahmen!H$7:H$10002)+SUMIF(Ausgaben!E$7:E$10002,A7138,Ausgaben!G$7:G$10002)+SUMIF(Ausgaben!I$7:I$10002,A7138,Ausgaben!H$7:H$10002),2)</f>
        <v>0</v>
      </c>
    </row>
    <row r="7139" spans="1:2" x14ac:dyDescent="0.25">
      <c r="A7139">
        <v>7139</v>
      </c>
      <c r="B7139" s="24">
        <f>ROUND(SUMIF(Einnahmen!E$7:E$10002,A7139,Einnahmen!G$7:G$10002)+SUMIF(Einnahmen!I$7:I$10002,A7139,Einnahmen!H$7:H$10002)+SUMIF(Ausgaben!E$7:E$10002,A7139,Ausgaben!G$7:G$10002)+SUMIF(Ausgaben!I$7:I$10002,A7139,Ausgaben!H$7:H$10002),2)</f>
        <v>0</v>
      </c>
    </row>
    <row r="7140" spans="1:2" x14ac:dyDescent="0.25">
      <c r="A7140">
        <v>7140</v>
      </c>
      <c r="B7140" s="24">
        <f>ROUND(SUMIF(Einnahmen!E$7:E$10002,A7140,Einnahmen!G$7:G$10002)+SUMIF(Einnahmen!I$7:I$10002,A7140,Einnahmen!H$7:H$10002)+SUMIF(Ausgaben!E$7:E$10002,A7140,Ausgaben!G$7:G$10002)+SUMIF(Ausgaben!I$7:I$10002,A7140,Ausgaben!H$7:H$10002),2)</f>
        <v>0</v>
      </c>
    </row>
    <row r="7141" spans="1:2" x14ac:dyDescent="0.25">
      <c r="A7141">
        <v>7141</v>
      </c>
      <c r="B7141" s="24">
        <f>ROUND(SUMIF(Einnahmen!E$7:E$10002,A7141,Einnahmen!G$7:G$10002)+SUMIF(Einnahmen!I$7:I$10002,A7141,Einnahmen!H$7:H$10002)+SUMIF(Ausgaben!E$7:E$10002,A7141,Ausgaben!G$7:G$10002)+SUMIF(Ausgaben!I$7:I$10002,A7141,Ausgaben!H$7:H$10002),2)</f>
        <v>0</v>
      </c>
    </row>
    <row r="7142" spans="1:2" x14ac:dyDescent="0.25">
      <c r="A7142">
        <v>7142</v>
      </c>
      <c r="B7142" s="24">
        <f>ROUND(SUMIF(Einnahmen!E$7:E$10002,A7142,Einnahmen!G$7:G$10002)+SUMIF(Einnahmen!I$7:I$10002,A7142,Einnahmen!H$7:H$10002)+SUMIF(Ausgaben!E$7:E$10002,A7142,Ausgaben!G$7:G$10002)+SUMIF(Ausgaben!I$7:I$10002,A7142,Ausgaben!H$7:H$10002),2)</f>
        <v>0</v>
      </c>
    </row>
    <row r="7143" spans="1:2" x14ac:dyDescent="0.25">
      <c r="A7143">
        <v>7143</v>
      </c>
      <c r="B7143" s="24">
        <f>ROUND(SUMIF(Einnahmen!E$7:E$10002,A7143,Einnahmen!G$7:G$10002)+SUMIF(Einnahmen!I$7:I$10002,A7143,Einnahmen!H$7:H$10002)+SUMIF(Ausgaben!E$7:E$10002,A7143,Ausgaben!G$7:G$10002)+SUMIF(Ausgaben!I$7:I$10002,A7143,Ausgaben!H$7:H$10002),2)</f>
        <v>0</v>
      </c>
    </row>
    <row r="7144" spans="1:2" x14ac:dyDescent="0.25">
      <c r="A7144">
        <v>7144</v>
      </c>
      <c r="B7144" s="24">
        <f>ROUND(SUMIF(Einnahmen!E$7:E$10002,A7144,Einnahmen!G$7:G$10002)+SUMIF(Einnahmen!I$7:I$10002,A7144,Einnahmen!H$7:H$10002)+SUMIF(Ausgaben!E$7:E$10002,A7144,Ausgaben!G$7:G$10002)+SUMIF(Ausgaben!I$7:I$10002,A7144,Ausgaben!H$7:H$10002),2)</f>
        <v>0</v>
      </c>
    </row>
    <row r="7145" spans="1:2" x14ac:dyDescent="0.25">
      <c r="A7145">
        <v>7145</v>
      </c>
      <c r="B7145" s="24">
        <f>ROUND(SUMIF(Einnahmen!E$7:E$10002,A7145,Einnahmen!G$7:G$10002)+SUMIF(Einnahmen!I$7:I$10002,A7145,Einnahmen!H$7:H$10002)+SUMIF(Ausgaben!E$7:E$10002,A7145,Ausgaben!G$7:G$10002)+SUMIF(Ausgaben!I$7:I$10002,A7145,Ausgaben!H$7:H$10002),2)</f>
        <v>0</v>
      </c>
    </row>
    <row r="7146" spans="1:2" x14ac:dyDescent="0.25">
      <c r="A7146">
        <v>7146</v>
      </c>
      <c r="B7146" s="24">
        <f>ROUND(SUMIF(Einnahmen!E$7:E$10002,A7146,Einnahmen!G$7:G$10002)+SUMIF(Einnahmen!I$7:I$10002,A7146,Einnahmen!H$7:H$10002)+SUMIF(Ausgaben!E$7:E$10002,A7146,Ausgaben!G$7:G$10002)+SUMIF(Ausgaben!I$7:I$10002,A7146,Ausgaben!H$7:H$10002),2)</f>
        <v>0</v>
      </c>
    </row>
    <row r="7147" spans="1:2" x14ac:dyDescent="0.25">
      <c r="A7147">
        <v>7147</v>
      </c>
      <c r="B7147" s="24">
        <f>ROUND(SUMIF(Einnahmen!E$7:E$10002,A7147,Einnahmen!G$7:G$10002)+SUMIF(Einnahmen!I$7:I$10002,A7147,Einnahmen!H$7:H$10002)+SUMIF(Ausgaben!E$7:E$10002,A7147,Ausgaben!G$7:G$10002)+SUMIF(Ausgaben!I$7:I$10002,A7147,Ausgaben!H$7:H$10002),2)</f>
        <v>0</v>
      </c>
    </row>
    <row r="7148" spans="1:2" x14ac:dyDescent="0.25">
      <c r="A7148">
        <v>7148</v>
      </c>
      <c r="B7148" s="24">
        <f>ROUND(SUMIF(Einnahmen!E$7:E$10002,A7148,Einnahmen!G$7:G$10002)+SUMIF(Einnahmen!I$7:I$10002,A7148,Einnahmen!H$7:H$10002)+SUMIF(Ausgaben!E$7:E$10002,A7148,Ausgaben!G$7:G$10002)+SUMIF(Ausgaben!I$7:I$10002,A7148,Ausgaben!H$7:H$10002),2)</f>
        <v>0</v>
      </c>
    </row>
    <row r="7149" spans="1:2" x14ac:dyDescent="0.25">
      <c r="A7149">
        <v>7149</v>
      </c>
      <c r="B7149" s="24">
        <f>ROUND(SUMIF(Einnahmen!E$7:E$10002,A7149,Einnahmen!G$7:G$10002)+SUMIF(Einnahmen!I$7:I$10002,A7149,Einnahmen!H$7:H$10002)+SUMIF(Ausgaben!E$7:E$10002,A7149,Ausgaben!G$7:G$10002)+SUMIF(Ausgaben!I$7:I$10002,A7149,Ausgaben!H$7:H$10002),2)</f>
        <v>0</v>
      </c>
    </row>
    <row r="7150" spans="1:2" x14ac:dyDescent="0.25">
      <c r="A7150">
        <v>7150</v>
      </c>
      <c r="B7150" s="24">
        <f>ROUND(SUMIF(Einnahmen!E$7:E$10002,A7150,Einnahmen!G$7:G$10002)+SUMIF(Einnahmen!I$7:I$10002,A7150,Einnahmen!H$7:H$10002)+SUMIF(Ausgaben!E$7:E$10002,A7150,Ausgaben!G$7:G$10002)+SUMIF(Ausgaben!I$7:I$10002,A7150,Ausgaben!H$7:H$10002),2)</f>
        <v>0</v>
      </c>
    </row>
    <row r="7151" spans="1:2" x14ac:dyDescent="0.25">
      <c r="A7151">
        <v>7151</v>
      </c>
      <c r="B7151" s="24">
        <f>ROUND(SUMIF(Einnahmen!E$7:E$10002,A7151,Einnahmen!G$7:G$10002)+SUMIF(Einnahmen!I$7:I$10002,A7151,Einnahmen!H$7:H$10002)+SUMIF(Ausgaben!E$7:E$10002,A7151,Ausgaben!G$7:G$10002)+SUMIF(Ausgaben!I$7:I$10002,A7151,Ausgaben!H$7:H$10002),2)</f>
        <v>0</v>
      </c>
    </row>
    <row r="7152" spans="1:2" x14ac:dyDescent="0.25">
      <c r="A7152">
        <v>7152</v>
      </c>
      <c r="B7152" s="24">
        <f>ROUND(SUMIF(Einnahmen!E$7:E$10002,A7152,Einnahmen!G$7:G$10002)+SUMIF(Einnahmen!I$7:I$10002,A7152,Einnahmen!H$7:H$10002)+SUMIF(Ausgaben!E$7:E$10002,A7152,Ausgaben!G$7:G$10002)+SUMIF(Ausgaben!I$7:I$10002,A7152,Ausgaben!H$7:H$10002),2)</f>
        <v>0</v>
      </c>
    </row>
    <row r="7153" spans="1:2" x14ac:dyDescent="0.25">
      <c r="A7153">
        <v>7153</v>
      </c>
      <c r="B7153" s="24">
        <f>ROUND(SUMIF(Einnahmen!E$7:E$10002,A7153,Einnahmen!G$7:G$10002)+SUMIF(Einnahmen!I$7:I$10002,A7153,Einnahmen!H$7:H$10002)+SUMIF(Ausgaben!E$7:E$10002,A7153,Ausgaben!G$7:G$10002)+SUMIF(Ausgaben!I$7:I$10002,A7153,Ausgaben!H$7:H$10002),2)</f>
        <v>0</v>
      </c>
    </row>
    <row r="7154" spans="1:2" x14ac:dyDescent="0.25">
      <c r="A7154">
        <v>7154</v>
      </c>
      <c r="B7154" s="24">
        <f>ROUND(SUMIF(Einnahmen!E$7:E$10002,A7154,Einnahmen!G$7:G$10002)+SUMIF(Einnahmen!I$7:I$10002,A7154,Einnahmen!H$7:H$10002)+SUMIF(Ausgaben!E$7:E$10002,A7154,Ausgaben!G$7:G$10002)+SUMIF(Ausgaben!I$7:I$10002,A7154,Ausgaben!H$7:H$10002),2)</f>
        <v>0</v>
      </c>
    </row>
    <row r="7155" spans="1:2" x14ac:dyDescent="0.25">
      <c r="A7155">
        <v>7155</v>
      </c>
      <c r="B7155" s="24">
        <f>ROUND(SUMIF(Einnahmen!E$7:E$10002,A7155,Einnahmen!G$7:G$10002)+SUMIF(Einnahmen!I$7:I$10002,A7155,Einnahmen!H$7:H$10002)+SUMIF(Ausgaben!E$7:E$10002,A7155,Ausgaben!G$7:G$10002)+SUMIF(Ausgaben!I$7:I$10002,A7155,Ausgaben!H$7:H$10002),2)</f>
        <v>0</v>
      </c>
    </row>
    <row r="7156" spans="1:2" x14ac:dyDescent="0.25">
      <c r="A7156">
        <v>7156</v>
      </c>
      <c r="B7156" s="24">
        <f>ROUND(SUMIF(Einnahmen!E$7:E$10002,A7156,Einnahmen!G$7:G$10002)+SUMIF(Einnahmen!I$7:I$10002,A7156,Einnahmen!H$7:H$10002)+SUMIF(Ausgaben!E$7:E$10002,A7156,Ausgaben!G$7:G$10002)+SUMIF(Ausgaben!I$7:I$10002,A7156,Ausgaben!H$7:H$10002),2)</f>
        <v>0</v>
      </c>
    </row>
    <row r="7157" spans="1:2" x14ac:dyDescent="0.25">
      <c r="A7157">
        <v>7157</v>
      </c>
      <c r="B7157" s="24">
        <f>ROUND(SUMIF(Einnahmen!E$7:E$10002,A7157,Einnahmen!G$7:G$10002)+SUMIF(Einnahmen!I$7:I$10002,A7157,Einnahmen!H$7:H$10002)+SUMIF(Ausgaben!E$7:E$10002,A7157,Ausgaben!G$7:G$10002)+SUMIF(Ausgaben!I$7:I$10002,A7157,Ausgaben!H$7:H$10002),2)</f>
        <v>0</v>
      </c>
    </row>
    <row r="7158" spans="1:2" x14ac:dyDescent="0.25">
      <c r="A7158">
        <v>7158</v>
      </c>
      <c r="B7158" s="24">
        <f>ROUND(SUMIF(Einnahmen!E$7:E$10002,A7158,Einnahmen!G$7:G$10002)+SUMIF(Einnahmen!I$7:I$10002,A7158,Einnahmen!H$7:H$10002)+SUMIF(Ausgaben!E$7:E$10002,A7158,Ausgaben!G$7:G$10002)+SUMIF(Ausgaben!I$7:I$10002,A7158,Ausgaben!H$7:H$10002),2)</f>
        <v>0</v>
      </c>
    </row>
    <row r="7159" spans="1:2" x14ac:dyDescent="0.25">
      <c r="A7159">
        <v>7159</v>
      </c>
      <c r="B7159" s="24">
        <f>ROUND(SUMIF(Einnahmen!E$7:E$10002,A7159,Einnahmen!G$7:G$10002)+SUMIF(Einnahmen!I$7:I$10002,A7159,Einnahmen!H$7:H$10002)+SUMIF(Ausgaben!E$7:E$10002,A7159,Ausgaben!G$7:G$10002)+SUMIF(Ausgaben!I$7:I$10002,A7159,Ausgaben!H$7:H$10002),2)</f>
        <v>0</v>
      </c>
    </row>
    <row r="7160" spans="1:2" x14ac:dyDescent="0.25">
      <c r="A7160">
        <v>7160</v>
      </c>
      <c r="B7160" s="24">
        <f>ROUND(SUMIF(Einnahmen!E$7:E$10002,A7160,Einnahmen!G$7:G$10002)+SUMIF(Einnahmen!I$7:I$10002,A7160,Einnahmen!H$7:H$10002)+SUMIF(Ausgaben!E$7:E$10002,A7160,Ausgaben!G$7:G$10002)+SUMIF(Ausgaben!I$7:I$10002,A7160,Ausgaben!H$7:H$10002),2)</f>
        <v>0</v>
      </c>
    </row>
    <row r="7161" spans="1:2" x14ac:dyDescent="0.25">
      <c r="A7161">
        <v>7161</v>
      </c>
      <c r="B7161" s="24">
        <f>ROUND(SUMIF(Einnahmen!E$7:E$10002,A7161,Einnahmen!G$7:G$10002)+SUMIF(Einnahmen!I$7:I$10002,A7161,Einnahmen!H$7:H$10002)+SUMIF(Ausgaben!E$7:E$10002,A7161,Ausgaben!G$7:G$10002)+SUMIF(Ausgaben!I$7:I$10002,A7161,Ausgaben!H$7:H$10002),2)</f>
        <v>0</v>
      </c>
    </row>
    <row r="7162" spans="1:2" x14ac:dyDescent="0.25">
      <c r="A7162">
        <v>7162</v>
      </c>
      <c r="B7162" s="24">
        <f>ROUND(SUMIF(Einnahmen!E$7:E$10002,A7162,Einnahmen!G$7:G$10002)+SUMIF(Einnahmen!I$7:I$10002,A7162,Einnahmen!H$7:H$10002)+SUMIF(Ausgaben!E$7:E$10002,A7162,Ausgaben!G$7:G$10002)+SUMIF(Ausgaben!I$7:I$10002,A7162,Ausgaben!H$7:H$10002),2)</f>
        <v>0</v>
      </c>
    </row>
    <row r="7163" spans="1:2" x14ac:dyDescent="0.25">
      <c r="A7163">
        <v>7163</v>
      </c>
      <c r="B7163" s="24">
        <f>ROUND(SUMIF(Einnahmen!E$7:E$10002,A7163,Einnahmen!G$7:G$10002)+SUMIF(Einnahmen!I$7:I$10002,A7163,Einnahmen!H$7:H$10002)+SUMIF(Ausgaben!E$7:E$10002,A7163,Ausgaben!G$7:G$10002)+SUMIF(Ausgaben!I$7:I$10002,A7163,Ausgaben!H$7:H$10002),2)</f>
        <v>0</v>
      </c>
    </row>
    <row r="7164" spans="1:2" x14ac:dyDescent="0.25">
      <c r="A7164">
        <v>7164</v>
      </c>
      <c r="B7164" s="24">
        <f>ROUND(SUMIF(Einnahmen!E$7:E$10002,A7164,Einnahmen!G$7:G$10002)+SUMIF(Einnahmen!I$7:I$10002,A7164,Einnahmen!H$7:H$10002)+SUMIF(Ausgaben!E$7:E$10002,A7164,Ausgaben!G$7:G$10002)+SUMIF(Ausgaben!I$7:I$10002,A7164,Ausgaben!H$7:H$10002),2)</f>
        <v>0</v>
      </c>
    </row>
    <row r="7165" spans="1:2" x14ac:dyDescent="0.25">
      <c r="A7165">
        <v>7165</v>
      </c>
      <c r="B7165" s="24">
        <f>ROUND(SUMIF(Einnahmen!E$7:E$10002,A7165,Einnahmen!G$7:G$10002)+SUMIF(Einnahmen!I$7:I$10002,A7165,Einnahmen!H$7:H$10002)+SUMIF(Ausgaben!E$7:E$10002,A7165,Ausgaben!G$7:G$10002)+SUMIF(Ausgaben!I$7:I$10002,A7165,Ausgaben!H$7:H$10002),2)</f>
        <v>0</v>
      </c>
    </row>
    <row r="7166" spans="1:2" x14ac:dyDescent="0.25">
      <c r="A7166">
        <v>7166</v>
      </c>
      <c r="B7166" s="24">
        <f>ROUND(SUMIF(Einnahmen!E$7:E$10002,A7166,Einnahmen!G$7:G$10002)+SUMIF(Einnahmen!I$7:I$10002,A7166,Einnahmen!H$7:H$10002)+SUMIF(Ausgaben!E$7:E$10002,A7166,Ausgaben!G$7:G$10002)+SUMIF(Ausgaben!I$7:I$10002,A7166,Ausgaben!H$7:H$10002),2)</f>
        <v>0</v>
      </c>
    </row>
    <row r="7167" spans="1:2" x14ac:dyDescent="0.25">
      <c r="A7167">
        <v>7167</v>
      </c>
      <c r="B7167" s="24">
        <f>ROUND(SUMIF(Einnahmen!E$7:E$10002,A7167,Einnahmen!G$7:G$10002)+SUMIF(Einnahmen!I$7:I$10002,A7167,Einnahmen!H$7:H$10002)+SUMIF(Ausgaben!E$7:E$10002,A7167,Ausgaben!G$7:G$10002)+SUMIF(Ausgaben!I$7:I$10002,A7167,Ausgaben!H$7:H$10002),2)</f>
        <v>0</v>
      </c>
    </row>
    <row r="7168" spans="1:2" x14ac:dyDescent="0.25">
      <c r="A7168">
        <v>7168</v>
      </c>
      <c r="B7168" s="24">
        <f>ROUND(SUMIF(Einnahmen!E$7:E$10002,A7168,Einnahmen!G$7:G$10002)+SUMIF(Einnahmen!I$7:I$10002,A7168,Einnahmen!H$7:H$10002)+SUMIF(Ausgaben!E$7:E$10002,A7168,Ausgaben!G$7:G$10002)+SUMIF(Ausgaben!I$7:I$10002,A7168,Ausgaben!H$7:H$10002),2)</f>
        <v>0</v>
      </c>
    </row>
    <row r="7169" spans="1:2" x14ac:dyDescent="0.25">
      <c r="A7169">
        <v>7169</v>
      </c>
      <c r="B7169" s="24">
        <f>ROUND(SUMIF(Einnahmen!E$7:E$10002,A7169,Einnahmen!G$7:G$10002)+SUMIF(Einnahmen!I$7:I$10002,A7169,Einnahmen!H$7:H$10002)+SUMIF(Ausgaben!E$7:E$10002,A7169,Ausgaben!G$7:G$10002)+SUMIF(Ausgaben!I$7:I$10002,A7169,Ausgaben!H$7:H$10002),2)</f>
        <v>0</v>
      </c>
    </row>
    <row r="7170" spans="1:2" x14ac:dyDescent="0.25">
      <c r="A7170">
        <v>7170</v>
      </c>
      <c r="B7170" s="24">
        <f>ROUND(SUMIF(Einnahmen!E$7:E$10002,A7170,Einnahmen!G$7:G$10002)+SUMIF(Einnahmen!I$7:I$10002,A7170,Einnahmen!H$7:H$10002)+SUMIF(Ausgaben!E$7:E$10002,A7170,Ausgaben!G$7:G$10002)+SUMIF(Ausgaben!I$7:I$10002,A7170,Ausgaben!H$7:H$10002),2)</f>
        <v>0</v>
      </c>
    </row>
    <row r="7171" spans="1:2" x14ac:dyDescent="0.25">
      <c r="A7171">
        <v>7171</v>
      </c>
      <c r="B7171" s="24">
        <f>ROUND(SUMIF(Einnahmen!E$7:E$10002,A7171,Einnahmen!G$7:G$10002)+SUMIF(Einnahmen!I$7:I$10002,A7171,Einnahmen!H$7:H$10002)+SUMIF(Ausgaben!E$7:E$10002,A7171,Ausgaben!G$7:G$10002)+SUMIF(Ausgaben!I$7:I$10002,A7171,Ausgaben!H$7:H$10002),2)</f>
        <v>0</v>
      </c>
    </row>
    <row r="7172" spans="1:2" x14ac:dyDescent="0.25">
      <c r="A7172">
        <v>7172</v>
      </c>
      <c r="B7172" s="24">
        <f>ROUND(SUMIF(Einnahmen!E$7:E$10002,A7172,Einnahmen!G$7:G$10002)+SUMIF(Einnahmen!I$7:I$10002,A7172,Einnahmen!H$7:H$10002)+SUMIF(Ausgaben!E$7:E$10002,A7172,Ausgaben!G$7:G$10002)+SUMIF(Ausgaben!I$7:I$10002,A7172,Ausgaben!H$7:H$10002),2)</f>
        <v>0</v>
      </c>
    </row>
    <row r="7173" spans="1:2" x14ac:dyDescent="0.25">
      <c r="A7173">
        <v>7173</v>
      </c>
      <c r="B7173" s="24">
        <f>ROUND(SUMIF(Einnahmen!E$7:E$10002,A7173,Einnahmen!G$7:G$10002)+SUMIF(Einnahmen!I$7:I$10002,A7173,Einnahmen!H$7:H$10002)+SUMIF(Ausgaben!E$7:E$10002,A7173,Ausgaben!G$7:G$10002)+SUMIF(Ausgaben!I$7:I$10002,A7173,Ausgaben!H$7:H$10002),2)</f>
        <v>0</v>
      </c>
    </row>
    <row r="7174" spans="1:2" x14ac:dyDescent="0.25">
      <c r="A7174">
        <v>7174</v>
      </c>
      <c r="B7174" s="24">
        <f>ROUND(SUMIF(Einnahmen!E$7:E$10002,A7174,Einnahmen!G$7:G$10002)+SUMIF(Einnahmen!I$7:I$10002,A7174,Einnahmen!H$7:H$10002)+SUMIF(Ausgaben!E$7:E$10002,A7174,Ausgaben!G$7:G$10002)+SUMIF(Ausgaben!I$7:I$10002,A7174,Ausgaben!H$7:H$10002),2)</f>
        <v>0</v>
      </c>
    </row>
    <row r="7175" spans="1:2" x14ac:dyDescent="0.25">
      <c r="A7175">
        <v>7175</v>
      </c>
      <c r="B7175" s="24">
        <f>ROUND(SUMIF(Einnahmen!E$7:E$10002,A7175,Einnahmen!G$7:G$10002)+SUMIF(Einnahmen!I$7:I$10002,A7175,Einnahmen!H$7:H$10002)+SUMIF(Ausgaben!E$7:E$10002,A7175,Ausgaben!G$7:G$10002)+SUMIF(Ausgaben!I$7:I$10002,A7175,Ausgaben!H$7:H$10002),2)</f>
        <v>0</v>
      </c>
    </row>
    <row r="7176" spans="1:2" x14ac:dyDescent="0.25">
      <c r="A7176">
        <v>7176</v>
      </c>
      <c r="B7176" s="24">
        <f>ROUND(SUMIF(Einnahmen!E$7:E$10002,A7176,Einnahmen!G$7:G$10002)+SUMIF(Einnahmen!I$7:I$10002,A7176,Einnahmen!H$7:H$10002)+SUMIF(Ausgaben!E$7:E$10002,A7176,Ausgaben!G$7:G$10002)+SUMIF(Ausgaben!I$7:I$10002,A7176,Ausgaben!H$7:H$10002),2)</f>
        <v>0</v>
      </c>
    </row>
    <row r="7177" spans="1:2" x14ac:dyDescent="0.25">
      <c r="A7177">
        <v>7177</v>
      </c>
      <c r="B7177" s="24">
        <f>ROUND(SUMIF(Einnahmen!E$7:E$10002,A7177,Einnahmen!G$7:G$10002)+SUMIF(Einnahmen!I$7:I$10002,A7177,Einnahmen!H$7:H$10002)+SUMIF(Ausgaben!E$7:E$10002,A7177,Ausgaben!G$7:G$10002)+SUMIF(Ausgaben!I$7:I$10002,A7177,Ausgaben!H$7:H$10002),2)</f>
        <v>0</v>
      </c>
    </row>
    <row r="7178" spans="1:2" x14ac:dyDescent="0.25">
      <c r="A7178">
        <v>7178</v>
      </c>
      <c r="B7178" s="24">
        <f>ROUND(SUMIF(Einnahmen!E$7:E$10002,A7178,Einnahmen!G$7:G$10002)+SUMIF(Einnahmen!I$7:I$10002,A7178,Einnahmen!H$7:H$10002)+SUMIF(Ausgaben!E$7:E$10002,A7178,Ausgaben!G$7:G$10002)+SUMIF(Ausgaben!I$7:I$10002,A7178,Ausgaben!H$7:H$10002),2)</f>
        <v>0</v>
      </c>
    </row>
    <row r="7179" spans="1:2" x14ac:dyDescent="0.25">
      <c r="A7179">
        <v>7179</v>
      </c>
      <c r="B7179" s="24">
        <f>ROUND(SUMIF(Einnahmen!E$7:E$10002,A7179,Einnahmen!G$7:G$10002)+SUMIF(Einnahmen!I$7:I$10002,A7179,Einnahmen!H$7:H$10002)+SUMIF(Ausgaben!E$7:E$10002,A7179,Ausgaben!G$7:G$10002)+SUMIF(Ausgaben!I$7:I$10002,A7179,Ausgaben!H$7:H$10002),2)</f>
        <v>0</v>
      </c>
    </row>
    <row r="7180" spans="1:2" x14ac:dyDescent="0.25">
      <c r="A7180">
        <v>7180</v>
      </c>
      <c r="B7180" s="24">
        <f>ROUND(SUMIF(Einnahmen!E$7:E$10002,A7180,Einnahmen!G$7:G$10002)+SUMIF(Einnahmen!I$7:I$10002,A7180,Einnahmen!H$7:H$10002)+SUMIF(Ausgaben!E$7:E$10002,A7180,Ausgaben!G$7:G$10002)+SUMIF(Ausgaben!I$7:I$10002,A7180,Ausgaben!H$7:H$10002),2)</f>
        <v>0</v>
      </c>
    </row>
    <row r="7181" spans="1:2" x14ac:dyDescent="0.25">
      <c r="A7181">
        <v>7181</v>
      </c>
      <c r="B7181" s="24">
        <f>ROUND(SUMIF(Einnahmen!E$7:E$10002,A7181,Einnahmen!G$7:G$10002)+SUMIF(Einnahmen!I$7:I$10002,A7181,Einnahmen!H$7:H$10002)+SUMIF(Ausgaben!E$7:E$10002,A7181,Ausgaben!G$7:G$10002)+SUMIF(Ausgaben!I$7:I$10002,A7181,Ausgaben!H$7:H$10002),2)</f>
        <v>0</v>
      </c>
    </row>
    <row r="7182" spans="1:2" x14ac:dyDescent="0.25">
      <c r="A7182">
        <v>7182</v>
      </c>
      <c r="B7182" s="24">
        <f>ROUND(SUMIF(Einnahmen!E$7:E$10002,A7182,Einnahmen!G$7:G$10002)+SUMIF(Einnahmen!I$7:I$10002,A7182,Einnahmen!H$7:H$10002)+SUMIF(Ausgaben!E$7:E$10002,A7182,Ausgaben!G$7:G$10002)+SUMIF(Ausgaben!I$7:I$10002,A7182,Ausgaben!H$7:H$10002),2)</f>
        <v>0</v>
      </c>
    </row>
    <row r="7183" spans="1:2" x14ac:dyDescent="0.25">
      <c r="A7183">
        <v>7183</v>
      </c>
      <c r="B7183" s="24">
        <f>ROUND(SUMIF(Einnahmen!E$7:E$10002,A7183,Einnahmen!G$7:G$10002)+SUMIF(Einnahmen!I$7:I$10002,A7183,Einnahmen!H$7:H$10002)+SUMIF(Ausgaben!E$7:E$10002,A7183,Ausgaben!G$7:G$10002)+SUMIF(Ausgaben!I$7:I$10002,A7183,Ausgaben!H$7:H$10002),2)</f>
        <v>0</v>
      </c>
    </row>
    <row r="7184" spans="1:2" x14ac:dyDescent="0.25">
      <c r="A7184">
        <v>7184</v>
      </c>
      <c r="B7184" s="24">
        <f>ROUND(SUMIF(Einnahmen!E$7:E$10002,A7184,Einnahmen!G$7:G$10002)+SUMIF(Einnahmen!I$7:I$10002,A7184,Einnahmen!H$7:H$10002)+SUMIF(Ausgaben!E$7:E$10002,A7184,Ausgaben!G$7:G$10002)+SUMIF(Ausgaben!I$7:I$10002,A7184,Ausgaben!H$7:H$10002),2)</f>
        <v>0</v>
      </c>
    </row>
    <row r="7185" spans="1:2" x14ac:dyDescent="0.25">
      <c r="A7185">
        <v>7185</v>
      </c>
      <c r="B7185" s="24">
        <f>ROUND(SUMIF(Einnahmen!E$7:E$10002,A7185,Einnahmen!G$7:G$10002)+SUMIF(Einnahmen!I$7:I$10002,A7185,Einnahmen!H$7:H$10002)+SUMIF(Ausgaben!E$7:E$10002,A7185,Ausgaben!G$7:G$10002)+SUMIF(Ausgaben!I$7:I$10002,A7185,Ausgaben!H$7:H$10002),2)</f>
        <v>0</v>
      </c>
    </row>
    <row r="7186" spans="1:2" x14ac:dyDescent="0.25">
      <c r="A7186">
        <v>7186</v>
      </c>
      <c r="B7186" s="24">
        <f>ROUND(SUMIF(Einnahmen!E$7:E$10002,A7186,Einnahmen!G$7:G$10002)+SUMIF(Einnahmen!I$7:I$10002,A7186,Einnahmen!H$7:H$10002)+SUMIF(Ausgaben!E$7:E$10002,A7186,Ausgaben!G$7:G$10002)+SUMIF(Ausgaben!I$7:I$10002,A7186,Ausgaben!H$7:H$10002),2)</f>
        <v>0</v>
      </c>
    </row>
    <row r="7187" spans="1:2" x14ac:dyDescent="0.25">
      <c r="A7187">
        <v>7187</v>
      </c>
      <c r="B7187" s="24">
        <f>ROUND(SUMIF(Einnahmen!E$7:E$10002,A7187,Einnahmen!G$7:G$10002)+SUMIF(Einnahmen!I$7:I$10002,A7187,Einnahmen!H$7:H$10002)+SUMIF(Ausgaben!E$7:E$10002,A7187,Ausgaben!G$7:G$10002)+SUMIF(Ausgaben!I$7:I$10002,A7187,Ausgaben!H$7:H$10002),2)</f>
        <v>0</v>
      </c>
    </row>
    <row r="7188" spans="1:2" x14ac:dyDescent="0.25">
      <c r="A7188">
        <v>7188</v>
      </c>
      <c r="B7188" s="24">
        <f>ROUND(SUMIF(Einnahmen!E$7:E$10002,A7188,Einnahmen!G$7:G$10002)+SUMIF(Einnahmen!I$7:I$10002,A7188,Einnahmen!H$7:H$10002)+SUMIF(Ausgaben!E$7:E$10002,A7188,Ausgaben!G$7:G$10002)+SUMIF(Ausgaben!I$7:I$10002,A7188,Ausgaben!H$7:H$10002),2)</f>
        <v>0</v>
      </c>
    </row>
    <row r="7189" spans="1:2" x14ac:dyDescent="0.25">
      <c r="A7189">
        <v>7189</v>
      </c>
      <c r="B7189" s="24">
        <f>ROUND(SUMIF(Einnahmen!E$7:E$10002,A7189,Einnahmen!G$7:G$10002)+SUMIF(Einnahmen!I$7:I$10002,A7189,Einnahmen!H$7:H$10002)+SUMIF(Ausgaben!E$7:E$10002,A7189,Ausgaben!G$7:G$10002)+SUMIF(Ausgaben!I$7:I$10002,A7189,Ausgaben!H$7:H$10002),2)</f>
        <v>0</v>
      </c>
    </row>
    <row r="7190" spans="1:2" x14ac:dyDescent="0.25">
      <c r="A7190">
        <v>7190</v>
      </c>
      <c r="B7190" s="24">
        <f>ROUND(SUMIF(Einnahmen!E$7:E$10002,A7190,Einnahmen!G$7:G$10002)+SUMIF(Einnahmen!I$7:I$10002,A7190,Einnahmen!H$7:H$10002)+SUMIF(Ausgaben!E$7:E$10002,A7190,Ausgaben!G$7:G$10002)+SUMIF(Ausgaben!I$7:I$10002,A7190,Ausgaben!H$7:H$10002),2)</f>
        <v>0</v>
      </c>
    </row>
    <row r="7191" spans="1:2" x14ac:dyDescent="0.25">
      <c r="A7191">
        <v>7191</v>
      </c>
      <c r="B7191" s="24">
        <f>ROUND(SUMIF(Einnahmen!E$7:E$10002,A7191,Einnahmen!G$7:G$10002)+SUMIF(Einnahmen!I$7:I$10002,A7191,Einnahmen!H$7:H$10002)+SUMIF(Ausgaben!E$7:E$10002,A7191,Ausgaben!G$7:G$10002)+SUMIF(Ausgaben!I$7:I$10002,A7191,Ausgaben!H$7:H$10002),2)</f>
        <v>0</v>
      </c>
    </row>
    <row r="7192" spans="1:2" x14ac:dyDescent="0.25">
      <c r="A7192">
        <v>7192</v>
      </c>
      <c r="B7192" s="24">
        <f>ROUND(SUMIF(Einnahmen!E$7:E$10002,A7192,Einnahmen!G$7:G$10002)+SUMIF(Einnahmen!I$7:I$10002,A7192,Einnahmen!H$7:H$10002)+SUMIF(Ausgaben!E$7:E$10002,A7192,Ausgaben!G$7:G$10002)+SUMIF(Ausgaben!I$7:I$10002,A7192,Ausgaben!H$7:H$10002),2)</f>
        <v>0</v>
      </c>
    </row>
    <row r="7193" spans="1:2" x14ac:dyDescent="0.25">
      <c r="A7193">
        <v>7193</v>
      </c>
      <c r="B7193" s="24">
        <f>ROUND(SUMIF(Einnahmen!E$7:E$10002,A7193,Einnahmen!G$7:G$10002)+SUMIF(Einnahmen!I$7:I$10002,A7193,Einnahmen!H$7:H$10002)+SUMIF(Ausgaben!E$7:E$10002,A7193,Ausgaben!G$7:G$10002)+SUMIF(Ausgaben!I$7:I$10002,A7193,Ausgaben!H$7:H$10002),2)</f>
        <v>0</v>
      </c>
    </row>
    <row r="7194" spans="1:2" x14ac:dyDescent="0.25">
      <c r="A7194">
        <v>7194</v>
      </c>
      <c r="B7194" s="24">
        <f>ROUND(SUMIF(Einnahmen!E$7:E$10002,A7194,Einnahmen!G$7:G$10002)+SUMIF(Einnahmen!I$7:I$10002,A7194,Einnahmen!H$7:H$10002)+SUMIF(Ausgaben!E$7:E$10002,A7194,Ausgaben!G$7:G$10002)+SUMIF(Ausgaben!I$7:I$10002,A7194,Ausgaben!H$7:H$10002),2)</f>
        <v>0</v>
      </c>
    </row>
    <row r="7195" spans="1:2" x14ac:dyDescent="0.25">
      <c r="A7195">
        <v>7195</v>
      </c>
      <c r="B7195" s="24">
        <f>ROUND(SUMIF(Einnahmen!E$7:E$10002,A7195,Einnahmen!G$7:G$10002)+SUMIF(Einnahmen!I$7:I$10002,A7195,Einnahmen!H$7:H$10002)+SUMIF(Ausgaben!E$7:E$10002,A7195,Ausgaben!G$7:G$10002)+SUMIF(Ausgaben!I$7:I$10002,A7195,Ausgaben!H$7:H$10002),2)</f>
        <v>0</v>
      </c>
    </row>
    <row r="7196" spans="1:2" x14ac:dyDescent="0.25">
      <c r="A7196">
        <v>7196</v>
      </c>
      <c r="B7196" s="24">
        <f>ROUND(SUMIF(Einnahmen!E$7:E$10002,A7196,Einnahmen!G$7:G$10002)+SUMIF(Einnahmen!I$7:I$10002,A7196,Einnahmen!H$7:H$10002)+SUMIF(Ausgaben!E$7:E$10002,A7196,Ausgaben!G$7:G$10002)+SUMIF(Ausgaben!I$7:I$10002,A7196,Ausgaben!H$7:H$10002),2)</f>
        <v>0</v>
      </c>
    </row>
    <row r="7197" spans="1:2" x14ac:dyDescent="0.25">
      <c r="A7197">
        <v>7197</v>
      </c>
      <c r="B7197" s="24">
        <f>ROUND(SUMIF(Einnahmen!E$7:E$10002,A7197,Einnahmen!G$7:G$10002)+SUMIF(Einnahmen!I$7:I$10002,A7197,Einnahmen!H$7:H$10002)+SUMIF(Ausgaben!E$7:E$10002,A7197,Ausgaben!G$7:G$10002)+SUMIF(Ausgaben!I$7:I$10002,A7197,Ausgaben!H$7:H$10002),2)</f>
        <v>0</v>
      </c>
    </row>
    <row r="7198" spans="1:2" x14ac:dyDescent="0.25">
      <c r="A7198">
        <v>7198</v>
      </c>
      <c r="B7198" s="24">
        <f>ROUND(SUMIF(Einnahmen!E$7:E$10002,A7198,Einnahmen!G$7:G$10002)+SUMIF(Einnahmen!I$7:I$10002,A7198,Einnahmen!H$7:H$10002)+SUMIF(Ausgaben!E$7:E$10002,A7198,Ausgaben!G$7:G$10002)+SUMIF(Ausgaben!I$7:I$10002,A7198,Ausgaben!H$7:H$10002),2)</f>
        <v>0</v>
      </c>
    </row>
    <row r="7199" spans="1:2" x14ac:dyDescent="0.25">
      <c r="A7199">
        <v>7199</v>
      </c>
      <c r="B7199" s="24">
        <f>ROUND(SUMIF(Einnahmen!E$7:E$10002,A7199,Einnahmen!G$7:G$10002)+SUMIF(Einnahmen!I$7:I$10002,A7199,Einnahmen!H$7:H$10002)+SUMIF(Ausgaben!E$7:E$10002,A7199,Ausgaben!G$7:G$10002)+SUMIF(Ausgaben!I$7:I$10002,A7199,Ausgaben!H$7:H$10002),2)</f>
        <v>0</v>
      </c>
    </row>
    <row r="7200" spans="1:2" x14ac:dyDescent="0.25">
      <c r="A7200">
        <v>7200</v>
      </c>
      <c r="B7200" s="24">
        <f>ROUND(SUMIF(Einnahmen!E$7:E$10002,A7200,Einnahmen!G$7:G$10002)+SUMIF(Einnahmen!I$7:I$10002,A7200,Einnahmen!H$7:H$10002)+SUMIF(Ausgaben!E$7:E$10002,A7200,Ausgaben!G$7:G$10002)+SUMIF(Ausgaben!I$7:I$10002,A7200,Ausgaben!H$7:H$10002),2)</f>
        <v>0</v>
      </c>
    </row>
    <row r="7201" spans="1:2" x14ac:dyDescent="0.25">
      <c r="A7201">
        <v>7201</v>
      </c>
      <c r="B7201" s="24">
        <f>ROUND(SUMIF(Einnahmen!E$7:E$10002,A7201,Einnahmen!G$7:G$10002)+SUMIF(Einnahmen!I$7:I$10002,A7201,Einnahmen!H$7:H$10002)+SUMIF(Ausgaben!E$7:E$10002,A7201,Ausgaben!G$7:G$10002)+SUMIF(Ausgaben!I$7:I$10002,A7201,Ausgaben!H$7:H$10002),2)</f>
        <v>0</v>
      </c>
    </row>
    <row r="7202" spans="1:2" x14ac:dyDescent="0.25">
      <c r="A7202">
        <v>7202</v>
      </c>
      <c r="B7202" s="24">
        <f>ROUND(SUMIF(Einnahmen!E$7:E$10002,A7202,Einnahmen!G$7:G$10002)+SUMIF(Einnahmen!I$7:I$10002,A7202,Einnahmen!H$7:H$10002)+SUMIF(Ausgaben!E$7:E$10002,A7202,Ausgaben!G$7:G$10002)+SUMIF(Ausgaben!I$7:I$10002,A7202,Ausgaben!H$7:H$10002),2)</f>
        <v>0</v>
      </c>
    </row>
    <row r="7203" spans="1:2" x14ac:dyDescent="0.25">
      <c r="A7203">
        <v>7203</v>
      </c>
      <c r="B7203" s="24">
        <f>ROUND(SUMIF(Einnahmen!E$7:E$10002,A7203,Einnahmen!G$7:G$10002)+SUMIF(Einnahmen!I$7:I$10002,A7203,Einnahmen!H$7:H$10002)+SUMIF(Ausgaben!E$7:E$10002,A7203,Ausgaben!G$7:G$10002)+SUMIF(Ausgaben!I$7:I$10002,A7203,Ausgaben!H$7:H$10002),2)</f>
        <v>0</v>
      </c>
    </row>
    <row r="7204" spans="1:2" x14ac:dyDescent="0.25">
      <c r="A7204">
        <v>7204</v>
      </c>
      <c r="B7204" s="24">
        <f>ROUND(SUMIF(Einnahmen!E$7:E$10002,A7204,Einnahmen!G$7:G$10002)+SUMIF(Einnahmen!I$7:I$10002,A7204,Einnahmen!H$7:H$10002)+SUMIF(Ausgaben!E$7:E$10002,A7204,Ausgaben!G$7:G$10002)+SUMIF(Ausgaben!I$7:I$10002,A7204,Ausgaben!H$7:H$10002),2)</f>
        <v>0</v>
      </c>
    </row>
    <row r="7205" spans="1:2" x14ac:dyDescent="0.25">
      <c r="A7205">
        <v>7205</v>
      </c>
      <c r="B7205" s="24">
        <f>ROUND(SUMIF(Einnahmen!E$7:E$10002,A7205,Einnahmen!G$7:G$10002)+SUMIF(Einnahmen!I$7:I$10002,A7205,Einnahmen!H$7:H$10002)+SUMIF(Ausgaben!E$7:E$10002,A7205,Ausgaben!G$7:G$10002)+SUMIF(Ausgaben!I$7:I$10002,A7205,Ausgaben!H$7:H$10002),2)</f>
        <v>0</v>
      </c>
    </row>
    <row r="7206" spans="1:2" x14ac:dyDescent="0.25">
      <c r="A7206">
        <v>7206</v>
      </c>
      <c r="B7206" s="24">
        <f>ROUND(SUMIF(Einnahmen!E$7:E$10002,A7206,Einnahmen!G$7:G$10002)+SUMIF(Einnahmen!I$7:I$10002,A7206,Einnahmen!H$7:H$10002)+SUMIF(Ausgaben!E$7:E$10002,A7206,Ausgaben!G$7:G$10002)+SUMIF(Ausgaben!I$7:I$10002,A7206,Ausgaben!H$7:H$10002),2)</f>
        <v>0</v>
      </c>
    </row>
    <row r="7207" spans="1:2" x14ac:dyDescent="0.25">
      <c r="A7207">
        <v>7207</v>
      </c>
      <c r="B7207" s="24">
        <f>ROUND(SUMIF(Einnahmen!E$7:E$10002,A7207,Einnahmen!G$7:G$10002)+SUMIF(Einnahmen!I$7:I$10002,A7207,Einnahmen!H$7:H$10002)+SUMIF(Ausgaben!E$7:E$10002,A7207,Ausgaben!G$7:G$10002)+SUMIF(Ausgaben!I$7:I$10002,A7207,Ausgaben!H$7:H$10002),2)</f>
        <v>0</v>
      </c>
    </row>
    <row r="7208" spans="1:2" x14ac:dyDescent="0.25">
      <c r="A7208">
        <v>7208</v>
      </c>
      <c r="B7208" s="24">
        <f>ROUND(SUMIF(Einnahmen!E$7:E$10002,A7208,Einnahmen!G$7:G$10002)+SUMIF(Einnahmen!I$7:I$10002,A7208,Einnahmen!H$7:H$10002)+SUMIF(Ausgaben!E$7:E$10002,A7208,Ausgaben!G$7:G$10002)+SUMIF(Ausgaben!I$7:I$10002,A7208,Ausgaben!H$7:H$10002),2)</f>
        <v>0</v>
      </c>
    </row>
    <row r="7209" spans="1:2" x14ac:dyDescent="0.25">
      <c r="A7209">
        <v>7209</v>
      </c>
      <c r="B7209" s="24">
        <f>ROUND(SUMIF(Einnahmen!E$7:E$10002,A7209,Einnahmen!G$7:G$10002)+SUMIF(Einnahmen!I$7:I$10002,A7209,Einnahmen!H$7:H$10002)+SUMIF(Ausgaben!E$7:E$10002,A7209,Ausgaben!G$7:G$10002)+SUMIF(Ausgaben!I$7:I$10002,A7209,Ausgaben!H$7:H$10002),2)</f>
        <v>0</v>
      </c>
    </row>
    <row r="7210" spans="1:2" x14ac:dyDescent="0.25">
      <c r="A7210">
        <v>7210</v>
      </c>
      <c r="B7210" s="24">
        <f>ROUND(SUMIF(Einnahmen!E$7:E$10002,A7210,Einnahmen!G$7:G$10002)+SUMIF(Einnahmen!I$7:I$10002,A7210,Einnahmen!H$7:H$10002)+SUMIF(Ausgaben!E$7:E$10002,A7210,Ausgaben!G$7:G$10002)+SUMIF(Ausgaben!I$7:I$10002,A7210,Ausgaben!H$7:H$10002),2)</f>
        <v>0</v>
      </c>
    </row>
    <row r="7211" spans="1:2" x14ac:dyDescent="0.25">
      <c r="A7211">
        <v>7211</v>
      </c>
      <c r="B7211" s="24">
        <f>ROUND(SUMIF(Einnahmen!E$7:E$10002,A7211,Einnahmen!G$7:G$10002)+SUMIF(Einnahmen!I$7:I$10002,A7211,Einnahmen!H$7:H$10002)+SUMIF(Ausgaben!E$7:E$10002,A7211,Ausgaben!G$7:G$10002)+SUMIF(Ausgaben!I$7:I$10002,A7211,Ausgaben!H$7:H$10002),2)</f>
        <v>0</v>
      </c>
    </row>
    <row r="7212" spans="1:2" x14ac:dyDescent="0.25">
      <c r="A7212">
        <v>7212</v>
      </c>
      <c r="B7212" s="24">
        <f>ROUND(SUMIF(Einnahmen!E$7:E$10002,A7212,Einnahmen!G$7:G$10002)+SUMIF(Einnahmen!I$7:I$10002,A7212,Einnahmen!H$7:H$10002)+SUMIF(Ausgaben!E$7:E$10002,A7212,Ausgaben!G$7:G$10002)+SUMIF(Ausgaben!I$7:I$10002,A7212,Ausgaben!H$7:H$10002),2)</f>
        <v>0</v>
      </c>
    </row>
    <row r="7213" spans="1:2" x14ac:dyDescent="0.25">
      <c r="A7213">
        <v>7213</v>
      </c>
      <c r="B7213" s="24">
        <f>ROUND(SUMIF(Einnahmen!E$7:E$10002,A7213,Einnahmen!G$7:G$10002)+SUMIF(Einnahmen!I$7:I$10002,A7213,Einnahmen!H$7:H$10002)+SUMIF(Ausgaben!E$7:E$10002,A7213,Ausgaben!G$7:G$10002)+SUMIF(Ausgaben!I$7:I$10002,A7213,Ausgaben!H$7:H$10002),2)</f>
        <v>0</v>
      </c>
    </row>
    <row r="7214" spans="1:2" x14ac:dyDescent="0.25">
      <c r="A7214">
        <v>7214</v>
      </c>
      <c r="B7214" s="24">
        <f>ROUND(SUMIF(Einnahmen!E$7:E$10002,A7214,Einnahmen!G$7:G$10002)+SUMIF(Einnahmen!I$7:I$10002,A7214,Einnahmen!H$7:H$10002)+SUMIF(Ausgaben!E$7:E$10002,A7214,Ausgaben!G$7:G$10002)+SUMIF(Ausgaben!I$7:I$10002,A7214,Ausgaben!H$7:H$10002),2)</f>
        <v>0</v>
      </c>
    </row>
    <row r="7215" spans="1:2" x14ac:dyDescent="0.25">
      <c r="A7215">
        <v>7215</v>
      </c>
      <c r="B7215" s="24">
        <f>ROUND(SUMIF(Einnahmen!E$7:E$10002,A7215,Einnahmen!G$7:G$10002)+SUMIF(Einnahmen!I$7:I$10002,A7215,Einnahmen!H$7:H$10002)+SUMIF(Ausgaben!E$7:E$10002,A7215,Ausgaben!G$7:G$10002)+SUMIF(Ausgaben!I$7:I$10002,A7215,Ausgaben!H$7:H$10002),2)</f>
        <v>0</v>
      </c>
    </row>
    <row r="7216" spans="1:2" x14ac:dyDescent="0.25">
      <c r="A7216">
        <v>7216</v>
      </c>
      <c r="B7216" s="24">
        <f>ROUND(SUMIF(Einnahmen!E$7:E$10002,A7216,Einnahmen!G$7:G$10002)+SUMIF(Einnahmen!I$7:I$10002,A7216,Einnahmen!H$7:H$10002)+SUMIF(Ausgaben!E$7:E$10002,A7216,Ausgaben!G$7:G$10002)+SUMIF(Ausgaben!I$7:I$10002,A7216,Ausgaben!H$7:H$10002),2)</f>
        <v>0</v>
      </c>
    </row>
    <row r="7217" spans="1:2" x14ac:dyDescent="0.25">
      <c r="A7217">
        <v>7217</v>
      </c>
      <c r="B7217" s="24">
        <f>ROUND(SUMIF(Einnahmen!E$7:E$10002,A7217,Einnahmen!G$7:G$10002)+SUMIF(Einnahmen!I$7:I$10002,A7217,Einnahmen!H$7:H$10002)+SUMIF(Ausgaben!E$7:E$10002,A7217,Ausgaben!G$7:G$10002)+SUMIF(Ausgaben!I$7:I$10002,A7217,Ausgaben!H$7:H$10002),2)</f>
        <v>0</v>
      </c>
    </row>
    <row r="7218" spans="1:2" x14ac:dyDescent="0.25">
      <c r="A7218">
        <v>7218</v>
      </c>
      <c r="B7218" s="24">
        <f>ROUND(SUMIF(Einnahmen!E$7:E$10002,A7218,Einnahmen!G$7:G$10002)+SUMIF(Einnahmen!I$7:I$10002,A7218,Einnahmen!H$7:H$10002)+SUMIF(Ausgaben!E$7:E$10002,A7218,Ausgaben!G$7:G$10002)+SUMIF(Ausgaben!I$7:I$10002,A7218,Ausgaben!H$7:H$10002),2)</f>
        <v>0</v>
      </c>
    </row>
    <row r="7219" spans="1:2" x14ac:dyDescent="0.25">
      <c r="A7219">
        <v>7219</v>
      </c>
      <c r="B7219" s="24">
        <f>ROUND(SUMIF(Einnahmen!E$7:E$10002,A7219,Einnahmen!G$7:G$10002)+SUMIF(Einnahmen!I$7:I$10002,A7219,Einnahmen!H$7:H$10002)+SUMIF(Ausgaben!E$7:E$10002,A7219,Ausgaben!G$7:G$10002)+SUMIF(Ausgaben!I$7:I$10002,A7219,Ausgaben!H$7:H$10002),2)</f>
        <v>0</v>
      </c>
    </row>
    <row r="7220" spans="1:2" x14ac:dyDescent="0.25">
      <c r="A7220">
        <v>7220</v>
      </c>
      <c r="B7220" s="24">
        <f>ROUND(SUMIF(Einnahmen!E$7:E$10002,A7220,Einnahmen!G$7:G$10002)+SUMIF(Einnahmen!I$7:I$10002,A7220,Einnahmen!H$7:H$10002)+SUMIF(Ausgaben!E$7:E$10002,A7220,Ausgaben!G$7:G$10002)+SUMIF(Ausgaben!I$7:I$10002,A7220,Ausgaben!H$7:H$10002),2)</f>
        <v>0</v>
      </c>
    </row>
    <row r="7221" spans="1:2" x14ac:dyDescent="0.25">
      <c r="A7221">
        <v>7221</v>
      </c>
      <c r="B7221" s="24">
        <f>ROUND(SUMIF(Einnahmen!E$7:E$10002,A7221,Einnahmen!G$7:G$10002)+SUMIF(Einnahmen!I$7:I$10002,A7221,Einnahmen!H$7:H$10002)+SUMIF(Ausgaben!E$7:E$10002,A7221,Ausgaben!G$7:G$10002)+SUMIF(Ausgaben!I$7:I$10002,A7221,Ausgaben!H$7:H$10002),2)</f>
        <v>0</v>
      </c>
    </row>
    <row r="7222" spans="1:2" x14ac:dyDescent="0.25">
      <c r="A7222">
        <v>7222</v>
      </c>
      <c r="B7222" s="24">
        <f>ROUND(SUMIF(Einnahmen!E$7:E$10002,A7222,Einnahmen!G$7:G$10002)+SUMIF(Einnahmen!I$7:I$10002,A7222,Einnahmen!H$7:H$10002)+SUMIF(Ausgaben!E$7:E$10002,A7222,Ausgaben!G$7:G$10002)+SUMIF(Ausgaben!I$7:I$10002,A7222,Ausgaben!H$7:H$10002),2)</f>
        <v>0</v>
      </c>
    </row>
    <row r="7223" spans="1:2" x14ac:dyDescent="0.25">
      <c r="A7223">
        <v>7223</v>
      </c>
      <c r="B7223" s="24">
        <f>ROUND(SUMIF(Einnahmen!E$7:E$10002,A7223,Einnahmen!G$7:G$10002)+SUMIF(Einnahmen!I$7:I$10002,A7223,Einnahmen!H$7:H$10002)+SUMIF(Ausgaben!E$7:E$10002,A7223,Ausgaben!G$7:G$10002)+SUMIF(Ausgaben!I$7:I$10002,A7223,Ausgaben!H$7:H$10002),2)</f>
        <v>0</v>
      </c>
    </row>
    <row r="7224" spans="1:2" x14ac:dyDescent="0.25">
      <c r="A7224">
        <v>7224</v>
      </c>
      <c r="B7224" s="24">
        <f>ROUND(SUMIF(Einnahmen!E$7:E$10002,A7224,Einnahmen!G$7:G$10002)+SUMIF(Einnahmen!I$7:I$10002,A7224,Einnahmen!H$7:H$10002)+SUMIF(Ausgaben!E$7:E$10002,A7224,Ausgaben!G$7:G$10002)+SUMIF(Ausgaben!I$7:I$10002,A7224,Ausgaben!H$7:H$10002),2)</f>
        <v>0</v>
      </c>
    </row>
    <row r="7225" spans="1:2" x14ac:dyDescent="0.25">
      <c r="A7225">
        <v>7225</v>
      </c>
      <c r="B7225" s="24">
        <f>ROUND(SUMIF(Einnahmen!E$7:E$10002,A7225,Einnahmen!G$7:G$10002)+SUMIF(Einnahmen!I$7:I$10002,A7225,Einnahmen!H$7:H$10002)+SUMIF(Ausgaben!E$7:E$10002,A7225,Ausgaben!G$7:G$10002)+SUMIF(Ausgaben!I$7:I$10002,A7225,Ausgaben!H$7:H$10002),2)</f>
        <v>0</v>
      </c>
    </row>
    <row r="7226" spans="1:2" x14ac:dyDescent="0.25">
      <c r="A7226">
        <v>7226</v>
      </c>
      <c r="B7226" s="24">
        <f>ROUND(SUMIF(Einnahmen!E$7:E$10002,A7226,Einnahmen!G$7:G$10002)+SUMIF(Einnahmen!I$7:I$10002,A7226,Einnahmen!H$7:H$10002)+SUMIF(Ausgaben!E$7:E$10002,A7226,Ausgaben!G$7:G$10002)+SUMIF(Ausgaben!I$7:I$10002,A7226,Ausgaben!H$7:H$10002),2)</f>
        <v>0</v>
      </c>
    </row>
    <row r="7227" spans="1:2" x14ac:dyDescent="0.25">
      <c r="A7227">
        <v>7227</v>
      </c>
      <c r="B7227" s="24">
        <f>ROUND(SUMIF(Einnahmen!E$7:E$10002,A7227,Einnahmen!G$7:G$10002)+SUMIF(Einnahmen!I$7:I$10002,A7227,Einnahmen!H$7:H$10002)+SUMIF(Ausgaben!E$7:E$10002,A7227,Ausgaben!G$7:G$10002)+SUMIF(Ausgaben!I$7:I$10002,A7227,Ausgaben!H$7:H$10002),2)</f>
        <v>0</v>
      </c>
    </row>
    <row r="7228" spans="1:2" x14ac:dyDescent="0.25">
      <c r="A7228">
        <v>7228</v>
      </c>
      <c r="B7228" s="24">
        <f>ROUND(SUMIF(Einnahmen!E$7:E$10002,A7228,Einnahmen!G$7:G$10002)+SUMIF(Einnahmen!I$7:I$10002,A7228,Einnahmen!H$7:H$10002)+SUMIF(Ausgaben!E$7:E$10002,A7228,Ausgaben!G$7:G$10002)+SUMIF(Ausgaben!I$7:I$10002,A7228,Ausgaben!H$7:H$10002),2)</f>
        <v>0</v>
      </c>
    </row>
    <row r="7229" spans="1:2" x14ac:dyDescent="0.25">
      <c r="A7229">
        <v>7229</v>
      </c>
      <c r="B7229" s="24">
        <f>ROUND(SUMIF(Einnahmen!E$7:E$10002,A7229,Einnahmen!G$7:G$10002)+SUMIF(Einnahmen!I$7:I$10002,A7229,Einnahmen!H$7:H$10002)+SUMIF(Ausgaben!E$7:E$10002,A7229,Ausgaben!G$7:G$10002)+SUMIF(Ausgaben!I$7:I$10002,A7229,Ausgaben!H$7:H$10002),2)</f>
        <v>0</v>
      </c>
    </row>
    <row r="7230" spans="1:2" x14ac:dyDescent="0.25">
      <c r="A7230">
        <v>7230</v>
      </c>
      <c r="B7230" s="24">
        <f>ROUND(SUMIF(Einnahmen!E$7:E$10002,A7230,Einnahmen!G$7:G$10002)+SUMIF(Einnahmen!I$7:I$10002,A7230,Einnahmen!H$7:H$10002)+SUMIF(Ausgaben!E$7:E$10002,A7230,Ausgaben!G$7:G$10002)+SUMIF(Ausgaben!I$7:I$10002,A7230,Ausgaben!H$7:H$10002),2)</f>
        <v>0</v>
      </c>
    </row>
    <row r="7231" spans="1:2" x14ac:dyDescent="0.25">
      <c r="A7231">
        <v>7231</v>
      </c>
      <c r="B7231" s="24">
        <f>ROUND(SUMIF(Einnahmen!E$7:E$10002,A7231,Einnahmen!G$7:G$10002)+SUMIF(Einnahmen!I$7:I$10002,A7231,Einnahmen!H$7:H$10002)+SUMIF(Ausgaben!E$7:E$10002,A7231,Ausgaben!G$7:G$10002)+SUMIF(Ausgaben!I$7:I$10002,A7231,Ausgaben!H$7:H$10002),2)</f>
        <v>0</v>
      </c>
    </row>
    <row r="7232" spans="1:2" x14ac:dyDescent="0.25">
      <c r="A7232">
        <v>7232</v>
      </c>
      <c r="B7232" s="24">
        <f>ROUND(SUMIF(Einnahmen!E$7:E$10002,A7232,Einnahmen!G$7:G$10002)+SUMIF(Einnahmen!I$7:I$10002,A7232,Einnahmen!H$7:H$10002)+SUMIF(Ausgaben!E$7:E$10002,A7232,Ausgaben!G$7:G$10002)+SUMIF(Ausgaben!I$7:I$10002,A7232,Ausgaben!H$7:H$10002),2)</f>
        <v>0</v>
      </c>
    </row>
    <row r="7233" spans="1:2" x14ac:dyDescent="0.25">
      <c r="A7233">
        <v>7233</v>
      </c>
      <c r="B7233" s="24">
        <f>ROUND(SUMIF(Einnahmen!E$7:E$10002,A7233,Einnahmen!G$7:G$10002)+SUMIF(Einnahmen!I$7:I$10002,A7233,Einnahmen!H$7:H$10002)+SUMIF(Ausgaben!E$7:E$10002,A7233,Ausgaben!G$7:G$10002)+SUMIF(Ausgaben!I$7:I$10002,A7233,Ausgaben!H$7:H$10002),2)</f>
        <v>0</v>
      </c>
    </row>
    <row r="7234" spans="1:2" x14ac:dyDescent="0.25">
      <c r="A7234">
        <v>7234</v>
      </c>
      <c r="B7234" s="24">
        <f>ROUND(SUMIF(Einnahmen!E$7:E$10002,A7234,Einnahmen!G$7:G$10002)+SUMIF(Einnahmen!I$7:I$10002,A7234,Einnahmen!H$7:H$10002)+SUMIF(Ausgaben!E$7:E$10002,A7234,Ausgaben!G$7:G$10002)+SUMIF(Ausgaben!I$7:I$10002,A7234,Ausgaben!H$7:H$10002),2)</f>
        <v>0</v>
      </c>
    </row>
    <row r="7235" spans="1:2" x14ac:dyDescent="0.25">
      <c r="A7235">
        <v>7235</v>
      </c>
      <c r="B7235" s="24">
        <f>ROUND(SUMIF(Einnahmen!E$7:E$10002,A7235,Einnahmen!G$7:G$10002)+SUMIF(Einnahmen!I$7:I$10002,A7235,Einnahmen!H$7:H$10002)+SUMIF(Ausgaben!E$7:E$10002,A7235,Ausgaben!G$7:G$10002)+SUMIF(Ausgaben!I$7:I$10002,A7235,Ausgaben!H$7:H$10002),2)</f>
        <v>0</v>
      </c>
    </row>
    <row r="7236" spans="1:2" x14ac:dyDescent="0.25">
      <c r="A7236">
        <v>7236</v>
      </c>
      <c r="B7236" s="24">
        <f>ROUND(SUMIF(Einnahmen!E$7:E$10002,A7236,Einnahmen!G$7:G$10002)+SUMIF(Einnahmen!I$7:I$10002,A7236,Einnahmen!H$7:H$10002)+SUMIF(Ausgaben!E$7:E$10002,A7236,Ausgaben!G$7:G$10002)+SUMIF(Ausgaben!I$7:I$10002,A7236,Ausgaben!H$7:H$10002),2)</f>
        <v>0</v>
      </c>
    </row>
    <row r="7237" spans="1:2" x14ac:dyDescent="0.25">
      <c r="A7237">
        <v>7237</v>
      </c>
      <c r="B7237" s="24">
        <f>ROUND(SUMIF(Einnahmen!E$7:E$10002,A7237,Einnahmen!G$7:G$10002)+SUMIF(Einnahmen!I$7:I$10002,A7237,Einnahmen!H$7:H$10002)+SUMIF(Ausgaben!E$7:E$10002,A7237,Ausgaben!G$7:G$10002)+SUMIF(Ausgaben!I$7:I$10002,A7237,Ausgaben!H$7:H$10002),2)</f>
        <v>0</v>
      </c>
    </row>
    <row r="7238" spans="1:2" x14ac:dyDescent="0.25">
      <c r="A7238">
        <v>7238</v>
      </c>
      <c r="B7238" s="24">
        <f>ROUND(SUMIF(Einnahmen!E$7:E$10002,A7238,Einnahmen!G$7:G$10002)+SUMIF(Einnahmen!I$7:I$10002,A7238,Einnahmen!H$7:H$10002)+SUMIF(Ausgaben!E$7:E$10002,A7238,Ausgaben!G$7:G$10002)+SUMIF(Ausgaben!I$7:I$10002,A7238,Ausgaben!H$7:H$10002),2)</f>
        <v>0</v>
      </c>
    </row>
    <row r="7239" spans="1:2" x14ac:dyDescent="0.25">
      <c r="A7239">
        <v>7239</v>
      </c>
      <c r="B7239" s="24">
        <f>ROUND(SUMIF(Einnahmen!E$7:E$10002,A7239,Einnahmen!G$7:G$10002)+SUMIF(Einnahmen!I$7:I$10002,A7239,Einnahmen!H$7:H$10002)+SUMIF(Ausgaben!E$7:E$10002,A7239,Ausgaben!G$7:G$10002)+SUMIF(Ausgaben!I$7:I$10002,A7239,Ausgaben!H$7:H$10002),2)</f>
        <v>0</v>
      </c>
    </row>
    <row r="7240" spans="1:2" x14ac:dyDescent="0.25">
      <c r="A7240">
        <v>7240</v>
      </c>
      <c r="B7240" s="24">
        <f>ROUND(SUMIF(Einnahmen!E$7:E$10002,A7240,Einnahmen!G$7:G$10002)+SUMIF(Einnahmen!I$7:I$10002,A7240,Einnahmen!H$7:H$10002)+SUMIF(Ausgaben!E$7:E$10002,A7240,Ausgaben!G$7:G$10002)+SUMIF(Ausgaben!I$7:I$10002,A7240,Ausgaben!H$7:H$10002),2)</f>
        <v>0</v>
      </c>
    </row>
    <row r="7241" spans="1:2" x14ac:dyDescent="0.25">
      <c r="A7241">
        <v>7241</v>
      </c>
      <c r="B7241" s="24">
        <f>ROUND(SUMIF(Einnahmen!E$7:E$10002,A7241,Einnahmen!G$7:G$10002)+SUMIF(Einnahmen!I$7:I$10002,A7241,Einnahmen!H$7:H$10002)+SUMIF(Ausgaben!E$7:E$10002,A7241,Ausgaben!G$7:G$10002)+SUMIF(Ausgaben!I$7:I$10002,A7241,Ausgaben!H$7:H$10002),2)</f>
        <v>0</v>
      </c>
    </row>
    <row r="7242" spans="1:2" x14ac:dyDescent="0.25">
      <c r="A7242">
        <v>7242</v>
      </c>
      <c r="B7242" s="24">
        <f>ROUND(SUMIF(Einnahmen!E$7:E$10002,A7242,Einnahmen!G$7:G$10002)+SUMIF(Einnahmen!I$7:I$10002,A7242,Einnahmen!H$7:H$10002)+SUMIF(Ausgaben!E$7:E$10002,A7242,Ausgaben!G$7:G$10002)+SUMIF(Ausgaben!I$7:I$10002,A7242,Ausgaben!H$7:H$10002),2)</f>
        <v>0</v>
      </c>
    </row>
    <row r="7243" spans="1:2" x14ac:dyDescent="0.25">
      <c r="A7243">
        <v>7243</v>
      </c>
      <c r="B7243" s="24">
        <f>ROUND(SUMIF(Einnahmen!E$7:E$10002,A7243,Einnahmen!G$7:G$10002)+SUMIF(Einnahmen!I$7:I$10002,A7243,Einnahmen!H$7:H$10002)+SUMIF(Ausgaben!E$7:E$10002,A7243,Ausgaben!G$7:G$10002)+SUMIF(Ausgaben!I$7:I$10002,A7243,Ausgaben!H$7:H$10002),2)</f>
        <v>0</v>
      </c>
    </row>
    <row r="7244" spans="1:2" x14ac:dyDescent="0.25">
      <c r="A7244">
        <v>7244</v>
      </c>
      <c r="B7244" s="24">
        <f>ROUND(SUMIF(Einnahmen!E$7:E$10002,A7244,Einnahmen!G$7:G$10002)+SUMIF(Einnahmen!I$7:I$10002,A7244,Einnahmen!H$7:H$10002)+SUMIF(Ausgaben!E$7:E$10002,A7244,Ausgaben!G$7:G$10002)+SUMIF(Ausgaben!I$7:I$10002,A7244,Ausgaben!H$7:H$10002),2)</f>
        <v>0</v>
      </c>
    </row>
    <row r="7245" spans="1:2" x14ac:dyDescent="0.25">
      <c r="A7245">
        <v>7245</v>
      </c>
      <c r="B7245" s="24">
        <f>ROUND(SUMIF(Einnahmen!E$7:E$10002,A7245,Einnahmen!G$7:G$10002)+SUMIF(Einnahmen!I$7:I$10002,A7245,Einnahmen!H$7:H$10002)+SUMIF(Ausgaben!E$7:E$10002,A7245,Ausgaben!G$7:G$10002)+SUMIF(Ausgaben!I$7:I$10002,A7245,Ausgaben!H$7:H$10002),2)</f>
        <v>0</v>
      </c>
    </row>
    <row r="7246" spans="1:2" x14ac:dyDescent="0.25">
      <c r="A7246">
        <v>7246</v>
      </c>
      <c r="B7246" s="24">
        <f>ROUND(SUMIF(Einnahmen!E$7:E$10002,A7246,Einnahmen!G$7:G$10002)+SUMIF(Einnahmen!I$7:I$10002,A7246,Einnahmen!H$7:H$10002)+SUMIF(Ausgaben!E$7:E$10002,A7246,Ausgaben!G$7:G$10002)+SUMIF(Ausgaben!I$7:I$10002,A7246,Ausgaben!H$7:H$10002),2)</f>
        <v>0</v>
      </c>
    </row>
    <row r="7247" spans="1:2" x14ac:dyDescent="0.25">
      <c r="A7247">
        <v>7247</v>
      </c>
      <c r="B7247" s="24">
        <f>ROUND(SUMIF(Einnahmen!E$7:E$10002,A7247,Einnahmen!G$7:G$10002)+SUMIF(Einnahmen!I$7:I$10002,A7247,Einnahmen!H$7:H$10002)+SUMIF(Ausgaben!E$7:E$10002,A7247,Ausgaben!G$7:G$10002)+SUMIF(Ausgaben!I$7:I$10002,A7247,Ausgaben!H$7:H$10002),2)</f>
        <v>0</v>
      </c>
    </row>
    <row r="7248" spans="1:2" x14ac:dyDescent="0.25">
      <c r="A7248">
        <v>7248</v>
      </c>
      <c r="B7248" s="24">
        <f>ROUND(SUMIF(Einnahmen!E$7:E$10002,A7248,Einnahmen!G$7:G$10002)+SUMIF(Einnahmen!I$7:I$10002,A7248,Einnahmen!H$7:H$10002)+SUMIF(Ausgaben!E$7:E$10002,A7248,Ausgaben!G$7:G$10002)+SUMIF(Ausgaben!I$7:I$10002,A7248,Ausgaben!H$7:H$10002),2)</f>
        <v>0</v>
      </c>
    </row>
    <row r="7249" spans="1:2" x14ac:dyDescent="0.25">
      <c r="A7249">
        <v>7249</v>
      </c>
      <c r="B7249" s="24">
        <f>ROUND(SUMIF(Einnahmen!E$7:E$10002,A7249,Einnahmen!G$7:G$10002)+SUMIF(Einnahmen!I$7:I$10002,A7249,Einnahmen!H$7:H$10002)+SUMIF(Ausgaben!E$7:E$10002,A7249,Ausgaben!G$7:G$10002)+SUMIF(Ausgaben!I$7:I$10002,A7249,Ausgaben!H$7:H$10002),2)</f>
        <v>0</v>
      </c>
    </row>
    <row r="7250" spans="1:2" x14ac:dyDescent="0.25">
      <c r="A7250">
        <v>7250</v>
      </c>
      <c r="B7250" s="24">
        <f>ROUND(SUMIF(Einnahmen!E$7:E$10002,A7250,Einnahmen!G$7:G$10002)+SUMIF(Einnahmen!I$7:I$10002,A7250,Einnahmen!H$7:H$10002)+SUMIF(Ausgaben!E$7:E$10002,A7250,Ausgaben!G$7:G$10002)+SUMIF(Ausgaben!I$7:I$10002,A7250,Ausgaben!H$7:H$10002),2)</f>
        <v>0</v>
      </c>
    </row>
    <row r="7251" spans="1:2" x14ac:dyDescent="0.25">
      <c r="A7251">
        <v>7251</v>
      </c>
      <c r="B7251" s="24">
        <f>ROUND(SUMIF(Einnahmen!E$7:E$10002,A7251,Einnahmen!G$7:G$10002)+SUMIF(Einnahmen!I$7:I$10002,A7251,Einnahmen!H$7:H$10002)+SUMIF(Ausgaben!E$7:E$10002,A7251,Ausgaben!G$7:G$10002)+SUMIF(Ausgaben!I$7:I$10002,A7251,Ausgaben!H$7:H$10002),2)</f>
        <v>0</v>
      </c>
    </row>
    <row r="7252" spans="1:2" x14ac:dyDescent="0.25">
      <c r="A7252">
        <v>7252</v>
      </c>
      <c r="B7252" s="24">
        <f>ROUND(SUMIF(Einnahmen!E$7:E$10002,A7252,Einnahmen!G$7:G$10002)+SUMIF(Einnahmen!I$7:I$10002,A7252,Einnahmen!H$7:H$10002)+SUMIF(Ausgaben!E$7:E$10002,A7252,Ausgaben!G$7:G$10002)+SUMIF(Ausgaben!I$7:I$10002,A7252,Ausgaben!H$7:H$10002),2)</f>
        <v>0</v>
      </c>
    </row>
    <row r="7253" spans="1:2" x14ac:dyDescent="0.25">
      <c r="A7253">
        <v>7253</v>
      </c>
      <c r="B7253" s="24">
        <f>ROUND(SUMIF(Einnahmen!E$7:E$10002,A7253,Einnahmen!G$7:G$10002)+SUMIF(Einnahmen!I$7:I$10002,A7253,Einnahmen!H$7:H$10002)+SUMIF(Ausgaben!E$7:E$10002,A7253,Ausgaben!G$7:G$10002)+SUMIF(Ausgaben!I$7:I$10002,A7253,Ausgaben!H$7:H$10002),2)</f>
        <v>0</v>
      </c>
    </row>
    <row r="7254" spans="1:2" x14ac:dyDescent="0.25">
      <c r="A7254">
        <v>7254</v>
      </c>
      <c r="B7254" s="24">
        <f>ROUND(SUMIF(Einnahmen!E$7:E$10002,A7254,Einnahmen!G$7:G$10002)+SUMIF(Einnahmen!I$7:I$10002,A7254,Einnahmen!H$7:H$10002)+SUMIF(Ausgaben!E$7:E$10002,A7254,Ausgaben!G$7:G$10002)+SUMIF(Ausgaben!I$7:I$10002,A7254,Ausgaben!H$7:H$10002),2)</f>
        <v>0</v>
      </c>
    </row>
    <row r="7255" spans="1:2" x14ac:dyDescent="0.25">
      <c r="A7255">
        <v>7255</v>
      </c>
      <c r="B7255" s="24">
        <f>ROUND(SUMIF(Einnahmen!E$7:E$10002,A7255,Einnahmen!G$7:G$10002)+SUMIF(Einnahmen!I$7:I$10002,A7255,Einnahmen!H$7:H$10002)+SUMIF(Ausgaben!E$7:E$10002,A7255,Ausgaben!G$7:G$10002)+SUMIF(Ausgaben!I$7:I$10002,A7255,Ausgaben!H$7:H$10002),2)</f>
        <v>0</v>
      </c>
    </row>
    <row r="7256" spans="1:2" x14ac:dyDescent="0.25">
      <c r="A7256">
        <v>7256</v>
      </c>
      <c r="B7256" s="24">
        <f>ROUND(SUMIF(Einnahmen!E$7:E$10002,A7256,Einnahmen!G$7:G$10002)+SUMIF(Einnahmen!I$7:I$10002,A7256,Einnahmen!H$7:H$10002)+SUMIF(Ausgaben!E$7:E$10002,A7256,Ausgaben!G$7:G$10002)+SUMIF(Ausgaben!I$7:I$10002,A7256,Ausgaben!H$7:H$10002),2)</f>
        <v>0</v>
      </c>
    </row>
    <row r="7257" spans="1:2" x14ac:dyDescent="0.25">
      <c r="A7257">
        <v>7257</v>
      </c>
      <c r="B7257" s="24">
        <f>ROUND(SUMIF(Einnahmen!E$7:E$10002,A7257,Einnahmen!G$7:G$10002)+SUMIF(Einnahmen!I$7:I$10002,A7257,Einnahmen!H$7:H$10002)+SUMIF(Ausgaben!E$7:E$10002,A7257,Ausgaben!G$7:G$10002)+SUMIF(Ausgaben!I$7:I$10002,A7257,Ausgaben!H$7:H$10002),2)</f>
        <v>0</v>
      </c>
    </row>
    <row r="7258" spans="1:2" x14ac:dyDescent="0.25">
      <c r="A7258">
        <v>7258</v>
      </c>
      <c r="B7258" s="24">
        <f>ROUND(SUMIF(Einnahmen!E$7:E$10002,A7258,Einnahmen!G$7:G$10002)+SUMIF(Einnahmen!I$7:I$10002,A7258,Einnahmen!H$7:H$10002)+SUMIF(Ausgaben!E$7:E$10002,A7258,Ausgaben!G$7:G$10002)+SUMIF(Ausgaben!I$7:I$10002,A7258,Ausgaben!H$7:H$10002),2)</f>
        <v>0</v>
      </c>
    </row>
    <row r="7259" spans="1:2" x14ac:dyDescent="0.25">
      <c r="A7259">
        <v>7259</v>
      </c>
      <c r="B7259" s="24">
        <f>ROUND(SUMIF(Einnahmen!E$7:E$10002,A7259,Einnahmen!G$7:G$10002)+SUMIF(Einnahmen!I$7:I$10002,A7259,Einnahmen!H$7:H$10002)+SUMIF(Ausgaben!E$7:E$10002,A7259,Ausgaben!G$7:G$10002)+SUMIF(Ausgaben!I$7:I$10002,A7259,Ausgaben!H$7:H$10002),2)</f>
        <v>0</v>
      </c>
    </row>
    <row r="7260" spans="1:2" x14ac:dyDescent="0.25">
      <c r="A7260">
        <v>7260</v>
      </c>
      <c r="B7260" s="24">
        <f>ROUND(SUMIF(Einnahmen!E$7:E$10002,A7260,Einnahmen!G$7:G$10002)+SUMIF(Einnahmen!I$7:I$10002,A7260,Einnahmen!H$7:H$10002)+SUMIF(Ausgaben!E$7:E$10002,A7260,Ausgaben!G$7:G$10002)+SUMIF(Ausgaben!I$7:I$10002,A7260,Ausgaben!H$7:H$10002),2)</f>
        <v>0</v>
      </c>
    </row>
    <row r="7261" spans="1:2" x14ac:dyDescent="0.25">
      <c r="A7261">
        <v>7261</v>
      </c>
      <c r="B7261" s="24">
        <f>ROUND(SUMIF(Einnahmen!E$7:E$10002,A7261,Einnahmen!G$7:G$10002)+SUMIF(Einnahmen!I$7:I$10002,A7261,Einnahmen!H$7:H$10002)+SUMIF(Ausgaben!E$7:E$10002,A7261,Ausgaben!G$7:G$10002)+SUMIF(Ausgaben!I$7:I$10002,A7261,Ausgaben!H$7:H$10002),2)</f>
        <v>0</v>
      </c>
    </row>
    <row r="7262" spans="1:2" x14ac:dyDescent="0.25">
      <c r="A7262">
        <v>7262</v>
      </c>
      <c r="B7262" s="24">
        <f>ROUND(SUMIF(Einnahmen!E$7:E$10002,A7262,Einnahmen!G$7:G$10002)+SUMIF(Einnahmen!I$7:I$10002,A7262,Einnahmen!H$7:H$10002)+SUMIF(Ausgaben!E$7:E$10002,A7262,Ausgaben!G$7:G$10002)+SUMIF(Ausgaben!I$7:I$10002,A7262,Ausgaben!H$7:H$10002),2)</f>
        <v>0</v>
      </c>
    </row>
    <row r="7263" spans="1:2" x14ac:dyDescent="0.25">
      <c r="A7263">
        <v>7263</v>
      </c>
      <c r="B7263" s="24">
        <f>ROUND(SUMIF(Einnahmen!E$7:E$10002,A7263,Einnahmen!G$7:G$10002)+SUMIF(Einnahmen!I$7:I$10002,A7263,Einnahmen!H$7:H$10002)+SUMIF(Ausgaben!E$7:E$10002,A7263,Ausgaben!G$7:G$10002)+SUMIF(Ausgaben!I$7:I$10002,A7263,Ausgaben!H$7:H$10002),2)</f>
        <v>0</v>
      </c>
    </row>
    <row r="7264" spans="1:2" x14ac:dyDescent="0.25">
      <c r="A7264">
        <v>7264</v>
      </c>
      <c r="B7264" s="24">
        <f>ROUND(SUMIF(Einnahmen!E$7:E$10002,A7264,Einnahmen!G$7:G$10002)+SUMIF(Einnahmen!I$7:I$10002,A7264,Einnahmen!H$7:H$10002)+SUMIF(Ausgaben!E$7:E$10002,A7264,Ausgaben!G$7:G$10002)+SUMIF(Ausgaben!I$7:I$10002,A7264,Ausgaben!H$7:H$10002),2)</f>
        <v>0</v>
      </c>
    </row>
    <row r="7265" spans="1:2" x14ac:dyDescent="0.25">
      <c r="A7265">
        <v>7265</v>
      </c>
      <c r="B7265" s="24">
        <f>ROUND(SUMIF(Einnahmen!E$7:E$10002,A7265,Einnahmen!G$7:G$10002)+SUMIF(Einnahmen!I$7:I$10002,A7265,Einnahmen!H$7:H$10002)+SUMIF(Ausgaben!E$7:E$10002,A7265,Ausgaben!G$7:G$10002)+SUMIF(Ausgaben!I$7:I$10002,A7265,Ausgaben!H$7:H$10002),2)</f>
        <v>0</v>
      </c>
    </row>
    <row r="7266" spans="1:2" x14ac:dyDescent="0.25">
      <c r="A7266">
        <v>7266</v>
      </c>
      <c r="B7266" s="24">
        <f>ROUND(SUMIF(Einnahmen!E$7:E$10002,A7266,Einnahmen!G$7:G$10002)+SUMIF(Einnahmen!I$7:I$10002,A7266,Einnahmen!H$7:H$10002)+SUMIF(Ausgaben!E$7:E$10002,A7266,Ausgaben!G$7:G$10002)+SUMIF(Ausgaben!I$7:I$10002,A7266,Ausgaben!H$7:H$10002),2)</f>
        <v>0</v>
      </c>
    </row>
    <row r="7267" spans="1:2" x14ac:dyDescent="0.25">
      <c r="A7267">
        <v>7267</v>
      </c>
      <c r="B7267" s="24">
        <f>ROUND(SUMIF(Einnahmen!E$7:E$10002,A7267,Einnahmen!G$7:G$10002)+SUMIF(Einnahmen!I$7:I$10002,A7267,Einnahmen!H$7:H$10002)+SUMIF(Ausgaben!E$7:E$10002,A7267,Ausgaben!G$7:G$10002)+SUMIF(Ausgaben!I$7:I$10002,A7267,Ausgaben!H$7:H$10002),2)</f>
        <v>0</v>
      </c>
    </row>
    <row r="7268" spans="1:2" x14ac:dyDescent="0.25">
      <c r="A7268">
        <v>7268</v>
      </c>
      <c r="B7268" s="24">
        <f>ROUND(SUMIF(Einnahmen!E$7:E$10002,A7268,Einnahmen!G$7:G$10002)+SUMIF(Einnahmen!I$7:I$10002,A7268,Einnahmen!H$7:H$10002)+SUMIF(Ausgaben!E$7:E$10002,A7268,Ausgaben!G$7:G$10002)+SUMIF(Ausgaben!I$7:I$10002,A7268,Ausgaben!H$7:H$10002),2)</f>
        <v>0</v>
      </c>
    </row>
    <row r="7269" spans="1:2" x14ac:dyDescent="0.25">
      <c r="A7269">
        <v>7269</v>
      </c>
      <c r="B7269" s="24">
        <f>ROUND(SUMIF(Einnahmen!E$7:E$10002,A7269,Einnahmen!G$7:G$10002)+SUMIF(Einnahmen!I$7:I$10002,A7269,Einnahmen!H$7:H$10002)+SUMIF(Ausgaben!E$7:E$10002,A7269,Ausgaben!G$7:G$10002)+SUMIF(Ausgaben!I$7:I$10002,A7269,Ausgaben!H$7:H$10002),2)</f>
        <v>0</v>
      </c>
    </row>
    <row r="7270" spans="1:2" x14ac:dyDescent="0.25">
      <c r="A7270">
        <v>7270</v>
      </c>
      <c r="B7270" s="24">
        <f>ROUND(SUMIF(Einnahmen!E$7:E$10002,A7270,Einnahmen!G$7:G$10002)+SUMIF(Einnahmen!I$7:I$10002,A7270,Einnahmen!H$7:H$10002)+SUMIF(Ausgaben!E$7:E$10002,A7270,Ausgaben!G$7:G$10002)+SUMIF(Ausgaben!I$7:I$10002,A7270,Ausgaben!H$7:H$10002),2)</f>
        <v>0</v>
      </c>
    </row>
    <row r="7271" spans="1:2" x14ac:dyDescent="0.25">
      <c r="A7271">
        <v>7271</v>
      </c>
      <c r="B7271" s="24">
        <f>ROUND(SUMIF(Einnahmen!E$7:E$10002,A7271,Einnahmen!G$7:G$10002)+SUMIF(Einnahmen!I$7:I$10002,A7271,Einnahmen!H$7:H$10002)+SUMIF(Ausgaben!E$7:E$10002,A7271,Ausgaben!G$7:G$10002)+SUMIF(Ausgaben!I$7:I$10002,A7271,Ausgaben!H$7:H$10002),2)</f>
        <v>0</v>
      </c>
    </row>
    <row r="7272" spans="1:2" x14ac:dyDescent="0.25">
      <c r="A7272">
        <v>7272</v>
      </c>
      <c r="B7272" s="24">
        <f>ROUND(SUMIF(Einnahmen!E$7:E$10002,A7272,Einnahmen!G$7:G$10002)+SUMIF(Einnahmen!I$7:I$10002,A7272,Einnahmen!H$7:H$10002)+SUMIF(Ausgaben!E$7:E$10002,A7272,Ausgaben!G$7:G$10002)+SUMIF(Ausgaben!I$7:I$10002,A7272,Ausgaben!H$7:H$10002),2)</f>
        <v>0</v>
      </c>
    </row>
    <row r="7273" spans="1:2" x14ac:dyDescent="0.25">
      <c r="A7273">
        <v>7273</v>
      </c>
      <c r="B7273" s="24">
        <f>ROUND(SUMIF(Einnahmen!E$7:E$10002,A7273,Einnahmen!G$7:G$10002)+SUMIF(Einnahmen!I$7:I$10002,A7273,Einnahmen!H$7:H$10002)+SUMIF(Ausgaben!E$7:E$10002,A7273,Ausgaben!G$7:G$10002)+SUMIF(Ausgaben!I$7:I$10002,A7273,Ausgaben!H$7:H$10002),2)</f>
        <v>0</v>
      </c>
    </row>
    <row r="7274" spans="1:2" x14ac:dyDescent="0.25">
      <c r="A7274">
        <v>7274</v>
      </c>
      <c r="B7274" s="24">
        <f>ROUND(SUMIF(Einnahmen!E$7:E$10002,A7274,Einnahmen!G$7:G$10002)+SUMIF(Einnahmen!I$7:I$10002,A7274,Einnahmen!H$7:H$10002)+SUMIF(Ausgaben!E$7:E$10002,A7274,Ausgaben!G$7:G$10002)+SUMIF(Ausgaben!I$7:I$10002,A7274,Ausgaben!H$7:H$10002),2)</f>
        <v>0</v>
      </c>
    </row>
    <row r="7275" spans="1:2" x14ac:dyDescent="0.25">
      <c r="A7275">
        <v>7275</v>
      </c>
      <c r="B7275" s="24">
        <f>ROUND(SUMIF(Einnahmen!E$7:E$10002,A7275,Einnahmen!G$7:G$10002)+SUMIF(Einnahmen!I$7:I$10002,A7275,Einnahmen!H$7:H$10002)+SUMIF(Ausgaben!E$7:E$10002,A7275,Ausgaben!G$7:G$10002)+SUMIF(Ausgaben!I$7:I$10002,A7275,Ausgaben!H$7:H$10002),2)</f>
        <v>0</v>
      </c>
    </row>
    <row r="7276" spans="1:2" x14ac:dyDescent="0.25">
      <c r="A7276">
        <v>7276</v>
      </c>
      <c r="B7276" s="24">
        <f>ROUND(SUMIF(Einnahmen!E$7:E$10002,A7276,Einnahmen!G$7:G$10002)+SUMIF(Einnahmen!I$7:I$10002,A7276,Einnahmen!H$7:H$10002)+SUMIF(Ausgaben!E$7:E$10002,A7276,Ausgaben!G$7:G$10002)+SUMIF(Ausgaben!I$7:I$10002,A7276,Ausgaben!H$7:H$10002),2)</f>
        <v>0</v>
      </c>
    </row>
    <row r="7277" spans="1:2" x14ac:dyDescent="0.25">
      <c r="A7277">
        <v>7277</v>
      </c>
      <c r="B7277" s="24">
        <f>ROUND(SUMIF(Einnahmen!E$7:E$10002,A7277,Einnahmen!G$7:G$10002)+SUMIF(Einnahmen!I$7:I$10002,A7277,Einnahmen!H$7:H$10002)+SUMIF(Ausgaben!E$7:E$10002,A7277,Ausgaben!G$7:G$10002)+SUMIF(Ausgaben!I$7:I$10002,A7277,Ausgaben!H$7:H$10002),2)</f>
        <v>0</v>
      </c>
    </row>
    <row r="7278" spans="1:2" x14ac:dyDescent="0.25">
      <c r="A7278">
        <v>7278</v>
      </c>
      <c r="B7278" s="24">
        <f>ROUND(SUMIF(Einnahmen!E$7:E$10002,A7278,Einnahmen!G$7:G$10002)+SUMIF(Einnahmen!I$7:I$10002,A7278,Einnahmen!H$7:H$10002)+SUMIF(Ausgaben!E$7:E$10002,A7278,Ausgaben!G$7:G$10002)+SUMIF(Ausgaben!I$7:I$10002,A7278,Ausgaben!H$7:H$10002),2)</f>
        <v>0</v>
      </c>
    </row>
    <row r="7279" spans="1:2" x14ac:dyDescent="0.25">
      <c r="A7279">
        <v>7279</v>
      </c>
      <c r="B7279" s="24">
        <f>ROUND(SUMIF(Einnahmen!E$7:E$10002,A7279,Einnahmen!G$7:G$10002)+SUMIF(Einnahmen!I$7:I$10002,A7279,Einnahmen!H$7:H$10002)+SUMIF(Ausgaben!E$7:E$10002,A7279,Ausgaben!G$7:G$10002)+SUMIF(Ausgaben!I$7:I$10002,A7279,Ausgaben!H$7:H$10002),2)</f>
        <v>0</v>
      </c>
    </row>
    <row r="7280" spans="1:2" x14ac:dyDescent="0.25">
      <c r="A7280">
        <v>7280</v>
      </c>
      <c r="B7280" s="24">
        <f>ROUND(SUMIF(Einnahmen!E$7:E$10002,A7280,Einnahmen!G$7:G$10002)+SUMIF(Einnahmen!I$7:I$10002,A7280,Einnahmen!H$7:H$10002)+SUMIF(Ausgaben!E$7:E$10002,A7280,Ausgaben!G$7:G$10002)+SUMIF(Ausgaben!I$7:I$10002,A7280,Ausgaben!H$7:H$10002),2)</f>
        <v>0</v>
      </c>
    </row>
    <row r="7281" spans="1:2" x14ac:dyDescent="0.25">
      <c r="A7281">
        <v>7281</v>
      </c>
      <c r="B7281" s="24">
        <f>ROUND(SUMIF(Einnahmen!E$7:E$10002,A7281,Einnahmen!G$7:G$10002)+SUMIF(Einnahmen!I$7:I$10002,A7281,Einnahmen!H$7:H$10002)+SUMIF(Ausgaben!E$7:E$10002,A7281,Ausgaben!G$7:G$10002)+SUMIF(Ausgaben!I$7:I$10002,A7281,Ausgaben!H$7:H$10002),2)</f>
        <v>0</v>
      </c>
    </row>
    <row r="7282" spans="1:2" x14ac:dyDescent="0.25">
      <c r="A7282">
        <v>7282</v>
      </c>
      <c r="B7282" s="24">
        <f>ROUND(SUMIF(Einnahmen!E$7:E$10002,A7282,Einnahmen!G$7:G$10002)+SUMIF(Einnahmen!I$7:I$10002,A7282,Einnahmen!H$7:H$10002)+SUMIF(Ausgaben!E$7:E$10002,A7282,Ausgaben!G$7:G$10002)+SUMIF(Ausgaben!I$7:I$10002,A7282,Ausgaben!H$7:H$10002),2)</f>
        <v>0</v>
      </c>
    </row>
    <row r="7283" spans="1:2" x14ac:dyDescent="0.25">
      <c r="A7283">
        <v>7283</v>
      </c>
      <c r="B7283" s="24">
        <f>ROUND(SUMIF(Einnahmen!E$7:E$10002,A7283,Einnahmen!G$7:G$10002)+SUMIF(Einnahmen!I$7:I$10002,A7283,Einnahmen!H$7:H$10002)+SUMIF(Ausgaben!E$7:E$10002,A7283,Ausgaben!G$7:G$10002)+SUMIF(Ausgaben!I$7:I$10002,A7283,Ausgaben!H$7:H$10002),2)</f>
        <v>0</v>
      </c>
    </row>
    <row r="7284" spans="1:2" x14ac:dyDescent="0.25">
      <c r="A7284">
        <v>7284</v>
      </c>
      <c r="B7284" s="24">
        <f>ROUND(SUMIF(Einnahmen!E$7:E$10002,A7284,Einnahmen!G$7:G$10002)+SUMIF(Einnahmen!I$7:I$10002,A7284,Einnahmen!H$7:H$10002)+SUMIF(Ausgaben!E$7:E$10002,A7284,Ausgaben!G$7:G$10002)+SUMIF(Ausgaben!I$7:I$10002,A7284,Ausgaben!H$7:H$10002),2)</f>
        <v>0</v>
      </c>
    </row>
    <row r="7285" spans="1:2" x14ac:dyDescent="0.25">
      <c r="A7285">
        <v>7285</v>
      </c>
      <c r="B7285" s="24">
        <f>ROUND(SUMIF(Einnahmen!E$7:E$10002,A7285,Einnahmen!G$7:G$10002)+SUMIF(Einnahmen!I$7:I$10002,A7285,Einnahmen!H$7:H$10002)+SUMIF(Ausgaben!E$7:E$10002,A7285,Ausgaben!G$7:G$10002)+SUMIF(Ausgaben!I$7:I$10002,A7285,Ausgaben!H$7:H$10002),2)</f>
        <v>0</v>
      </c>
    </row>
    <row r="7286" spans="1:2" x14ac:dyDescent="0.25">
      <c r="A7286">
        <v>7286</v>
      </c>
      <c r="B7286" s="24">
        <f>ROUND(SUMIF(Einnahmen!E$7:E$10002,A7286,Einnahmen!G$7:G$10002)+SUMIF(Einnahmen!I$7:I$10002,A7286,Einnahmen!H$7:H$10002)+SUMIF(Ausgaben!E$7:E$10002,A7286,Ausgaben!G$7:G$10002)+SUMIF(Ausgaben!I$7:I$10002,A7286,Ausgaben!H$7:H$10002),2)</f>
        <v>0</v>
      </c>
    </row>
    <row r="7287" spans="1:2" x14ac:dyDescent="0.25">
      <c r="A7287">
        <v>7287</v>
      </c>
      <c r="B7287" s="24">
        <f>ROUND(SUMIF(Einnahmen!E$7:E$10002,A7287,Einnahmen!G$7:G$10002)+SUMIF(Einnahmen!I$7:I$10002,A7287,Einnahmen!H$7:H$10002)+SUMIF(Ausgaben!E$7:E$10002,A7287,Ausgaben!G$7:G$10002)+SUMIF(Ausgaben!I$7:I$10002,A7287,Ausgaben!H$7:H$10002),2)</f>
        <v>0</v>
      </c>
    </row>
    <row r="7288" spans="1:2" x14ac:dyDescent="0.25">
      <c r="A7288">
        <v>7288</v>
      </c>
      <c r="B7288" s="24">
        <f>ROUND(SUMIF(Einnahmen!E$7:E$10002,A7288,Einnahmen!G$7:G$10002)+SUMIF(Einnahmen!I$7:I$10002,A7288,Einnahmen!H$7:H$10002)+SUMIF(Ausgaben!E$7:E$10002,A7288,Ausgaben!G$7:G$10002)+SUMIF(Ausgaben!I$7:I$10002,A7288,Ausgaben!H$7:H$10002),2)</f>
        <v>0</v>
      </c>
    </row>
    <row r="7289" spans="1:2" x14ac:dyDescent="0.25">
      <c r="A7289">
        <v>7289</v>
      </c>
      <c r="B7289" s="24">
        <f>ROUND(SUMIF(Einnahmen!E$7:E$10002,A7289,Einnahmen!G$7:G$10002)+SUMIF(Einnahmen!I$7:I$10002,A7289,Einnahmen!H$7:H$10002)+SUMIF(Ausgaben!E$7:E$10002,A7289,Ausgaben!G$7:G$10002)+SUMIF(Ausgaben!I$7:I$10002,A7289,Ausgaben!H$7:H$10002),2)</f>
        <v>0</v>
      </c>
    </row>
    <row r="7290" spans="1:2" x14ac:dyDescent="0.25">
      <c r="A7290">
        <v>7290</v>
      </c>
      <c r="B7290" s="24">
        <f>ROUND(SUMIF(Einnahmen!E$7:E$10002,A7290,Einnahmen!G$7:G$10002)+SUMIF(Einnahmen!I$7:I$10002,A7290,Einnahmen!H$7:H$10002)+SUMIF(Ausgaben!E$7:E$10002,A7290,Ausgaben!G$7:G$10002)+SUMIF(Ausgaben!I$7:I$10002,A7290,Ausgaben!H$7:H$10002),2)</f>
        <v>0</v>
      </c>
    </row>
    <row r="7291" spans="1:2" x14ac:dyDescent="0.25">
      <c r="A7291">
        <v>7291</v>
      </c>
      <c r="B7291" s="24">
        <f>ROUND(SUMIF(Einnahmen!E$7:E$10002,A7291,Einnahmen!G$7:G$10002)+SUMIF(Einnahmen!I$7:I$10002,A7291,Einnahmen!H$7:H$10002)+SUMIF(Ausgaben!E$7:E$10002,A7291,Ausgaben!G$7:G$10002)+SUMIF(Ausgaben!I$7:I$10002,A7291,Ausgaben!H$7:H$10002),2)</f>
        <v>0</v>
      </c>
    </row>
    <row r="7292" spans="1:2" x14ac:dyDescent="0.25">
      <c r="A7292">
        <v>7292</v>
      </c>
      <c r="B7292" s="24">
        <f>ROUND(SUMIF(Einnahmen!E$7:E$10002,A7292,Einnahmen!G$7:G$10002)+SUMIF(Einnahmen!I$7:I$10002,A7292,Einnahmen!H$7:H$10002)+SUMIF(Ausgaben!E$7:E$10002,A7292,Ausgaben!G$7:G$10002)+SUMIF(Ausgaben!I$7:I$10002,A7292,Ausgaben!H$7:H$10002),2)</f>
        <v>0</v>
      </c>
    </row>
    <row r="7293" spans="1:2" x14ac:dyDescent="0.25">
      <c r="A7293">
        <v>7293</v>
      </c>
      <c r="B7293" s="24">
        <f>ROUND(SUMIF(Einnahmen!E$7:E$10002,A7293,Einnahmen!G$7:G$10002)+SUMIF(Einnahmen!I$7:I$10002,A7293,Einnahmen!H$7:H$10002)+SUMIF(Ausgaben!E$7:E$10002,A7293,Ausgaben!G$7:G$10002)+SUMIF(Ausgaben!I$7:I$10002,A7293,Ausgaben!H$7:H$10002),2)</f>
        <v>0</v>
      </c>
    </row>
    <row r="7294" spans="1:2" x14ac:dyDescent="0.25">
      <c r="A7294">
        <v>7294</v>
      </c>
      <c r="B7294" s="24">
        <f>ROUND(SUMIF(Einnahmen!E$7:E$10002,A7294,Einnahmen!G$7:G$10002)+SUMIF(Einnahmen!I$7:I$10002,A7294,Einnahmen!H$7:H$10002)+SUMIF(Ausgaben!E$7:E$10002,A7294,Ausgaben!G$7:G$10002)+SUMIF(Ausgaben!I$7:I$10002,A7294,Ausgaben!H$7:H$10002),2)</f>
        <v>0</v>
      </c>
    </row>
    <row r="7295" spans="1:2" x14ac:dyDescent="0.25">
      <c r="A7295">
        <v>7295</v>
      </c>
      <c r="B7295" s="24">
        <f>ROUND(SUMIF(Einnahmen!E$7:E$10002,A7295,Einnahmen!G$7:G$10002)+SUMIF(Einnahmen!I$7:I$10002,A7295,Einnahmen!H$7:H$10002)+SUMIF(Ausgaben!E$7:E$10002,A7295,Ausgaben!G$7:G$10002)+SUMIF(Ausgaben!I$7:I$10002,A7295,Ausgaben!H$7:H$10002),2)</f>
        <v>0</v>
      </c>
    </row>
    <row r="7296" spans="1:2" x14ac:dyDescent="0.25">
      <c r="A7296">
        <v>7296</v>
      </c>
      <c r="B7296" s="24">
        <f>ROUND(SUMIF(Einnahmen!E$7:E$10002,A7296,Einnahmen!G$7:G$10002)+SUMIF(Einnahmen!I$7:I$10002,A7296,Einnahmen!H$7:H$10002)+SUMIF(Ausgaben!E$7:E$10002,A7296,Ausgaben!G$7:G$10002)+SUMIF(Ausgaben!I$7:I$10002,A7296,Ausgaben!H$7:H$10002),2)</f>
        <v>0</v>
      </c>
    </row>
    <row r="7297" spans="1:2" x14ac:dyDescent="0.25">
      <c r="A7297">
        <v>7297</v>
      </c>
      <c r="B7297" s="24">
        <f>ROUND(SUMIF(Einnahmen!E$7:E$10002,A7297,Einnahmen!G$7:G$10002)+SUMIF(Einnahmen!I$7:I$10002,A7297,Einnahmen!H$7:H$10002)+SUMIF(Ausgaben!E$7:E$10002,A7297,Ausgaben!G$7:G$10002)+SUMIF(Ausgaben!I$7:I$10002,A7297,Ausgaben!H$7:H$10002),2)</f>
        <v>0</v>
      </c>
    </row>
    <row r="7298" spans="1:2" x14ac:dyDescent="0.25">
      <c r="A7298">
        <v>7298</v>
      </c>
      <c r="B7298" s="24">
        <f>ROUND(SUMIF(Einnahmen!E$7:E$10002,A7298,Einnahmen!G$7:G$10002)+SUMIF(Einnahmen!I$7:I$10002,A7298,Einnahmen!H$7:H$10002)+SUMIF(Ausgaben!E$7:E$10002,A7298,Ausgaben!G$7:G$10002)+SUMIF(Ausgaben!I$7:I$10002,A7298,Ausgaben!H$7:H$10002),2)</f>
        <v>0</v>
      </c>
    </row>
    <row r="7299" spans="1:2" x14ac:dyDescent="0.25">
      <c r="A7299">
        <v>7299</v>
      </c>
      <c r="B7299" s="24">
        <f>ROUND(SUMIF(Einnahmen!E$7:E$10002,A7299,Einnahmen!G$7:G$10002)+SUMIF(Einnahmen!I$7:I$10002,A7299,Einnahmen!H$7:H$10002)+SUMIF(Ausgaben!E$7:E$10002,A7299,Ausgaben!G$7:G$10002)+SUMIF(Ausgaben!I$7:I$10002,A7299,Ausgaben!H$7:H$10002),2)</f>
        <v>0</v>
      </c>
    </row>
    <row r="7300" spans="1:2" x14ac:dyDescent="0.25">
      <c r="A7300">
        <v>7300</v>
      </c>
      <c r="B7300" s="24">
        <f>ROUND(SUMIF(Einnahmen!E$7:E$10002,A7300,Einnahmen!G$7:G$10002)+SUMIF(Einnahmen!I$7:I$10002,A7300,Einnahmen!H$7:H$10002)+SUMIF(Ausgaben!E$7:E$10002,A7300,Ausgaben!G$7:G$10002)+SUMIF(Ausgaben!I$7:I$10002,A7300,Ausgaben!H$7:H$10002),2)</f>
        <v>0</v>
      </c>
    </row>
    <row r="7301" spans="1:2" x14ac:dyDescent="0.25">
      <c r="A7301">
        <v>7301</v>
      </c>
      <c r="B7301" s="24">
        <f>ROUND(SUMIF(Einnahmen!E$7:E$10002,A7301,Einnahmen!G$7:G$10002)+SUMIF(Einnahmen!I$7:I$10002,A7301,Einnahmen!H$7:H$10002)+SUMIF(Ausgaben!E$7:E$10002,A7301,Ausgaben!G$7:G$10002)+SUMIF(Ausgaben!I$7:I$10002,A7301,Ausgaben!H$7:H$10002),2)</f>
        <v>0</v>
      </c>
    </row>
    <row r="7302" spans="1:2" x14ac:dyDescent="0.25">
      <c r="A7302">
        <v>7302</v>
      </c>
      <c r="B7302" s="24">
        <f>ROUND(SUMIF(Einnahmen!E$7:E$10002,A7302,Einnahmen!G$7:G$10002)+SUMIF(Einnahmen!I$7:I$10002,A7302,Einnahmen!H$7:H$10002)+SUMIF(Ausgaben!E$7:E$10002,A7302,Ausgaben!G$7:G$10002)+SUMIF(Ausgaben!I$7:I$10002,A7302,Ausgaben!H$7:H$10002),2)</f>
        <v>0</v>
      </c>
    </row>
    <row r="7303" spans="1:2" x14ac:dyDescent="0.25">
      <c r="A7303">
        <v>7303</v>
      </c>
      <c r="B7303" s="24">
        <f>ROUND(SUMIF(Einnahmen!E$7:E$10002,A7303,Einnahmen!G$7:G$10002)+SUMIF(Einnahmen!I$7:I$10002,A7303,Einnahmen!H$7:H$10002)+SUMIF(Ausgaben!E$7:E$10002,A7303,Ausgaben!G$7:G$10002)+SUMIF(Ausgaben!I$7:I$10002,A7303,Ausgaben!H$7:H$10002),2)</f>
        <v>0</v>
      </c>
    </row>
    <row r="7304" spans="1:2" x14ac:dyDescent="0.25">
      <c r="A7304">
        <v>7304</v>
      </c>
      <c r="B7304" s="24">
        <f>ROUND(SUMIF(Einnahmen!E$7:E$10002,A7304,Einnahmen!G$7:G$10002)+SUMIF(Einnahmen!I$7:I$10002,A7304,Einnahmen!H$7:H$10002)+SUMIF(Ausgaben!E$7:E$10002,A7304,Ausgaben!G$7:G$10002)+SUMIF(Ausgaben!I$7:I$10002,A7304,Ausgaben!H$7:H$10002),2)</f>
        <v>0</v>
      </c>
    </row>
    <row r="7305" spans="1:2" x14ac:dyDescent="0.25">
      <c r="A7305">
        <v>7305</v>
      </c>
      <c r="B7305" s="24">
        <f>ROUND(SUMIF(Einnahmen!E$7:E$10002,A7305,Einnahmen!G$7:G$10002)+SUMIF(Einnahmen!I$7:I$10002,A7305,Einnahmen!H$7:H$10002)+SUMIF(Ausgaben!E$7:E$10002,A7305,Ausgaben!G$7:G$10002)+SUMIF(Ausgaben!I$7:I$10002,A7305,Ausgaben!H$7:H$10002),2)</f>
        <v>0</v>
      </c>
    </row>
    <row r="7306" spans="1:2" x14ac:dyDescent="0.25">
      <c r="A7306">
        <v>7306</v>
      </c>
      <c r="B7306" s="24">
        <f>ROUND(SUMIF(Einnahmen!E$7:E$10002,A7306,Einnahmen!G$7:G$10002)+SUMIF(Einnahmen!I$7:I$10002,A7306,Einnahmen!H$7:H$10002)+SUMIF(Ausgaben!E$7:E$10002,A7306,Ausgaben!G$7:G$10002)+SUMIF(Ausgaben!I$7:I$10002,A7306,Ausgaben!H$7:H$10002),2)</f>
        <v>0</v>
      </c>
    </row>
    <row r="7307" spans="1:2" x14ac:dyDescent="0.25">
      <c r="A7307">
        <v>7307</v>
      </c>
      <c r="B7307" s="24">
        <f>ROUND(SUMIF(Einnahmen!E$7:E$10002,A7307,Einnahmen!G$7:G$10002)+SUMIF(Einnahmen!I$7:I$10002,A7307,Einnahmen!H$7:H$10002)+SUMIF(Ausgaben!E$7:E$10002,A7307,Ausgaben!G$7:G$10002)+SUMIF(Ausgaben!I$7:I$10002,A7307,Ausgaben!H$7:H$10002),2)</f>
        <v>0</v>
      </c>
    </row>
    <row r="7308" spans="1:2" x14ac:dyDescent="0.25">
      <c r="A7308">
        <v>7308</v>
      </c>
      <c r="B7308" s="24">
        <f>ROUND(SUMIF(Einnahmen!E$7:E$10002,A7308,Einnahmen!G$7:G$10002)+SUMIF(Einnahmen!I$7:I$10002,A7308,Einnahmen!H$7:H$10002)+SUMIF(Ausgaben!E$7:E$10002,A7308,Ausgaben!G$7:G$10002)+SUMIF(Ausgaben!I$7:I$10002,A7308,Ausgaben!H$7:H$10002),2)</f>
        <v>0</v>
      </c>
    </row>
    <row r="7309" spans="1:2" x14ac:dyDescent="0.25">
      <c r="A7309">
        <v>7309</v>
      </c>
      <c r="B7309" s="24">
        <f>ROUND(SUMIF(Einnahmen!E$7:E$10002,A7309,Einnahmen!G$7:G$10002)+SUMIF(Einnahmen!I$7:I$10002,A7309,Einnahmen!H$7:H$10002)+SUMIF(Ausgaben!E$7:E$10002,A7309,Ausgaben!G$7:G$10002)+SUMIF(Ausgaben!I$7:I$10002,A7309,Ausgaben!H$7:H$10002),2)</f>
        <v>0</v>
      </c>
    </row>
    <row r="7310" spans="1:2" x14ac:dyDescent="0.25">
      <c r="A7310">
        <v>7310</v>
      </c>
      <c r="B7310" s="24">
        <f>ROUND(SUMIF(Einnahmen!E$7:E$10002,A7310,Einnahmen!G$7:G$10002)+SUMIF(Einnahmen!I$7:I$10002,A7310,Einnahmen!H$7:H$10002)+SUMIF(Ausgaben!E$7:E$10002,A7310,Ausgaben!G$7:G$10002)+SUMIF(Ausgaben!I$7:I$10002,A7310,Ausgaben!H$7:H$10002),2)</f>
        <v>0</v>
      </c>
    </row>
    <row r="7311" spans="1:2" x14ac:dyDescent="0.25">
      <c r="A7311">
        <v>7311</v>
      </c>
      <c r="B7311" s="24">
        <f>ROUND(SUMIF(Einnahmen!E$7:E$10002,A7311,Einnahmen!G$7:G$10002)+SUMIF(Einnahmen!I$7:I$10002,A7311,Einnahmen!H$7:H$10002)+SUMIF(Ausgaben!E$7:E$10002,A7311,Ausgaben!G$7:G$10002)+SUMIF(Ausgaben!I$7:I$10002,A7311,Ausgaben!H$7:H$10002),2)</f>
        <v>0</v>
      </c>
    </row>
    <row r="7312" spans="1:2" x14ac:dyDescent="0.25">
      <c r="A7312">
        <v>7312</v>
      </c>
      <c r="B7312" s="24">
        <f>ROUND(SUMIF(Einnahmen!E$7:E$10002,A7312,Einnahmen!G$7:G$10002)+SUMIF(Einnahmen!I$7:I$10002,A7312,Einnahmen!H$7:H$10002)+SUMIF(Ausgaben!E$7:E$10002,A7312,Ausgaben!G$7:G$10002)+SUMIF(Ausgaben!I$7:I$10002,A7312,Ausgaben!H$7:H$10002),2)</f>
        <v>0</v>
      </c>
    </row>
    <row r="7313" spans="1:2" x14ac:dyDescent="0.25">
      <c r="A7313">
        <v>7313</v>
      </c>
      <c r="B7313" s="24">
        <f>ROUND(SUMIF(Einnahmen!E$7:E$10002,A7313,Einnahmen!G$7:G$10002)+SUMIF(Einnahmen!I$7:I$10002,A7313,Einnahmen!H$7:H$10002)+SUMIF(Ausgaben!E$7:E$10002,A7313,Ausgaben!G$7:G$10002)+SUMIF(Ausgaben!I$7:I$10002,A7313,Ausgaben!H$7:H$10002),2)</f>
        <v>0</v>
      </c>
    </row>
    <row r="7314" spans="1:2" x14ac:dyDescent="0.25">
      <c r="A7314">
        <v>7314</v>
      </c>
      <c r="B7314" s="24">
        <f>ROUND(SUMIF(Einnahmen!E$7:E$10002,A7314,Einnahmen!G$7:G$10002)+SUMIF(Einnahmen!I$7:I$10002,A7314,Einnahmen!H$7:H$10002)+SUMIF(Ausgaben!E$7:E$10002,A7314,Ausgaben!G$7:G$10002)+SUMIF(Ausgaben!I$7:I$10002,A7314,Ausgaben!H$7:H$10002),2)</f>
        <v>0</v>
      </c>
    </row>
    <row r="7315" spans="1:2" x14ac:dyDescent="0.25">
      <c r="A7315">
        <v>7315</v>
      </c>
      <c r="B7315" s="24">
        <f>ROUND(SUMIF(Einnahmen!E$7:E$10002,A7315,Einnahmen!G$7:G$10002)+SUMIF(Einnahmen!I$7:I$10002,A7315,Einnahmen!H$7:H$10002)+SUMIF(Ausgaben!E$7:E$10002,A7315,Ausgaben!G$7:G$10002)+SUMIF(Ausgaben!I$7:I$10002,A7315,Ausgaben!H$7:H$10002),2)</f>
        <v>0</v>
      </c>
    </row>
    <row r="7316" spans="1:2" x14ac:dyDescent="0.25">
      <c r="A7316">
        <v>7316</v>
      </c>
      <c r="B7316" s="24">
        <f>ROUND(SUMIF(Einnahmen!E$7:E$10002,A7316,Einnahmen!G$7:G$10002)+SUMIF(Einnahmen!I$7:I$10002,A7316,Einnahmen!H$7:H$10002)+SUMIF(Ausgaben!E$7:E$10002,A7316,Ausgaben!G$7:G$10002)+SUMIF(Ausgaben!I$7:I$10002,A7316,Ausgaben!H$7:H$10002),2)</f>
        <v>0</v>
      </c>
    </row>
    <row r="7317" spans="1:2" x14ac:dyDescent="0.25">
      <c r="A7317">
        <v>7317</v>
      </c>
      <c r="B7317" s="24">
        <f>ROUND(SUMIF(Einnahmen!E$7:E$10002,A7317,Einnahmen!G$7:G$10002)+SUMIF(Einnahmen!I$7:I$10002,A7317,Einnahmen!H$7:H$10002)+SUMIF(Ausgaben!E$7:E$10002,A7317,Ausgaben!G$7:G$10002)+SUMIF(Ausgaben!I$7:I$10002,A7317,Ausgaben!H$7:H$10002),2)</f>
        <v>0</v>
      </c>
    </row>
    <row r="7318" spans="1:2" x14ac:dyDescent="0.25">
      <c r="A7318">
        <v>7318</v>
      </c>
      <c r="B7318" s="24">
        <f>ROUND(SUMIF(Einnahmen!E$7:E$10002,A7318,Einnahmen!G$7:G$10002)+SUMIF(Einnahmen!I$7:I$10002,A7318,Einnahmen!H$7:H$10002)+SUMIF(Ausgaben!E$7:E$10002,A7318,Ausgaben!G$7:G$10002)+SUMIF(Ausgaben!I$7:I$10002,A7318,Ausgaben!H$7:H$10002),2)</f>
        <v>0</v>
      </c>
    </row>
    <row r="7319" spans="1:2" x14ac:dyDescent="0.25">
      <c r="A7319">
        <v>7319</v>
      </c>
      <c r="B7319" s="24">
        <f>ROUND(SUMIF(Einnahmen!E$7:E$10002,A7319,Einnahmen!G$7:G$10002)+SUMIF(Einnahmen!I$7:I$10002,A7319,Einnahmen!H$7:H$10002)+SUMIF(Ausgaben!E$7:E$10002,A7319,Ausgaben!G$7:G$10002)+SUMIF(Ausgaben!I$7:I$10002,A7319,Ausgaben!H$7:H$10002),2)</f>
        <v>0</v>
      </c>
    </row>
    <row r="7320" spans="1:2" x14ac:dyDescent="0.25">
      <c r="A7320">
        <v>7320</v>
      </c>
      <c r="B7320" s="24">
        <f>ROUND(SUMIF(Einnahmen!E$7:E$10002,A7320,Einnahmen!G$7:G$10002)+SUMIF(Einnahmen!I$7:I$10002,A7320,Einnahmen!H$7:H$10002)+SUMIF(Ausgaben!E$7:E$10002,A7320,Ausgaben!G$7:G$10002)+SUMIF(Ausgaben!I$7:I$10002,A7320,Ausgaben!H$7:H$10002),2)</f>
        <v>0</v>
      </c>
    </row>
    <row r="7321" spans="1:2" x14ac:dyDescent="0.25">
      <c r="A7321">
        <v>7321</v>
      </c>
      <c r="B7321" s="24">
        <f>ROUND(SUMIF(Einnahmen!E$7:E$10002,A7321,Einnahmen!G$7:G$10002)+SUMIF(Einnahmen!I$7:I$10002,A7321,Einnahmen!H$7:H$10002)+SUMIF(Ausgaben!E$7:E$10002,A7321,Ausgaben!G$7:G$10002)+SUMIF(Ausgaben!I$7:I$10002,A7321,Ausgaben!H$7:H$10002),2)</f>
        <v>0</v>
      </c>
    </row>
    <row r="7322" spans="1:2" x14ac:dyDescent="0.25">
      <c r="A7322">
        <v>7322</v>
      </c>
      <c r="B7322" s="24">
        <f>ROUND(SUMIF(Einnahmen!E$7:E$10002,A7322,Einnahmen!G$7:G$10002)+SUMIF(Einnahmen!I$7:I$10002,A7322,Einnahmen!H$7:H$10002)+SUMIF(Ausgaben!E$7:E$10002,A7322,Ausgaben!G$7:G$10002)+SUMIF(Ausgaben!I$7:I$10002,A7322,Ausgaben!H$7:H$10002),2)</f>
        <v>0</v>
      </c>
    </row>
    <row r="7323" spans="1:2" x14ac:dyDescent="0.25">
      <c r="A7323">
        <v>7323</v>
      </c>
      <c r="B7323" s="24">
        <f>ROUND(SUMIF(Einnahmen!E$7:E$10002,A7323,Einnahmen!G$7:G$10002)+SUMIF(Einnahmen!I$7:I$10002,A7323,Einnahmen!H$7:H$10002)+SUMIF(Ausgaben!E$7:E$10002,A7323,Ausgaben!G$7:G$10002)+SUMIF(Ausgaben!I$7:I$10002,A7323,Ausgaben!H$7:H$10002),2)</f>
        <v>0</v>
      </c>
    </row>
    <row r="7324" spans="1:2" x14ac:dyDescent="0.25">
      <c r="A7324">
        <v>7324</v>
      </c>
      <c r="B7324" s="24">
        <f>ROUND(SUMIF(Einnahmen!E$7:E$10002,A7324,Einnahmen!G$7:G$10002)+SUMIF(Einnahmen!I$7:I$10002,A7324,Einnahmen!H$7:H$10002)+SUMIF(Ausgaben!E$7:E$10002,A7324,Ausgaben!G$7:G$10002)+SUMIF(Ausgaben!I$7:I$10002,A7324,Ausgaben!H$7:H$10002),2)</f>
        <v>0</v>
      </c>
    </row>
    <row r="7325" spans="1:2" x14ac:dyDescent="0.25">
      <c r="A7325">
        <v>7325</v>
      </c>
      <c r="B7325" s="24">
        <f>ROUND(SUMIF(Einnahmen!E$7:E$10002,A7325,Einnahmen!G$7:G$10002)+SUMIF(Einnahmen!I$7:I$10002,A7325,Einnahmen!H$7:H$10002)+SUMIF(Ausgaben!E$7:E$10002,A7325,Ausgaben!G$7:G$10002)+SUMIF(Ausgaben!I$7:I$10002,A7325,Ausgaben!H$7:H$10002),2)</f>
        <v>0</v>
      </c>
    </row>
    <row r="7326" spans="1:2" x14ac:dyDescent="0.25">
      <c r="A7326">
        <v>7326</v>
      </c>
      <c r="B7326" s="24">
        <f>ROUND(SUMIF(Einnahmen!E$7:E$10002,A7326,Einnahmen!G$7:G$10002)+SUMIF(Einnahmen!I$7:I$10002,A7326,Einnahmen!H$7:H$10002)+SUMIF(Ausgaben!E$7:E$10002,A7326,Ausgaben!G$7:G$10002)+SUMIF(Ausgaben!I$7:I$10002,A7326,Ausgaben!H$7:H$10002),2)</f>
        <v>0</v>
      </c>
    </row>
    <row r="7327" spans="1:2" x14ac:dyDescent="0.25">
      <c r="A7327">
        <v>7327</v>
      </c>
      <c r="B7327" s="24">
        <f>ROUND(SUMIF(Einnahmen!E$7:E$10002,A7327,Einnahmen!G$7:G$10002)+SUMIF(Einnahmen!I$7:I$10002,A7327,Einnahmen!H$7:H$10002)+SUMIF(Ausgaben!E$7:E$10002,A7327,Ausgaben!G$7:G$10002)+SUMIF(Ausgaben!I$7:I$10002,A7327,Ausgaben!H$7:H$10002),2)</f>
        <v>0</v>
      </c>
    </row>
    <row r="7328" spans="1:2" x14ac:dyDescent="0.25">
      <c r="A7328">
        <v>7328</v>
      </c>
      <c r="B7328" s="24">
        <f>ROUND(SUMIF(Einnahmen!E$7:E$10002,A7328,Einnahmen!G$7:G$10002)+SUMIF(Einnahmen!I$7:I$10002,A7328,Einnahmen!H$7:H$10002)+SUMIF(Ausgaben!E$7:E$10002,A7328,Ausgaben!G$7:G$10002)+SUMIF(Ausgaben!I$7:I$10002,A7328,Ausgaben!H$7:H$10002),2)</f>
        <v>0</v>
      </c>
    </row>
    <row r="7329" spans="1:2" x14ac:dyDescent="0.25">
      <c r="A7329">
        <v>7329</v>
      </c>
      <c r="B7329" s="24">
        <f>ROUND(SUMIF(Einnahmen!E$7:E$10002,A7329,Einnahmen!G$7:G$10002)+SUMIF(Einnahmen!I$7:I$10002,A7329,Einnahmen!H$7:H$10002)+SUMIF(Ausgaben!E$7:E$10002,A7329,Ausgaben!G$7:G$10002)+SUMIF(Ausgaben!I$7:I$10002,A7329,Ausgaben!H$7:H$10002),2)</f>
        <v>0</v>
      </c>
    </row>
    <row r="7330" spans="1:2" x14ac:dyDescent="0.25">
      <c r="A7330">
        <v>7330</v>
      </c>
      <c r="B7330" s="24">
        <f>ROUND(SUMIF(Einnahmen!E$7:E$10002,A7330,Einnahmen!G$7:G$10002)+SUMIF(Einnahmen!I$7:I$10002,A7330,Einnahmen!H$7:H$10002)+SUMIF(Ausgaben!E$7:E$10002,A7330,Ausgaben!G$7:G$10002)+SUMIF(Ausgaben!I$7:I$10002,A7330,Ausgaben!H$7:H$10002),2)</f>
        <v>0</v>
      </c>
    </row>
    <row r="7331" spans="1:2" x14ac:dyDescent="0.25">
      <c r="A7331">
        <v>7331</v>
      </c>
      <c r="B7331" s="24">
        <f>ROUND(SUMIF(Einnahmen!E$7:E$10002,A7331,Einnahmen!G$7:G$10002)+SUMIF(Einnahmen!I$7:I$10002,A7331,Einnahmen!H$7:H$10002)+SUMIF(Ausgaben!E$7:E$10002,A7331,Ausgaben!G$7:G$10002)+SUMIF(Ausgaben!I$7:I$10002,A7331,Ausgaben!H$7:H$10002),2)</f>
        <v>0</v>
      </c>
    </row>
    <row r="7332" spans="1:2" x14ac:dyDescent="0.25">
      <c r="A7332">
        <v>7332</v>
      </c>
      <c r="B7332" s="24">
        <f>ROUND(SUMIF(Einnahmen!E$7:E$10002,A7332,Einnahmen!G$7:G$10002)+SUMIF(Einnahmen!I$7:I$10002,A7332,Einnahmen!H$7:H$10002)+SUMIF(Ausgaben!E$7:E$10002,A7332,Ausgaben!G$7:G$10002)+SUMIF(Ausgaben!I$7:I$10002,A7332,Ausgaben!H$7:H$10002),2)</f>
        <v>0</v>
      </c>
    </row>
    <row r="7333" spans="1:2" x14ac:dyDescent="0.25">
      <c r="A7333">
        <v>7333</v>
      </c>
      <c r="B7333" s="24">
        <f>ROUND(SUMIF(Einnahmen!E$7:E$10002,A7333,Einnahmen!G$7:G$10002)+SUMIF(Einnahmen!I$7:I$10002,A7333,Einnahmen!H$7:H$10002)+SUMIF(Ausgaben!E$7:E$10002,A7333,Ausgaben!G$7:G$10002)+SUMIF(Ausgaben!I$7:I$10002,A7333,Ausgaben!H$7:H$10002),2)</f>
        <v>0</v>
      </c>
    </row>
    <row r="7334" spans="1:2" x14ac:dyDescent="0.25">
      <c r="A7334">
        <v>7334</v>
      </c>
      <c r="B7334" s="24">
        <f>ROUND(SUMIF(Einnahmen!E$7:E$10002,A7334,Einnahmen!G$7:G$10002)+SUMIF(Einnahmen!I$7:I$10002,A7334,Einnahmen!H$7:H$10002)+SUMIF(Ausgaben!E$7:E$10002,A7334,Ausgaben!G$7:G$10002)+SUMIF(Ausgaben!I$7:I$10002,A7334,Ausgaben!H$7:H$10002),2)</f>
        <v>0</v>
      </c>
    </row>
    <row r="7335" spans="1:2" x14ac:dyDescent="0.25">
      <c r="A7335">
        <v>7335</v>
      </c>
      <c r="B7335" s="24">
        <f>ROUND(SUMIF(Einnahmen!E$7:E$10002,A7335,Einnahmen!G$7:G$10002)+SUMIF(Einnahmen!I$7:I$10002,A7335,Einnahmen!H$7:H$10002)+SUMIF(Ausgaben!E$7:E$10002,A7335,Ausgaben!G$7:G$10002)+SUMIF(Ausgaben!I$7:I$10002,A7335,Ausgaben!H$7:H$10002),2)</f>
        <v>0</v>
      </c>
    </row>
    <row r="7336" spans="1:2" x14ac:dyDescent="0.25">
      <c r="A7336">
        <v>7336</v>
      </c>
      <c r="B7336" s="24">
        <f>ROUND(SUMIF(Einnahmen!E$7:E$10002,A7336,Einnahmen!G$7:G$10002)+SUMIF(Einnahmen!I$7:I$10002,A7336,Einnahmen!H$7:H$10002)+SUMIF(Ausgaben!E$7:E$10002,A7336,Ausgaben!G$7:G$10002)+SUMIF(Ausgaben!I$7:I$10002,A7336,Ausgaben!H$7:H$10002),2)</f>
        <v>0</v>
      </c>
    </row>
    <row r="7337" spans="1:2" x14ac:dyDescent="0.25">
      <c r="A7337">
        <v>7337</v>
      </c>
      <c r="B7337" s="24">
        <f>ROUND(SUMIF(Einnahmen!E$7:E$10002,A7337,Einnahmen!G$7:G$10002)+SUMIF(Einnahmen!I$7:I$10002,A7337,Einnahmen!H$7:H$10002)+SUMIF(Ausgaben!E$7:E$10002,A7337,Ausgaben!G$7:G$10002)+SUMIF(Ausgaben!I$7:I$10002,A7337,Ausgaben!H$7:H$10002),2)</f>
        <v>0</v>
      </c>
    </row>
    <row r="7338" spans="1:2" x14ac:dyDescent="0.25">
      <c r="A7338">
        <v>7338</v>
      </c>
      <c r="B7338" s="24">
        <f>ROUND(SUMIF(Einnahmen!E$7:E$10002,A7338,Einnahmen!G$7:G$10002)+SUMIF(Einnahmen!I$7:I$10002,A7338,Einnahmen!H$7:H$10002)+SUMIF(Ausgaben!E$7:E$10002,A7338,Ausgaben!G$7:G$10002)+SUMIF(Ausgaben!I$7:I$10002,A7338,Ausgaben!H$7:H$10002),2)</f>
        <v>0</v>
      </c>
    </row>
    <row r="7339" spans="1:2" x14ac:dyDescent="0.25">
      <c r="A7339">
        <v>7339</v>
      </c>
      <c r="B7339" s="24">
        <f>ROUND(SUMIF(Einnahmen!E$7:E$10002,A7339,Einnahmen!G$7:G$10002)+SUMIF(Einnahmen!I$7:I$10002,A7339,Einnahmen!H$7:H$10002)+SUMIF(Ausgaben!E$7:E$10002,A7339,Ausgaben!G$7:G$10002)+SUMIF(Ausgaben!I$7:I$10002,A7339,Ausgaben!H$7:H$10002),2)</f>
        <v>0</v>
      </c>
    </row>
    <row r="7340" spans="1:2" x14ac:dyDescent="0.25">
      <c r="A7340">
        <v>7340</v>
      </c>
      <c r="B7340" s="24">
        <f>ROUND(SUMIF(Einnahmen!E$7:E$10002,A7340,Einnahmen!G$7:G$10002)+SUMIF(Einnahmen!I$7:I$10002,A7340,Einnahmen!H$7:H$10002)+SUMIF(Ausgaben!E$7:E$10002,A7340,Ausgaben!G$7:G$10002)+SUMIF(Ausgaben!I$7:I$10002,A7340,Ausgaben!H$7:H$10002),2)</f>
        <v>0</v>
      </c>
    </row>
    <row r="7341" spans="1:2" x14ac:dyDescent="0.25">
      <c r="A7341">
        <v>7341</v>
      </c>
      <c r="B7341" s="24">
        <f>ROUND(SUMIF(Einnahmen!E$7:E$10002,A7341,Einnahmen!G$7:G$10002)+SUMIF(Einnahmen!I$7:I$10002,A7341,Einnahmen!H$7:H$10002)+SUMIF(Ausgaben!E$7:E$10002,A7341,Ausgaben!G$7:G$10002)+SUMIF(Ausgaben!I$7:I$10002,A7341,Ausgaben!H$7:H$10002),2)</f>
        <v>0</v>
      </c>
    </row>
    <row r="7342" spans="1:2" x14ac:dyDescent="0.25">
      <c r="A7342">
        <v>7342</v>
      </c>
      <c r="B7342" s="24">
        <f>ROUND(SUMIF(Einnahmen!E$7:E$10002,A7342,Einnahmen!G$7:G$10002)+SUMIF(Einnahmen!I$7:I$10002,A7342,Einnahmen!H$7:H$10002)+SUMIF(Ausgaben!E$7:E$10002,A7342,Ausgaben!G$7:G$10002)+SUMIF(Ausgaben!I$7:I$10002,A7342,Ausgaben!H$7:H$10002),2)</f>
        <v>0</v>
      </c>
    </row>
    <row r="7343" spans="1:2" x14ac:dyDescent="0.25">
      <c r="A7343">
        <v>7343</v>
      </c>
      <c r="B7343" s="24">
        <f>ROUND(SUMIF(Einnahmen!E$7:E$10002,A7343,Einnahmen!G$7:G$10002)+SUMIF(Einnahmen!I$7:I$10002,A7343,Einnahmen!H$7:H$10002)+SUMIF(Ausgaben!E$7:E$10002,A7343,Ausgaben!G$7:G$10002)+SUMIF(Ausgaben!I$7:I$10002,A7343,Ausgaben!H$7:H$10002),2)</f>
        <v>0</v>
      </c>
    </row>
    <row r="7344" spans="1:2" x14ac:dyDescent="0.25">
      <c r="A7344">
        <v>7344</v>
      </c>
      <c r="B7344" s="24">
        <f>ROUND(SUMIF(Einnahmen!E$7:E$10002,A7344,Einnahmen!G$7:G$10002)+SUMIF(Einnahmen!I$7:I$10002,A7344,Einnahmen!H$7:H$10002)+SUMIF(Ausgaben!E$7:E$10002,A7344,Ausgaben!G$7:G$10002)+SUMIF(Ausgaben!I$7:I$10002,A7344,Ausgaben!H$7:H$10002),2)</f>
        <v>0</v>
      </c>
    </row>
    <row r="7345" spans="1:2" x14ac:dyDescent="0.25">
      <c r="A7345">
        <v>7345</v>
      </c>
      <c r="B7345" s="24">
        <f>ROUND(SUMIF(Einnahmen!E$7:E$10002,A7345,Einnahmen!G$7:G$10002)+SUMIF(Einnahmen!I$7:I$10002,A7345,Einnahmen!H$7:H$10002)+SUMIF(Ausgaben!E$7:E$10002,A7345,Ausgaben!G$7:G$10002)+SUMIF(Ausgaben!I$7:I$10002,A7345,Ausgaben!H$7:H$10002),2)</f>
        <v>0</v>
      </c>
    </row>
    <row r="7346" spans="1:2" x14ac:dyDescent="0.25">
      <c r="A7346">
        <v>7346</v>
      </c>
      <c r="B7346" s="24">
        <f>ROUND(SUMIF(Einnahmen!E$7:E$10002,A7346,Einnahmen!G$7:G$10002)+SUMIF(Einnahmen!I$7:I$10002,A7346,Einnahmen!H$7:H$10002)+SUMIF(Ausgaben!E$7:E$10002,A7346,Ausgaben!G$7:G$10002)+SUMIF(Ausgaben!I$7:I$10002,A7346,Ausgaben!H$7:H$10002),2)</f>
        <v>0</v>
      </c>
    </row>
    <row r="7347" spans="1:2" x14ac:dyDescent="0.25">
      <c r="A7347">
        <v>7347</v>
      </c>
      <c r="B7347" s="24">
        <f>ROUND(SUMIF(Einnahmen!E$7:E$10002,A7347,Einnahmen!G$7:G$10002)+SUMIF(Einnahmen!I$7:I$10002,A7347,Einnahmen!H$7:H$10002)+SUMIF(Ausgaben!E$7:E$10002,A7347,Ausgaben!G$7:G$10002)+SUMIF(Ausgaben!I$7:I$10002,A7347,Ausgaben!H$7:H$10002),2)</f>
        <v>0</v>
      </c>
    </row>
    <row r="7348" spans="1:2" x14ac:dyDescent="0.25">
      <c r="A7348">
        <v>7348</v>
      </c>
      <c r="B7348" s="24">
        <f>ROUND(SUMIF(Einnahmen!E$7:E$10002,A7348,Einnahmen!G$7:G$10002)+SUMIF(Einnahmen!I$7:I$10002,A7348,Einnahmen!H$7:H$10002)+SUMIF(Ausgaben!E$7:E$10002,A7348,Ausgaben!G$7:G$10002)+SUMIF(Ausgaben!I$7:I$10002,A7348,Ausgaben!H$7:H$10002),2)</f>
        <v>0</v>
      </c>
    </row>
    <row r="7349" spans="1:2" x14ac:dyDescent="0.25">
      <c r="A7349">
        <v>7349</v>
      </c>
      <c r="B7349" s="24">
        <f>ROUND(SUMIF(Einnahmen!E$7:E$10002,A7349,Einnahmen!G$7:G$10002)+SUMIF(Einnahmen!I$7:I$10002,A7349,Einnahmen!H$7:H$10002)+SUMIF(Ausgaben!E$7:E$10002,A7349,Ausgaben!G$7:G$10002)+SUMIF(Ausgaben!I$7:I$10002,A7349,Ausgaben!H$7:H$10002),2)</f>
        <v>0</v>
      </c>
    </row>
    <row r="7350" spans="1:2" x14ac:dyDescent="0.25">
      <c r="A7350">
        <v>7350</v>
      </c>
      <c r="B7350" s="24">
        <f>ROUND(SUMIF(Einnahmen!E$7:E$10002,A7350,Einnahmen!G$7:G$10002)+SUMIF(Einnahmen!I$7:I$10002,A7350,Einnahmen!H$7:H$10002)+SUMIF(Ausgaben!E$7:E$10002,A7350,Ausgaben!G$7:G$10002)+SUMIF(Ausgaben!I$7:I$10002,A7350,Ausgaben!H$7:H$10002),2)</f>
        <v>0</v>
      </c>
    </row>
    <row r="7351" spans="1:2" x14ac:dyDescent="0.25">
      <c r="A7351">
        <v>7351</v>
      </c>
      <c r="B7351" s="24">
        <f>ROUND(SUMIF(Einnahmen!E$7:E$10002,A7351,Einnahmen!G$7:G$10002)+SUMIF(Einnahmen!I$7:I$10002,A7351,Einnahmen!H$7:H$10002)+SUMIF(Ausgaben!E$7:E$10002,A7351,Ausgaben!G$7:G$10002)+SUMIF(Ausgaben!I$7:I$10002,A7351,Ausgaben!H$7:H$10002),2)</f>
        <v>0</v>
      </c>
    </row>
    <row r="7352" spans="1:2" x14ac:dyDescent="0.25">
      <c r="A7352">
        <v>7352</v>
      </c>
      <c r="B7352" s="24">
        <f>ROUND(SUMIF(Einnahmen!E$7:E$10002,A7352,Einnahmen!G$7:G$10002)+SUMIF(Einnahmen!I$7:I$10002,A7352,Einnahmen!H$7:H$10002)+SUMIF(Ausgaben!E$7:E$10002,A7352,Ausgaben!G$7:G$10002)+SUMIF(Ausgaben!I$7:I$10002,A7352,Ausgaben!H$7:H$10002),2)</f>
        <v>0</v>
      </c>
    </row>
    <row r="7353" spans="1:2" x14ac:dyDescent="0.25">
      <c r="A7353">
        <v>7353</v>
      </c>
      <c r="B7353" s="24">
        <f>ROUND(SUMIF(Einnahmen!E$7:E$10002,A7353,Einnahmen!G$7:G$10002)+SUMIF(Einnahmen!I$7:I$10002,A7353,Einnahmen!H$7:H$10002)+SUMIF(Ausgaben!E$7:E$10002,A7353,Ausgaben!G$7:G$10002)+SUMIF(Ausgaben!I$7:I$10002,A7353,Ausgaben!H$7:H$10002),2)</f>
        <v>0</v>
      </c>
    </row>
    <row r="7354" spans="1:2" x14ac:dyDescent="0.25">
      <c r="A7354">
        <v>7354</v>
      </c>
      <c r="B7354" s="24">
        <f>ROUND(SUMIF(Einnahmen!E$7:E$10002,A7354,Einnahmen!G$7:G$10002)+SUMIF(Einnahmen!I$7:I$10002,A7354,Einnahmen!H$7:H$10002)+SUMIF(Ausgaben!E$7:E$10002,A7354,Ausgaben!G$7:G$10002)+SUMIF(Ausgaben!I$7:I$10002,A7354,Ausgaben!H$7:H$10002),2)</f>
        <v>0</v>
      </c>
    </row>
    <row r="7355" spans="1:2" x14ac:dyDescent="0.25">
      <c r="A7355">
        <v>7355</v>
      </c>
      <c r="B7355" s="24">
        <f>ROUND(SUMIF(Einnahmen!E$7:E$10002,A7355,Einnahmen!G$7:G$10002)+SUMIF(Einnahmen!I$7:I$10002,A7355,Einnahmen!H$7:H$10002)+SUMIF(Ausgaben!E$7:E$10002,A7355,Ausgaben!G$7:G$10002)+SUMIF(Ausgaben!I$7:I$10002,A7355,Ausgaben!H$7:H$10002),2)</f>
        <v>0</v>
      </c>
    </row>
    <row r="7356" spans="1:2" x14ac:dyDescent="0.25">
      <c r="A7356">
        <v>7356</v>
      </c>
      <c r="B7356" s="24">
        <f>ROUND(SUMIF(Einnahmen!E$7:E$10002,A7356,Einnahmen!G$7:G$10002)+SUMIF(Einnahmen!I$7:I$10002,A7356,Einnahmen!H$7:H$10002)+SUMIF(Ausgaben!E$7:E$10002,A7356,Ausgaben!G$7:G$10002)+SUMIF(Ausgaben!I$7:I$10002,A7356,Ausgaben!H$7:H$10002),2)</f>
        <v>0</v>
      </c>
    </row>
    <row r="7357" spans="1:2" x14ac:dyDescent="0.25">
      <c r="A7357">
        <v>7357</v>
      </c>
      <c r="B7357" s="24">
        <f>ROUND(SUMIF(Einnahmen!E$7:E$10002,A7357,Einnahmen!G$7:G$10002)+SUMIF(Einnahmen!I$7:I$10002,A7357,Einnahmen!H$7:H$10002)+SUMIF(Ausgaben!E$7:E$10002,A7357,Ausgaben!G$7:G$10002)+SUMIF(Ausgaben!I$7:I$10002,A7357,Ausgaben!H$7:H$10002),2)</f>
        <v>0</v>
      </c>
    </row>
    <row r="7358" spans="1:2" x14ac:dyDescent="0.25">
      <c r="A7358">
        <v>7358</v>
      </c>
      <c r="B7358" s="24">
        <f>ROUND(SUMIF(Einnahmen!E$7:E$10002,A7358,Einnahmen!G$7:G$10002)+SUMIF(Einnahmen!I$7:I$10002,A7358,Einnahmen!H$7:H$10002)+SUMIF(Ausgaben!E$7:E$10002,A7358,Ausgaben!G$7:G$10002)+SUMIF(Ausgaben!I$7:I$10002,A7358,Ausgaben!H$7:H$10002),2)</f>
        <v>0</v>
      </c>
    </row>
    <row r="7359" spans="1:2" x14ac:dyDescent="0.25">
      <c r="A7359">
        <v>7359</v>
      </c>
      <c r="B7359" s="24">
        <f>ROUND(SUMIF(Einnahmen!E$7:E$10002,A7359,Einnahmen!G$7:G$10002)+SUMIF(Einnahmen!I$7:I$10002,A7359,Einnahmen!H$7:H$10002)+SUMIF(Ausgaben!E$7:E$10002,A7359,Ausgaben!G$7:G$10002)+SUMIF(Ausgaben!I$7:I$10002,A7359,Ausgaben!H$7:H$10002),2)</f>
        <v>0</v>
      </c>
    </row>
    <row r="7360" spans="1:2" x14ac:dyDescent="0.25">
      <c r="A7360">
        <v>7360</v>
      </c>
      <c r="B7360" s="24">
        <f>ROUND(SUMIF(Einnahmen!E$7:E$10002,A7360,Einnahmen!G$7:G$10002)+SUMIF(Einnahmen!I$7:I$10002,A7360,Einnahmen!H$7:H$10002)+SUMIF(Ausgaben!E$7:E$10002,A7360,Ausgaben!G$7:G$10002)+SUMIF(Ausgaben!I$7:I$10002,A7360,Ausgaben!H$7:H$10002),2)</f>
        <v>0</v>
      </c>
    </row>
    <row r="7361" spans="1:2" x14ac:dyDescent="0.25">
      <c r="A7361">
        <v>7361</v>
      </c>
      <c r="B7361" s="24">
        <f>ROUND(SUMIF(Einnahmen!E$7:E$10002,A7361,Einnahmen!G$7:G$10002)+SUMIF(Einnahmen!I$7:I$10002,A7361,Einnahmen!H$7:H$10002)+SUMIF(Ausgaben!E$7:E$10002,A7361,Ausgaben!G$7:G$10002)+SUMIF(Ausgaben!I$7:I$10002,A7361,Ausgaben!H$7:H$10002),2)</f>
        <v>0</v>
      </c>
    </row>
    <row r="7362" spans="1:2" x14ac:dyDescent="0.25">
      <c r="A7362">
        <v>7362</v>
      </c>
      <c r="B7362" s="24">
        <f>ROUND(SUMIF(Einnahmen!E$7:E$10002,A7362,Einnahmen!G$7:G$10002)+SUMIF(Einnahmen!I$7:I$10002,A7362,Einnahmen!H$7:H$10002)+SUMIF(Ausgaben!E$7:E$10002,A7362,Ausgaben!G$7:G$10002)+SUMIF(Ausgaben!I$7:I$10002,A7362,Ausgaben!H$7:H$10002),2)</f>
        <v>0</v>
      </c>
    </row>
    <row r="7363" spans="1:2" x14ac:dyDescent="0.25">
      <c r="A7363">
        <v>7363</v>
      </c>
      <c r="B7363" s="24">
        <f>ROUND(SUMIF(Einnahmen!E$7:E$10002,A7363,Einnahmen!G$7:G$10002)+SUMIF(Einnahmen!I$7:I$10002,A7363,Einnahmen!H$7:H$10002)+SUMIF(Ausgaben!E$7:E$10002,A7363,Ausgaben!G$7:G$10002)+SUMIF(Ausgaben!I$7:I$10002,A7363,Ausgaben!H$7:H$10002),2)</f>
        <v>0</v>
      </c>
    </row>
    <row r="7364" spans="1:2" x14ac:dyDescent="0.25">
      <c r="A7364">
        <v>7364</v>
      </c>
      <c r="B7364" s="24">
        <f>ROUND(SUMIF(Einnahmen!E$7:E$10002,A7364,Einnahmen!G$7:G$10002)+SUMIF(Einnahmen!I$7:I$10002,A7364,Einnahmen!H$7:H$10002)+SUMIF(Ausgaben!E$7:E$10002,A7364,Ausgaben!G$7:G$10002)+SUMIF(Ausgaben!I$7:I$10002,A7364,Ausgaben!H$7:H$10002),2)</f>
        <v>0</v>
      </c>
    </row>
    <row r="7365" spans="1:2" x14ac:dyDescent="0.25">
      <c r="A7365">
        <v>7365</v>
      </c>
      <c r="B7365" s="24">
        <f>ROUND(SUMIF(Einnahmen!E$7:E$10002,A7365,Einnahmen!G$7:G$10002)+SUMIF(Einnahmen!I$7:I$10002,A7365,Einnahmen!H$7:H$10002)+SUMIF(Ausgaben!E$7:E$10002,A7365,Ausgaben!G$7:G$10002)+SUMIF(Ausgaben!I$7:I$10002,A7365,Ausgaben!H$7:H$10002),2)</f>
        <v>0</v>
      </c>
    </row>
    <row r="7366" spans="1:2" x14ac:dyDescent="0.25">
      <c r="A7366">
        <v>7366</v>
      </c>
      <c r="B7366" s="24">
        <f>ROUND(SUMIF(Einnahmen!E$7:E$10002,A7366,Einnahmen!G$7:G$10002)+SUMIF(Einnahmen!I$7:I$10002,A7366,Einnahmen!H$7:H$10002)+SUMIF(Ausgaben!E$7:E$10002,A7366,Ausgaben!G$7:G$10002)+SUMIF(Ausgaben!I$7:I$10002,A7366,Ausgaben!H$7:H$10002),2)</f>
        <v>0</v>
      </c>
    </row>
    <row r="7367" spans="1:2" x14ac:dyDescent="0.25">
      <c r="A7367">
        <v>7367</v>
      </c>
      <c r="B7367" s="24">
        <f>ROUND(SUMIF(Einnahmen!E$7:E$10002,A7367,Einnahmen!G$7:G$10002)+SUMIF(Einnahmen!I$7:I$10002,A7367,Einnahmen!H$7:H$10002)+SUMIF(Ausgaben!E$7:E$10002,A7367,Ausgaben!G$7:G$10002)+SUMIF(Ausgaben!I$7:I$10002,A7367,Ausgaben!H$7:H$10002),2)</f>
        <v>0</v>
      </c>
    </row>
    <row r="7368" spans="1:2" x14ac:dyDescent="0.25">
      <c r="A7368">
        <v>7368</v>
      </c>
      <c r="B7368" s="24">
        <f>ROUND(SUMIF(Einnahmen!E$7:E$10002,A7368,Einnahmen!G$7:G$10002)+SUMIF(Einnahmen!I$7:I$10002,A7368,Einnahmen!H$7:H$10002)+SUMIF(Ausgaben!E$7:E$10002,A7368,Ausgaben!G$7:G$10002)+SUMIF(Ausgaben!I$7:I$10002,A7368,Ausgaben!H$7:H$10002),2)</f>
        <v>0</v>
      </c>
    </row>
    <row r="7369" spans="1:2" x14ac:dyDescent="0.25">
      <c r="A7369">
        <v>7369</v>
      </c>
      <c r="B7369" s="24">
        <f>ROUND(SUMIF(Einnahmen!E$7:E$10002,A7369,Einnahmen!G$7:G$10002)+SUMIF(Einnahmen!I$7:I$10002,A7369,Einnahmen!H$7:H$10002)+SUMIF(Ausgaben!E$7:E$10002,A7369,Ausgaben!G$7:G$10002)+SUMIF(Ausgaben!I$7:I$10002,A7369,Ausgaben!H$7:H$10002),2)</f>
        <v>0</v>
      </c>
    </row>
    <row r="7370" spans="1:2" x14ac:dyDescent="0.25">
      <c r="A7370">
        <v>7370</v>
      </c>
      <c r="B7370" s="24">
        <f>ROUND(SUMIF(Einnahmen!E$7:E$10002,A7370,Einnahmen!G$7:G$10002)+SUMIF(Einnahmen!I$7:I$10002,A7370,Einnahmen!H$7:H$10002)+SUMIF(Ausgaben!E$7:E$10002,A7370,Ausgaben!G$7:G$10002)+SUMIF(Ausgaben!I$7:I$10002,A7370,Ausgaben!H$7:H$10002),2)</f>
        <v>0</v>
      </c>
    </row>
    <row r="7371" spans="1:2" x14ac:dyDescent="0.25">
      <c r="A7371">
        <v>7371</v>
      </c>
      <c r="B7371" s="24">
        <f>ROUND(SUMIF(Einnahmen!E$7:E$10002,A7371,Einnahmen!G$7:G$10002)+SUMIF(Einnahmen!I$7:I$10002,A7371,Einnahmen!H$7:H$10002)+SUMIF(Ausgaben!E$7:E$10002,A7371,Ausgaben!G$7:G$10002)+SUMIF(Ausgaben!I$7:I$10002,A7371,Ausgaben!H$7:H$10002),2)</f>
        <v>0</v>
      </c>
    </row>
    <row r="7372" spans="1:2" x14ac:dyDescent="0.25">
      <c r="A7372">
        <v>7372</v>
      </c>
      <c r="B7372" s="24">
        <f>ROUND(SUMIF(Einnahmen!E$7:E$10002,A7372,Einnahmen!G$7:G$10002)+SUMIF(Einnahmen!I$7:I$10002,A7372,Einnahmen!H$7:H$10002)+SUMIF(Ausgaben!E$7:E$10002,A7372,Ausgaben!G$7:G$10002)+SUMIF(Ausgaben!I$7:I$10002,A7372,Ausgaben!H$7:H$10002),2)</f>
        <v>0</v>
      </c>
    </row>
    <row r="7373" spans="1:2" x14ac:dyDescent="0.25">
      <c r="A7373">
        <v>7373</v>
      </c>
      <c r="B7373" s="24">
        <f>ROUND(SUMIF(Einnahmen!E$7:E$10002,A7373,Einnahmen!G$7:G$10002)+SUMIF(Einnahmen!I$7:I$10002,A7373,Einnahmen!H$7:H$10002)+SUMIF(Ausgaben!E$7:E$10002,A7373,Ausgaben!G$7:G$10002)+SUMIF(Ausgaben!I$7:I$10002,A7373,Ausgaben!H$7:H$10002),2)</f>
        <v>0</v>
      </c>
    </row>
    <row r="7374" spans="1:2" x14ac:dyDescent="0.25">
      <c r="A7374">
        <v>7374</v>
      </c>
      <c r="B7374" s="24">
        <f>ROUND(SUMIF(Einnahmen!E$7:E$10002,A7374,Einnahmen!G$7:G$10002)+SUMIF(Einnahmen!I$7:I$10002,A7374,Einnahmen!H$7:H$10002)+SUMIF(Ausgaben!E$7:E$10002,A7374,Ausgaben!G$7:G$10002)+SUMIF(Ausgaben!I$7:I$10002,A7374,Ausgaben!H$7:H$10002),2)</f>
        <v>0</v>
      </c>
    </row>
    <row r="7375" spans="1:2" x14ac:dyDescent="0.25">
      <c r="A7375">
        <v>7375</v>
      </c>
      <c r="B7375" s="24">
        <f>ROUND(SUMIF(Einnahmen!E$7:E$10002,A7375,Einnahmen!G$7:G$10002)+SUMIF(Einnahmen!I$7:I$10002,A7375,Einnahmen!H$7:H$10002)+SUMIF(Ausgaben!E$7:E$10002,A7375,Ausgaben!G$7:G$10002)+SUMIF(Ausgaben!I$7:I$10002,A7375,Ausgaben!H$7:H$10002),2)</f>
        <v>0</v>
      </c>
    </row>
    <row r="7376" spans="1:2" x14ac:dyDescent="0.25">
      <c r="A7376">
        <v>7376</v>
      </c>
      <c r="B7376" s="24">
        <f>ROUND(SUMIF(Einnahmen!E$7:E$10002,A7376,Einnahmen!G$7:G$10002)+SUMIF(Einnahmen!I$7:I$10002,A7376,Einnahmen!H$7:H$10002)+SUMIF(Ausgaben!E$7:E$10002,A7376,Ausgaben!G$7:G$10002)+SUMIF(Ausgaben!I$7:I$10002,A7376,Ausgaben!H$7:H$10002),2)</f>
        <v>0</v>
      </c>
    </row>
    <row r="7377" spans="1:2" x14ac:dyDescent="0.25">
      <c r="A7377">
        <v>7377</v>
      </c>
      <c r="B7377" s="24">
        <f>ROUND(SUMIF(Einnahmen!E$7:E$10002,A7377,Einnahmen!G$7:G$10002)+SUMIF(Einnahmen!I$7:I$10002,A7377,Einnahmen!H$7:H$10002)+SUMIF(Ausgaben!E$7:E$10002,A7377,Ausgaben!G$7:G$10002)+SUMIF(Ausgaben!I$7:I$10002,A7377,Ausgaben!H$7:H$10002),2)</f>
        <v>0</v>
      </c>
    </row>
    <row r="7378" spans="1:2" x14ac:dyDescent="0.25">
      <c r="A7378">
        <v>7378</v>
      </c>
      <c r="B7378" s="24">
        <f>ROUND(SUMIF(Einnahmen!E$7:E$10002,A7378,Einnahmen!G$7:G$10002)+SUMIF(Einnahmen!I$7:I$10002,A7378,Einnahmen!H$7:H$10002)+SUMIF(Ausgaben!E$7:E$10002,A7378,Ausgaben!G$7:G$10002)+SUMIF(Ausgaben!I$7:I$10002,A7378,Ausgaben!H$7:H$10002),2)</f>
        <v>0</v>
      </c>
    </row>
    <row r="7379" spans="1:2" x14ac:dyDescent="0.25">
      <c r="A7379">
        <v>7379</v>
      </c>
      <c r="B7379" s="24">
        <f>ROUND(SUMIF(Einnahmen!E$7:E$10002,A7379,Einnahmen!G$7:G$10002)+SUMIF(Einnahmen!I$7:I$10002,A7379,Einnahmen!H$7:H$10002)+SUMIF(Ausgaben!E$7:E$10002,A7379,Ausgaben!G$7:G$10002)+SUMIF(Ausgaben!I$7:I$10002,A7379,Ausgaben!H$7:H$10002),2)</f>
        <v>0</v>
      </c>
    </row>
    <row r="7380" spans="1:2" x14ac:dyDescent="0.25">
      <c r="A7380">
        <v>7380</v>
      </c>
      <c r="B7380" s="24">
        <f>ROUND(SUMIF(Einnahmen!E$7:E$10002,A7380,Einnahmen!G$7:G$10002)+SUMIF(Einnahmen!I$7:I$10002,A7380,Einnahmen!H$7:H$10002)+SUMIF(Ausgaben!E$7:E$10002,A7380,Ausgaben!G$7:G$10002)+SUMIF(Ausgaben!I$7:I$10002,A7380,Ausgaben!H$7:H$10002),2)</f>
        <v>0</v>
      </c>
    </row>
    <row r="7381" spans="1:2" x14ac:dyDescent="0.25">
      <c r="A7381">
        <v>7381</v>
      </c>
      <c r="B7381" s="24">
        <f>ROUND(SUMIF(Einnahmen!E$7:E$10002,A7381,Einnahmen!G$7:G$10002)+SUMIF(Einnahmen!I$7:I$10002,A7381,Einnahmen!H$7:H$10002)+SUMIF(Ausgaben!E$7:E$10002,A7381,Ausgaben!G$7:G$10002)+SUMIF(Ausgaben!I$7:I$10002,A7381,Ausgaben!H$7:H$10002),2)</f>
        <v>0</v>
      </c>
    </row>
    <row r="7382" spans="1:2" x14ac:dyDescent="0.25">
      <c r="A7382">
        <v>7382</v>
      </c>
      <c r="B7382" s="24">
        <f>ROUND(SUMIF(Einnahmen!E$7:E$10002,A7382,Einnahmen!G$7:G$10002)+SUMIF(Einnahmen!I$7:I$10002,A7382,Einnahmen!H$7:H$10002)+SUMIF(Ausgaben!E$7:E$10002,A7382,Ausgaben!G$7:G$10002)+SUMIF(Ausgaben!I$7:I$10002,A7382,Ausgaben!H$7:H$10002),2)</f>
        <v>0</v>
      </c>
    </row>
    <row r="7383" spans="1:2" x14ac:dyDescent="0.25">
      <c r="A7383">
        <v>7383</v>
      </c>
      <c r="B7383" s="24">
        <f>ROUND(SUMIF(Einnahmen!E$7:E$10002,A7383,Einnahmen!G$7:G$10002)+SUMIF(Einnahmen!I$7:I$10002,A7383,Einnahmen!H$7:H$10002)+SUMIF(Ausgaben!E$7:E$10002,A7383,Ausgaben!G$7:G$10002)+SUMIF(Ausgaben!I$7:I$10002,A7383,Ausgaben!H$7:H$10002),2)</f>
        <v>0</v>
      </c>
    </row>
    <row r="7384" spans="1:2" x14ac:dyDescent="0.25">
      <c r="A7384">
        <v>7384</v>
      </c>
      <c r="B7384" s="24">
        <f>ROUND(SUMIF(Einnahmen!E$7:E$10002,A7384,Einnahmen!G$7:G$10002)+SUMIF(Einnahmen!I$7:I$10002,A7384,Einnahmen!H$7:H$10002)+SUMIF(Ausgaben!E$7:E$10002,A7384,Ausgaben!G$7:G$10002)+SUMIF(Ausgaben!I$7:I$10002,A7384,Ausgaben!H$7:H$10002),2)</f>
        <v>0</v>
      </c>
    </row>
    <row r="7385" spans="1:2" x14ac:dyDescent="0.25">
      <c r="A7385">
        <v>7385</v>
      </c>
      <c r="B7385" s="24">
        <f>ROUND(SUMIF(Einnahmen!E$7:E$10002,A7385,Einnahmen!G$7:G$10002)+SUMIF(Einnahmen!I$7:I$10002,A7385,Einnahmen!H$7:H$10002)+SUMIF(Ausgaben!E$7:E$10002,A7385,Ausgaben!G$7:G$10002)+SUMIF(Ausgaben!I$7:I$10002,A7385,Ausgaben!H$7:H$10002),2)</f>
        <v>0</v>
      </c>
    </row>
    <row r="7386" spans="1:2" x14ac:dyDescent="0.25">
      <c r="A7386">
        <v>7386</v>
      </c>
      <c r="B7386" s="24">
        <f>ROUND(SUMIF(Einnahmen!E$7:E$10002,A7386,Einnahmen!G$7:G$10002)+SUMIF(Einnahmen!I$7:I$10002,A7386,Einnahmen!H$7:H$10002)+SUMIF(Ausgaben!E$7:E$10002,A7386,Ausgaben!G$7:G$10002)+SUMIF(Ausgaben!I$7:I$10002,A7386,Ausgaben!H$7:H$10002),2)</f>
        <v>0</v>
      </c>
    </row>
    <row r="7387" spans="1:2" x14ac:dyDescent="0.25">
      <c r="A7387">
        <v>7387</v>
      </c>
      <c r="B7387" s="24">
        <f>ROUND(SUMIF(Einnahmen!E$7:E$10002,A7387,Einnahmen!G$7:G$10002)+SUMIF(Einnahmen!I$7:I$10002,A7387,Einnahmen!H$7:H$10002)+SUMIF(Ausgaben!E$7:E$10002,A7387,Ausgaben!G$7:G$10002)+SUMIF(Ausgaben!I$7:I$10002,A7387,Ausgaben!H$7:H$10002),2)</f>
        <v>0</v>
      </c>
    </row>
    <row r="7388" spans="1:2" x14ac:dyDescent="0.25">
      <c r="A7388">
        <v>7388</v>
      </c>
      <c r="B7388" s="24">
        <f>ROUND(SUMIF(Einnahmen!E$7:E$10002,A7388,Einnahmen!G$7:G$10002)+SUMIF(Einnahmen!I$7:I$10002,A7388,Einnahmen!H$7:H$10002)+SUMIF(Ausgaben!E$7:E$10002,A7388,Ausgaben!G$7:G$10002)+SUMIF(Ausgaben!I$7:I$10002,A7388,Ausgaben!H$7:H$10002),2)</f>
        <v>0</v>
      </c>
    </row>
    <row r="7389" spans="1:2" x14ac:dyDescent="0.25">
      <c r="A7389">
        <v>7389</v>
      </c>
      <c r="B7389" s="24">
        <f>ROUND(SUMIF(Einnahmen!E$7:E$10002,A7389,Einnahmen!G$7:G$10002)+SUMIF(Einnahmen!I$7:I$10002,A7389,Einnahmen!H$7:H$10002)+SUMIF(Ausgaben!E$7:E$10002,A7389,Ausgaben!G$7:G$10002)+SUMIF(Ausgaben!I$7:I$10002,A7389,Ausgaben!H$7:H$10002),2)</f>
        <v>0</v>
      </c>
    </row>
    <row r="7390" spans="1:2" x14ac:dyDescent="0.25">
      <c r="A7390">
        <v>7390</v>
      </c>
      <c r="B7390" s="24">
        <f>ROUND(SUMIF(Einnahmen!E$7:E$10002,A7390,Einnahmen!G$7:G$10002)+SUMIF(Einnahmen!I$7:I$10002,A7390,Einnahmen!H$7:H$10002)+SUMIF(Ausgaben!E$7:E$10002,A7390,Ausgaben!G$7:G$10002)+SUMIF(Ausgaben!I$7:I$10002,A7390,Ausgaben!H$7:H$10002),2)</f>
        <v>0</v>
      </c>
    </row>
    <row r="7391" spans="1:2" x14ac:dyDescent="0.25">
      <c r="A7391">
        <v>7391</v>
      </c>
      <c r="B7391" s="24">
        <f>ROUND(SUMIF(Einnahmen!E$7:E$10002,A7391,Einnahmen!G$7:G$10002)+SUMIF(Einnahmen!I$7:I$10002,A7391,Einnahmen!H$7:H$10002)+SUMIF(Ausgaben!E$7:E$10002,A7391,Ausgaben!G$7:G$10002)+SUMIF(Ausgaben!I$7:I$10002,A7391,Ausgaben!H$7:H$10002),2)</f>
        <v>0</v>
      </c>
    </row>
    <row r="7392" spans="1:2" x14ac:dyDescent="0.25">
      <c r="A7392">
        <v>7392</v>
      </c>
      <c r="B7392" s="24">
        <f>ROUND(SUMIF(Einnahmen!E$7:E$10002,A7392,Einnahmen!G$7:G$10002)+SUMIF(Einnahmen!I$7:I$10002,A7392,Einnahmen!H$7:H$10002)+SUMIF(Ausgaben!E$7:E$10002,A7392,Ausgaben!G$7:G$10002)+SUMIF(Ausgaben!I$7:I$10002,A7392,Ausgaben!H$7:H$10002),2)</f>
        <v>0</v>
      </c>
    </row>
    <row r="7393" spans="1:2" x14ac:dyDescent="0.25">
      <c r="A7393">
        <v>7393</v>
      </c>
      <c r="B7393" s="24">
        <f>ROUND(SUMIF(Einnahmen!E$7:E$10002,A7393,Einnahmen!G$7:G$10002)+SUMIF(Einnahmen!I$7:I$10002,A7393,Einnahmen!H$7:H$10002)+SUMIF(Ausgaben!E$7:E$10002,A7393,Ausgaben!G$7:G$10002)+SUMIF(Ausgaben!I$7:I$10002,A7393,Ausgaben!H$7:H$10002),2)</f>
        <v>0</v>
      </c>
    </row>
    <row r="7394" spans="1:2" x14ac:dyDescent="0.25">
      <c r="A7394">
        <v>7394</v>
      </c>
      <c r="B7394" s="24">
        <f>ROUND(SUMIF(Einnahmen!E$7:E$10002,A7394,Einnahmen!G$7:G$10002)+SUMIF(Einnahmen!I$7:I$10002,A7394,Einnahmen!H$7:H$10002)+SUMIF(Ausgaben!E$7:E$10002,A7394,Ausgaben!G$7:G$10002)+SUMIF(Ausgaben!I$7:I$10002,A7394,Ausgaben!H$7:H$10002),2)</f>
        <v>0</v>
      </c>
    </row>
    <row r="7395" spans="1:2" x14ac:dyDescent="0.25">
      <c r="A7395">
        <v>7395</v>
      </c>
      <c r="B7395" s="24">
        <f>ROUND(SUMIF(Einnahmen!E$7:E$10002,A7395,Einnahmen!G$7:G$10002)+SUMIF(Einnahmen!I$7:I$10002,A7395,Einnahmen!H$7:H$10002)+SUMIF(Ausgaben!E$7:E$10002,A7395,Ausgaben!G$7:G$10002)+SUMIF(Ausgaben!I$7:I$10002,A7395,Ausgaben!H$7:H$10002),2)</f>
        <v>0</v>
      </c>
    </row>
    <row r="7396" spans="1:2" x14ac:dyDescent="0.25">
      <c r="A7396">
        <v>7396</v>
      </c>
      <c r="B7396" s="24">
        <f>ROUND(SUMIF(Einnahmen!E$7:E$10002,A7396,Einnahmen!G$7:G$10002)+SUMIF(Einnahmen!I$7:I$10002,A7396,Einnahmen!H$7:H$10002)+SUMIF(Ausgaben!E$7:E$10002,A7396,Ausgaben!G$7:G$10002)+SUMIF(Ausgaben!I$7:I$10002,A7396,Ausgaben!H$7:H$10002),2)</f>
        <v>0</v>
      </c>
    </row>
    <row r="7397" spans="1:2" x14ac:dyDescent="0.25">
      <c r="A7397">
        <v>7397</v>
      </c>
      <c r="B7397" s="24">
        <f>ROUND(SUMIF(Einnahmen!E$7:E$10002,A7397,Einnahmen!G$7:G$10002)+SUMIF(Einnahmen!I$7:I$10002,A7397,Einnahmen!H$7:H$10002)+SUMIF(Ausgaben!E$7:E$10002,A7397,Ausgaben!G$7:G$10002)+SUMIF(Ausgaben!I$7:I$10002,A7397,Ausgaben!H$7:H$10002),2)</f>
        <v>0</v>
      </c>
    </row>
    <row r="7398" spans="1:2" x14ac:dyDescent="0.25">
      <c r="A7398">
        <v>7398</v>
      </c>
      <c r="B7398" s="24">
        <f>ROUND(SUMIF(Einnahmen!E$7:E$10002,A7398,Einnahmen!G$7:G$10002)+SUMIF(Einnahmen!I$7:I$10002,A7398,Einnahmen!H$7:H$10002)+SUMIF(Ausgaben!E$7:E$10002,A7398,Ausgaben!G$7:G$10002)+SUMIF(Ausgaben!I$7:I$10002,A7398,Ausgaben!H$7:H$10002),2)</f>
        <v>0</v>
      </c>
    </row>
    <row r="7399" spans="1:2" x14ac:dyDescent="0.25">
      <c r="A7399">
        <v>7399</v>
      </c>
      <c r="B7399" s="24">
        <f>ROUND(SUMIF(Einnahmen!E$7:E$10002,A7399,Einnahmen!G$7:G$10002)+SUMIF(Einnahmen!I$7:I$10002,A7399,Einnahmen!H$7:H$10002)+SUMIF(Ausgaben!E$7:E$10002,A7399,Ausgaben!G$7:G$10002)+SUMIF(Ausgaben!I$7:I$10002,A7399,Ausgaben!H$7:H$10002),2)</f>
        <v>0</v>
      </c>
    </row>
    <row r="7400" spans="1:2" x14ac:dyDescent="0.25">
      <c r="A7400">
        <v>7400</v>
      </c>
      <c r="B7400" s="24">
        <f>ROUND(SUMIF(Einnahmen!E$7:E$10002,A7400,Einnahmen!G$7:G$10002)+SUMIF(Einnahmen!I$7:I$10002,A7400,Einnahmen!H$7:H$10002)+SUMIF(Ausgaben!E$7:E$10002,A7400,Ausgaben!G$7:G$10002)+SUMIF(Ausgaben!I$7:I$10002,A7400,Ausgaben!H$7:H$10002),2)</f>
        <v>0</v>
      </c>
    </row>
    <row r="7401" spans="1:2" x14ac:dyDescent="0.25">
      <c r="A7401">
        <v>7401</v>
      </c>
      <c r="B7401" s="24">
        <f>ROUND(SUMIF(Einnahmen!E$7:E$10002,A7401,Einnahmen!G$7:G$10002)+SUMIF(Einnahmen!I$7:I$10002,A7401,Einnahmen!H$7:H$10002)+SUMIF(Ausgaben!E$7:E$10002,A7401,Ausgaben!G$7:G$10002)+SUMIF(Ausgaben!I$7:I$10002,A7401,Ausgaben!H$7:H$10002),2)</f>
        <v>0</v>
      </c>
    </row>
    <row r="7402" spans="1:2" x14ac:dyDescent="0.25">
      <c r="A7402">
        <v>7402</v>
      </c>
      <c r="B7402" s="24">
        <f>ROUND(SUMIF(Einnahmen!E$7:E$10002,A7402,Einnahmen!G$7:G$10002)+SUMIF(Einnahmen!I$7:I$10002,A7402,Einnahmen!H$7:H$10002)+SUMIF(Ausgaben!E$7:E$10002,A7402,Ausgaben!G$7:G$10002)+SUMIF(Ausgaben!I$7:I$10002,A7402,Ausgaben!H$7:H$10002),2)</f>
        <v>0</v>
      </c>
    </row>
    <row r="7403" spans="1:2" x14ac:dyDescent="0.25">
      <c r="A7403">
        <v>7403</v>
      </c>
      <c r="B7403" s="24">
        <f>ROUND(SUMIF(Einnahmen!E$7:E$10002,A7403,Einnahmen!G$7:G$10002)+SUMIF(Einnahmen!I$7:I$10002,A7403,Einnahmen!H$7:H$10002)+SUMIF(Ausgaben!E$7:E$10002,A7403,Ausgaben!G$7:G$10002)+SUMIF(Ausgaben!I$7:I$10002,A7403,Ausgaben!H$7:H$10002),2)</f>
        <v>0</v>
      </c>
    </row>
    <row r="7404" spans="1:2" x14ac:dyDescent="0.25">
      <c r="A7404">
        <v>7404</v>
      </c>
      <c r="B7404" s="24">
        <f>ROUND(SUMIF(Einnahmen!E$7:E$10002,A7404,Einnahmen!G$7:G$10002)+SUMIF(Einnahmen!I$7:I$10002,A7404,Einnahmen!H$7:H$10002)+SUMIF(Ausgaben!E$7:E$10002,A7404,Ausgaben!G$7:G$10002)+SUMIF(Ausgaben!I$7:I$10002,A7404,Ausgaben!H$7:H$10002),2)</f>
        <v>0</v>
      </c>
    </row>
    <row r="7405" spans="1:2" x14ac:dyDescent="0.25">
      <c r="A7405">
        <v>7405</v>
      </c>
      <c r="B7405" s="24">
        <f>ROUND(SUMIF(Einnahmen!E$7:E$10002,A7405,Einnahmen!G$7:G$10002)+SUMIF(Einnahmen!I$7:I$10002,A7405,Einnahmen!H$7:H$10002)+SUMIF(Ausgaben!E$7:E$10002,A7405,Ausgaben!G$7:G$10002)+SUMIF(Ausgaben!I$7:I$10002,A7405,Ausgaben!H$7:H$10002),2)</f>
        <v>0</v>
      </c>
    </row>
    <row r="7406" spans="1:2" x14ac:dyDescent="0.25">
      <c r="A7406">
        <v>7406</v>
      </c>
      <c r="B7406" s="24">
        <f>ROUND(SUMIF(Einnahmen!E$7:E$10002,A7406,Einnahmen!G$7:G$10002)+SUMIF(Einnahmen!I$7:I$10002,A7406,Einnahmen!H$7:H$10002)+SUMIF(Ausgaben!E$7:E$10002,A7406,Ausgaben!G$7:G$10002)+SUMIF(Ausgaben!I$7:I$10002,A7406,Ausgaben!H$7:H$10002),2)</f>
        <v>0</v>
      </c>
    </row>
    <row r="7407" spans="1:2" x14ac:dyDescent="0.25">
      <c r="A7407">
        <v>7407</v>
      </c>
      <c r="B7407" s="24">
        <f>ROUND(SUMIF(Einnahmen!E$7:E$10002,A7407,Einnahmen!G$7:G$10002)+SUMIF(Einnahmen!I$7:I$10002,A7407,Einnahmen!H$7:H$10002)+SUMIF(Ausgaben!E$7:E$10002,A7407,Ausgaben!G$7:G$10002)+SUMIF(Ausgaben!I$7:I$10002,A7407,Ausgaben!H$7:H$10002),2)</f>
        <v>0</v>
      </c>
    </row>
    <row r="7408" spans="1:2" x14ac:dyDescent="0.25">
      <c r="A7408">
        <v>7408</v>
      </c>
      <c r="B7408" s="24">
        <f>ROUND(SUMIF(Einnahmen!E$7:E$10002,A7408,Einnahmen!G$7:G$10002)+SUMIF(Einnahmen!I$7:I$10002,A7408,Einnahmen!H$7:H$10002)+SUMIF(Ausgaben!E$7:E$10002,A7408,Ausgaben!G$7:G$10002)+SUMIF(Ausgaben!I$7:I$10002,A7408,Ausgaben!H$7:H$10002),2)</f>
        <v>0</v>
      </c>
    </row>
    <row r="7409" spans="1:2" x14ac:dyDescent="0.25">
      <c r="A7409">
        <v>7409</v>
      </c>
      <c r="B7409" s="24">
        <f>ROUND(SUMIF(Einnahmen!E$7:E$10002,A7409,Einnahmen!G$7:G$10002)+SUMIF(Einnahmen!I$7:I$10002,A7409,Einnahmen!H$7:H$10002)+SUMIF(Ausgaben!E$7:E$10002,A7409,Ausgaben!G$7:G$10002)+SUMIF(Ausgaben!I$7:I$10002,A7409,Ausgaben!H$7:H$10002),2)</f>
        <v>0</v>
      </c>
    </row>
    <row r="7410" spans="1:2" x14ac:dyDescent="0.25">
      <c r="A7410">
        <v>7410</v>
      </c>
      <c r="B7410" s="24">
        <f>ROUND(SUMIF(Einnahmen!E$7:E$10002,A7410,Einnahmen!G$7:G$10002)+SUMIF(Einnahmen!I$7:I$10002,A7410,Einnahmen!H$7:H$10002)+SUMIF(Ausgaben!E$7:E$10002,A7410,Ausgaben!G$7:G$10002)+SUMIF(Ausgaben!I$7:I$10002,A7410,Ausgaben!H$7:H$10002),2)</f>
        <v>0</v>
      </c>
    </row>
    <row r="7411" spans="1:2" x14ac:dyDescent="0.25">
      <c r="A7411">
        <v>7411</v>
      </c>
      <c r="B7411" s="24">
        <f>ROUND(SUMIF(Einnahmen!E$7:E$10002,A7411,Einnahmen!G$7:G$10002)+SUMIF(Einnahmen!I$7:I$10002,A7411,Einnahmen!H$7:H$10002)+SUMIF(Ausgaben!E$7:E$10002,A7411,Ausgaben!G$7:G$10002)+SUMIF(Ausgaben!I$7:I$10002,A7411,Ausgaben!H$7:H$10002),2)</f>
        <v>0</v>
      </c>
    </row>
    <row r="7412" spans="1:2" x14ac:dyDescent="0.25">
      <c r="A7412">
        <v>7412</v>
      </c>
      <c r="B7412" s="24">
        <f>ROUND(SUMIF(Einnahmen!E$7:E$10002,A7412,Einnahmen!G$7:G$10002)+SUMIF(Einnahmen!I$7:I$10002,A7412,Einnahmen!H$7:H$10002)+SUMIF(Ausgaben!E$7:E$10002,A7412,Ausgaben!G$7:G$10002)+SUMIF(Ausgaben!I$7:I$10002,A7412,Ausgaben!H$7:H$10002),2)</f>
        <v>0</v>
      </c>
    </row>
    <row r="7413" spans="1:2" x14ac:dyDescent="0.25">
      <c r="A7413">
        <v>7413</v>
      </c>
      <c r="B7413" s="24">
        <f>ROUND(SUMIF(Einnahmen!E$7:E$10002,A7413,Einnahmen!G$7:G$10002)+SUMIF(Einnahmen!I$7:I$10002,A7413,Einnahmen!H$7:H$10002)+SUMIF(Ausgaben!E$7:E$10002,A7413,Ausgaben!G$7:G$10002)+SUMIF(Ausgaben!I$7:I$10002,A7413,Ausgaben!H$7:H$10002),2)</f>
        <v>0</v>
      </c>
    </row>
    <row r="7414" spans="1:2" x14ac:dyDescent="0.25">
      <c r="A7414">
        <v>7414</v>
      </c>
      <c r="B7414" s="24">
        <f>ROUND(SUMIF(Einnahmen!E$7:E$10002,A7414,Einnahmen!G$7:G$10002)+SUMIF(Einnahmen!I$7:I$10002,A7414,Einnahmen!H$7:H$10002)+SUMIF(Ausgaben!E$7:E$10002,A7414,Ausgaben!G$7:G$10002)+SUMIF(Ausgaben!I$7:I$10002,A7414,Ausgaben!H$7:H$10002),2)</f>
        <v>0</v>
      </c>
    </row>
    <row r="7415" spans="1:2" x14ac:dyDescent="0.25">
      <c r="A7415">
        <v>7415</v>
      </c>
      <c r="B7415" s="24">
        <f>ROUND(SUMIF(Einnahmen!E$7:E$10002,A7415,Einnahmen!G$7:G$10002)+SUMIF(Einnahmen!I$7:I$10002,A7415,Einnahmen!H$7:H$10002)+SUMIF(Ausgaben!E$7:E$10002,A7415,Ausgaben!G$7:G$10002)+SUMIF(Ausgaben!I$7:I$10002,A7415,Ausgaben!H$7:H$10002),2)</f>
        <v>0</v>
      </c>
    </row>
    <row r="7416" spans="1:2" x14ac:dyDescent="0.25">
      <c r="A7416">
        <v>7416</v>
      </c>
      <c r="B7416" s="24">
        <f>ROUND(SUMIF(Einnahmen!E$7:E$10002,A7416,Einnahmen!G$7:G$10002)+SUMIF(Einnahmen!I$7:I$10002,A7416,Einnahmen!H$7:H$10002)+SUMIF(Ausgaben!E$7:E$10002,A7416,Ausgaben!G$7:G$10002)+SUMIF(Ausgaben!I$7:I$10002,A7416,Ausgaben!H$7:H$10002),2)</f>
        <v>0</v>
      </c>
    </row>
    <row r="7417" spans="1:2" x14ac:dyDescent="0.25">
      <c r="A7417">
        <v>7417</v>
      </c>
      <c r="B7417" s="24">
        <f>ROUND(SUMIF(Einnahmen!E$7:E$10002,A7417,Einnahmen!G$7:G$10002)+SUMIF(Einnahmen!I$7:I$10002,A7417,Einnahmen!H$7:H$10002)+SUMIF(Ausgaben!E$7:E$10002,A7417,Ausgaben!G$7:G$10002)+SUMIF(Ausgaben!I$7:I$10002,A7417,Ausgaben!H$7:H$10002),2)</f>
        <v>0</v>
      </c>
    </row>
    <row r="7418" spans="1:2" x14ac:dyDescent="0.25">
      <c r="A7418">
        <v>7418</v>
      </c>
      <c r="B7418" s="24">
        <f>ROUND(SUMIF(Einnahmen!E$7:E$10002,A7418,Einnahmen!G$7:G$10002)+SUMIF(Einnahmen!I$7:I$10002,A7418,Einnahmen!H$7:H$10002)+SUMIF(Ausgaben!E$7:E$10002,A7418,Ausgaben!G$7:G$10002)+SUMIF(Ausgaben!I$7:I$10002,A7418,Ausgaben!H$7:H$10002),2)</f>
        <v>0</v>
      </c>
    </row>
    <row r="7419" spans="1:2" x14ac:dyDescent="0.25">
      <c r="A7419">
        <v>7419</v>
      </c>
      <c r="B7419" s="24">
        <f>ROUND(SUMIF(Einnahmen!E$7:E$10002,A7419,Einnahmen!G$7:G$10002)+SUMIF(Einnahmen!I$7:I$10002,A7419,Einnahmen!H$7:H$10002)+SUMIF(Ausgaben!E$7:E$10002,A7419,Ausgaben!G$7:G$10002)+SUMIF(Ausgaben!I$7:I$10002,A7419,Ausgaben!H$7:H$10002),2)</f>
        <v>0</v>
      </c>
    </row>
    <row r="7420" spans="1:2" x14ac:dyDescent="0.25">
      <c r="A7420">
        <v>7420</v>
      </c>
      <c r="B7420" s="24">
        <f>ROUND(SUMIF(Einnahmen!E$7:E$10002,A7420,Einnahmen!G$7:G$10002)+SUMIF(Einnahmen!I$7:I$10002,A7420,Einnahmen!H$7:H$10002)+SUMIF(Ausgaben!E$7:E$10002,A7420,Ausgaben!G$7:G$10002)+SUMIF(Ausgaben!I$7:I$10002,A7420,Ausgaben!H$7:H$10002),2)</f>
        <v>0</v>
      </c>
    </row>
    <row r="7421" spans="1:2" x14ac:dyDescent="0.25">
      <c r="A7421">
        <v>7421</v>
      </c>
      <c r="B7421" s="24">
        <f>ROUND(SUMIF(Einnahmen!E$7:E$10002,A7421,Einnahmen!G$7:G$10002)+SUMIF(Einnahmen!I$7:I$10002,A7421,Einnahmen!H$7:H$10002)+SUMIF(Ausgaben!E$7:E$10002,A7421,Ausgaben!G$7:G$10002)+SUMIF(Ausgaben!I$7:I$10002,A7421,Ausgaben!H$7:H$10002),2)</f>
        <v>0</v>
      </c>
    </row>
    <row r="7422" spans="1:2" x14ac:dyDescent="0.25">
      <c r="A7422">
        <v>7422</v>
      </c>
      <c r="B7422" s="24">
        <f>ROUND(SUMIF(Einnahmen!E$7:E$10002,A7422,Einnahmen!G$7:G$10002)+SUMIF(Einnahmen!I$7:I$10002,A7422,Einnahmen!H$7:H$10002)+SUMIF(Ausgaben!E$7:E$10002,A7422,Ausgaben!G$7:G$10002)+SUMIF(Ausgaben!I$7:I$10002,A7422,Ausgaben!H$7:H$10002),2)</f>
        <v>0</v>
      </c>
    </row>
    <row r="7423" spans="1:2" x14ac:dyDescent="0.25">
      <c r="A7423">
        <v>7423</v>
      </c>
      <c r="B7423" s="24">
        <f>ROUND(SUMIF(Einnahmen!E$7:E$10002,A7423,Einnahmen!G$7:G$10002)+SUMIF(Einnahmen!I$7:I$10002,A7423,Einnahmen!H$7:H$10002)+SUMIF(Ausgaben!E$7:E$10002,A7423,Ausgaben!G$7:G$10002)+SUMIF(Ausgaben!I$7:I$10002,A7423,Ausgaben!H$7:H$10002),2)</f>
        <v>0</v>
      </c>
    </row>
    <row r="7424" spans="1:2" x14ac:dyDescent="0.25">
      <c r="A7424">
        <v>7424</v>
      </c>
      <c r="B7424" s="24">
        <f>ROUND(SUMIF(Einnahmen!E$7:E$10002,A7424,Einnahmen!G$7:G$10002)+SUMIF(Einnahmen!I$7:I$10002,A7424,Einnahmen!H$7:H$10002)+SUMIF(Ausgaben!E$7:E$10002,A7424,Ausgaben!G$7:G$10002)+SUMIF(Ausgaben!I$7:I$10002,A7424,Ausgaben!H$7:H$10002),2)</f>
        <v>0</v>
      </c>
    </row>
    <row r="7425" spans="1:2" x14ac:dyDescent="0.25">
      <c r="A7425">
        <v>7425</v>
      </c>
      <c r="B7425" s="24">
        <f>ROUND(SUMIF(Einnahmen!E$7:E$10002,A7425,Einnahmen!G$7:G$10002)+SUMIF(Einnahmen!I$7:I$10002,A7425,Einnahmen!H$7:H$10002)+SUMIF(Ausgaben!E$7:E$10002,A7425,Ausgaben!G$7:G$10002)+SUMIF(Ausgaben!I$7:I$10002,A7425,Ausgaben!H$7:H$10002),2)</f>
        <v>0</v>
      </c>
    </row>
    <row r="7426" spans="1:2" x14ac:dyDescent="0.25">
      <c r="A7426">
        <v>7426</v>
      </c>
      <c r="B7426" s="24">
        <f>ROUND(SUMIF(Einnahmen!E$7:E$10002,A7426,Einnahmen!G$7:G$10002)+SUMIF(Einnahmen!I$7:I$10002,A7426,Einnahmen!H$7:H$10002)+SUMIF(Ausgaben!E$7:E$10002,A7426,Ausgaben!G$7:G$10002)+SUMIF(Ausgaben!I$7:I$10002,A7426,Ausgaben!H$7:H$10002),2)</f>
        <v>0</v>
      </c>
    </row>
    <row r="7427" spans="1:2" x14ac:dyDescent="0.25">
      <c r="A7427">
        <v>7427</v>
      </c>
      <c r="B7427" s="24">
        <f>ROUND(SUMIF(Einnahmen!E$7:E$10002,A7427,Einnahmen!G$7:G$10002)+SUMIF(Einnahmen!I$7:I$10002,A7427,Einnahmen!H$7:H$10002)+SUMIF(Ausgaben!E$7:E$10002,A7427,Ausgaben!G$7:G$10002)+SUMIF(Ausgaben!I$7:I$10002,A7427,Ausgaben!H$7:H$10002),2)</f>
        <v>0</v>
      </c>
    </row>
    <row r="7428" spans="1:2" x14ac:dyDescent="0.25">
      <c r="A7428">
        <v>7428</v>
      </c>
      <c r="B7428" s="24">
        <f>ROUND(SUMIF(Einnahmen!E$7:E$10002,A7428,Einnahmen!G$7:G$10002)+SUMIF(Einnahmen!I$7:I$10002,A7428,Einnahmen!H$7:H$10002)+SUMIF(Ausgaben!E$7:E$10002,A7428,Ausgaben!G$7:G$10002)+SUMIF(Ausgaben!I$7:I$10002,A7428,Ausgaben!H$7:H$10002),2)</f>
        <v>0</v>
      </c>
    </row>
    <row r="7429" spans="1:2" x14ac:dyDescent="0.25">
      <c r="A7429">
        <v>7429</v>
      </c>
      <c r="B7429" s="24">
        <f>ROUND(SUMIF(Einnahmen!E$7:E$10002,A7429,Einnahmen!G$7:G$10002)+SUMIF(Einnahmen!I$7:I$10002,A7429,Einnahmen!H$7:H$10002)+SUMIF(Ausgaben!E$7:E$10002,A7429,Ausgaben!G$7:G$10002)+SUMIF(Ausgaben!I$7:I$10002,A7429,Ausgaben!H$7:H$10002),2)</f>
        <v>0</v>
      </c>
    </row>
    <row r="7430" spans="1:2" x14ac:dyDescent="0.25">
      <c r="A7430">
        <v>7430</v>
      </c>
      <c r="B7430" s="24">
        <f>ROUND(SUMIF(Einnahmen!E$7:E$10002,A7430,Einnahmen!G$7:G$10002)+SUMIF(Einnahmen!I$7:I$10002,A7430,Einnahmen!H$7:H$10002)+SUMIF(Ausgaben!E$7:E$10002,A7430,Ausgaben!G$7:G$10002)+SUMIF(Ausgaben!I$7:I$10002,A7430,Ausgaben!H$7:H$10002),2)</f>
        <v>0</v>
      </c>
    </row>
    <row r="7431" spans="1:2" x14ac:dyDescent="0.25">
      <c r="A7431">
        <v>7431</v>
      </c>
      <c r="B7431" s="24">
        <f>ROUND(SUMIF(Einnahmen!E$7:E$10002,A7431,Einnahmen!G$7:G$10002)+SUMIF(Einnahmen!I$7:I$10002,A7431,Einnahmen!H$7:H$10002)+SUMIF(Ausgaben!E$7:E$10002,A7431,Ausgaben!G$7:G$10002)+SUMIF(Ausgaben!I$7:I$10002,A7431,Ausgaben!H$7:H$10002),2)</f>
        <v>0</v>
      </c>
    </row>
    <row r="7432" spans="1:2" x14ac:dyDescent="0.25">
      <c r="A7432">
        <v>7432</v>
      </c>
      <c r="B7432" s="24">
        <f>ROUND(SUMIF(Einnahmen!E$7:E$10002,A7432,Einnahmen!G$7:G$10002)+SUMIF(Einnahmen!I$7:I$10002,A7432,Einnahmen!H$7:H$10002)+SUMIF(Ausgaben!E$7:E$10002,A7432,Ausgaben!G$7:G$10002)+SUMIF(Ausgaben!I$7:I$10002,A7432,Ausgaben!H$7:H$10002),2)</f>
        <v>0</v>
      </c>
    </row>
    <row r="7433" spans="1:2" x14ac:dyDescent="0.25">
      <c r="A7433">
        <v>7433</v>
      </c>
      <c r="B7433" s="24">
        <f>ROUND(SUMIF(Einnahmen!E$7:E$10002,A7433,Einnahmen!G$7:G$10002)+SUMIF(Einnahmen!I$7:I$10002,A7433,Einnahmen!H$7:H$10002)+SUMIF(Ausgaben!E$7:E$10002,A7433,Ausgaben!G$7:G$10002)+SUMIF(Ausgaben!I$7:I$10002,A7433,Ausgaben!H$7:H$10002),2)</f>
        <v>0</v>
      </c>
    </row>
    <row r="7434" spans="1:2" x14ac:dyDescent="0.25">
      <c r="A7434">
        <v>7434</v>
      </c>
      <c r="B7434" s="24">
        <f>ROUND(SUMIF(Einnahmen!E$7:E$10002,A7434,Einnahmen!G$7:G$10002)+SUMIF(Einnahmen!I$7:I$10002,A7434,Einnahmen!H$7:H$10002)+SUMIF(Ausgaben!E$7:E$10002,A7434,Ausgaben!G$7:G$10002)+SUMIF(Ausgaben!I$7:I$10002,A7434,Ausgaben!H$7:H$10002),2)</f>
        <v>0</v>
      </c>
    </row>
    <row r="7435" spans="1:2" x14ac:dyDescent="0.25">
      <c r="A7435">
        <v>7435</v>
      </c>
      <c r="B7435" s="24">
        <f>ROUND(SUMIF(Einnahmen!E$7:E$10002,A7435,Einnahmen!G$7:G$10002)+SUMIF(Einnahmen!I$7:I$10002,A7435,Einnahmen!H$7:H$10002)+SUMIF(Ausgaben!E$7:E$10002,A7435,Ausgaben!G$7:G$10002)+SUMIF(Ausgaben!I$7:I$10002,A7435,Ausgaben!H$7:H$10002),2)</f>
        <v>0</v>
      </c>
    </row>
    <row r="7436" spans="1:2" x14ac:dyDescent="0.25">
      <c r="A7436">
        <v>7436</v>
      </c>
      <c r="B7436" s="24">
        <f>ROUND(SUMIF(Einnahmen!E$7:E$10002,A7436,Einnahmen!G$7:G$10002)+SUMIF(Einnahmen!I$7:I$10002,A7436,Einnahmen!H$7:H$10002)+SUMIF(Ausgaben!E$7:E$10002,A7436,Ausgaben!G$7:G$10002)+SUMIF(Ausgaben!I$7:I$10002,A7436,Ausgaben!H$7:H$10002),2)</f>
        <v>0</v>
      </c>
    </row>
    <row r="7437" spans="1:2" x14ac:dyDescent="0.25">
      <c r="A7437">
        <v>7437</v>
      </c>
      <c r="B7437" s="24">
        <f>ROUND(SUMIF(Einnahmen!E$7:E$10002,A7437,Einnahmen!G$7:G$10002)+SUMIF(Einnahmen!I$7:I$10002,A7437,Einnahmen!H$7:H$10002)+SUMIF(Ausgaben!E$7:E$10002,A7437,Ausgaben!G$7:G$10002)+SUMIF(Ausgaben!I$7:I$10002,A7437,Ausgaben!H$7:H$10002),2)</f>
        <v>0</v>
      </c>
    </row>
    <row r="7438" spans="1:2" x14ac:dyDescent="0.25">
      <c r="A7438">
        <v>7438</v>
      </c>
      <c r="B7438" s="24">
        <f>ROUND(SUMIF(Einnahmen!E$7:E$10002,A7438,Einnahmen!G$7:G$10002)+SUMIF(Einnahmen!I$7:I$10002,A7438,Einnahmen!H$7:H$10002)+SUMIF(Ausgaben!E$7:E$10002,A7438,Ausgaben!G$7:G$10002)+SUMIF(Ausgaben!I$7:I$10002,A7438,Ausgaben!H$7:H$10002),2)</f>
        <v>0</v>
      </c>
    </row>
    <row r="7439" spans="1:2" x14ac:dyDescent="0.25">
      <c r="A7439">
        <v>7439</v>
      </c>
      <c r="B7439" s="24">
        <f>ROUND(SUMIF(Einnahmen!E$7:E$10002,A7439,Einnahmen!G$7:G$10002)+SUMIF(Einnahmen!I$7:I$10002,A7439,Einnahmen!H$7:H$10002)+SUMIF(Ausgaben!E$7:E$10002,A7439,Ausgaben!G$7:G$10002)+SUMIF(Ausgaben!I$7:I$10002,A7439,Ausgaben!H$7:H$10002),2)</f>
        <v>0</v>
      </c>
    </row>
    <row r="7440" spans="1:2" x14ac:dyDescent="0.25">
      <c r="A7440">
        <v>7440</v>
      </c>
      <c r="B7440" s="24">
        <f>ROUND(SUMIF(Einnahmen!E$7:E$10002,A7440,Einnahmen!G$7:G$10002)+SUMIF(Einnahmen!I$7:I$10002,A7440,Einnahmen!H$7:H$10002)+SUMIF(Ausgaben!E$7:E$10002,A7440,Ausgaben!G$7:G$10002)+SUMIF(Ausgaben!I$7:I$10002,A7440,Ausgaben!H$7:H$10002),2)</f>
        <v>0</v>
      </c>
    </row>
    <row r="7441" spans="1:2" x14ac:dyDescent="0.25">
      <c r="A7441">
        <v>7441</v>
      </c>
      <c r="B7441" s="24">
        <f>ROUND(SUMIF(Einnahmen!E$7:E$10002,A7441,Einnahmen!G$7:G$10002)+SUMIF(Einnahmen!I$7:I$10002,A7441,Einnahmen!H$7:H$10002)+SUMIF(Ausgaben!E$7:E$10002,A7441,Ausgaben!G$7:G$10002)+SUMIF(Ausgaben!I$7:I$10002,A7441,Ausgaben!H$7:H$10002),2)</f>
        <v>0</v>
      </c>
    </row>
    <row r="7442" spans="1:2" x14ac:dyDescent="0.25">
      <c r="A7442">
        <v>7442</v>
      </c>
      <c r="B7442" s="24">
        <f>ROUND(SUMIF(Einnahmen!E$7:E$10002,A7442,Einnahmen!G$7:G$10002)+SUMIF(Einnahmen!I$7:I$10002,A7442,Einnahmen!H$7:H$10002)+SUMIF(Ausgaben!E$7:E$10002,A7442,Ausgaben!G$7:G$10002)+SUMIF(Ausgaben!I$7:I$10002,A7442,Ausgaben!H$7:H$10002),2)</f>
        <v>0</v>
      </c>
    </row>
    <row r="7443" spans="1:2" x14ac:dyDescent="0.25">
      <c r="A7443">
        <v>7443</v>
      </c>
      <c r="B7443" s="24">
        <f>ROUND(SUMIF(Einnahmen!E$7:E$10002,A7443,Einnahmen!G$7:G$10002)+SUMIF(Einnahmen!I$7:I$10002,A7443,Einnahmen!H$7:H$10002)+SUMIF(Ausgaben!E$7:E$10002,A7443,Ausgaben!G$7:G$10002)+SUMIF(Ausgaben!I$7:I$10002,A7443,Ausgaben!H$7:H$10002),2)</f>
        <v>0</v>
      </c>
    </row>
    <row r="7444" spans="1:2" x14ac:dyDescent="0.25">
      <c r="A7444">
        <v>7444</v>
      </c>
      <c r="B7444" s="24">
        <f>ROUND(SUMIF(Einnahmen!E$7:E$10002,A7444,Einnahmen!G$7:G$10002)+SUMIF(Einnahmen!I$7:I$10002,A7444,Einnahmen!H$7:H$10002)+SUMIF(Ausgaben!E$7:E$10002,A7444,Ausgaben!G$7:G$10002)+SUMIF(Ausgaben!I$7:I$10002,A7444,Ausgaben!H$7:H$10002),2)</f>
        <v>0</v>
      </c>
    </row>
    <row r="7445" spans="1:2" x14ac:dyDescent="0.25">
      <c r="A7445">
        <v>7445</v>
      </c>
      <c r="B7445" s="24">
        <f>ROUND(SUMIF(Einnahmen!E$7:E$10002,A7445,Einnahmen!G$7:G$10002)+SUMIF(Einnahmen!I$7:I$10002,A7445,Einnahmen!H$7:H$10002)+SUMIF(Ausgaben!E$7:E$10002,A7445,Ausgaben!G$7:G$10002)+SUMIF(Ausgaben!I$7:I$10002,A7445,Ausgaben!H$7:H$10002),2)</f>
        <v>0</v>
      </c>
    </row>
    <row r="7446" spans="1:2" x14ac:dyDescent="0.25">
      <c r="A7446">
        <v>7446</v>
      </c>
      <c r="B7446" s="24">
        <f>ROUND(SUMIF(Einnahmen!E$7:E$10002,A7446,Einnahmen!G$7:G$10002)+SUMIF(Einnahmen!I$7:I$10002,A7446,Einnahmen!H$7:H$10002)+SUMIF(Ausgaben!E$7:E$10002,A7446,Ausgaben!G$7:G$10002)+SUMIF(Ausgaben!I$7:I$10002,A7446,Ausgaben!H$7:H$10002),2)</f>
        <v>0</v>
      </c>
    </row>
    <row r="7447" spans="1:2" x14ac:dyDescent="0.25">
      <c r="A7447">
        <v>7447</v>
      </c>
      <c r="B7447" s="24">
        <f>ROUND(SUMIF(Einnahmen!E$7:E$10002,A7447,Einnahmen!G$7:G$10002)+SUMIF(Einnahmen!I$7:I$10002,A7447,Einnahmen!H$7:H$10002)+SUMIF(Ausgaben!E$7:E$10002,A7447,Ausgaben!G$7:G$10002)+SUMIF(Ausgaben!I$7:I$10002,A7447,Ausgaben!H$7:H$10002),2)</f>
        <v>0</v>
      </c>
    </row>
    <row r="7448" spans="1:2" x14ac:dyDescent="0.25">
      <c r="A7448">
        <v>7448</v>
      </c>
      <c r="B7448" s="24">
        <f>ROUND(SUMIF(Einnahmen!E$7:E$10002,A7448,Einnahmen!G$7:G$10002)+SUMIF(Einnahmen!I$7:I$10002,A7448,Einnahmen!H$7:H$10002)+SUMIF(Ausgaben!E$7:E$10002,A7448,Ausgaben!G$7:G$10002)+SUMIF(Ausgaben!I$7:I$10002,A7448,Ausgaben!H$7:H$10002),2)</f>
        <v>0</v>
      </c>
    </row>
    <row r="7449" spans="1:2" x14ac:dyDescent="0.25">
      <c r="A7449">
        <v>7449</v>
      </c>
      <c r="B7449" s="24">
        <f>ROUND(SUMIF(Einnahmen!E$7:E$10002,A7449,Einnahmen!G$7:G$10002)+SUMIF(Einnahmen!I$7:I$10002,A7449,Einnahmen!H$7:H$10002)+SUMIF(Ausgaben!E$7:E$10002,A7449,Ausgaben!G$7:G$10002)+SUMIF(Ausgaben!I$7:I$10002,A7449,Ausgaben!H$7:H$10002),2)</f>
        <v>0</v>
      </c>
    </row>
    <row r="7450" spans="1:2" x14ac:dyDescent="0.25">
      <c r="A7450">
        <v>7450</v>
      </c>
      <c r="B7450" s="24">
        <f>ROUND(SUMIF(Einnahmen!E$7:E$10002,A7450,Einnahmen!G$7:G$10002)+SUMIF(Einnahmen!I$7:I$10002,A7450,Einnahmen!H$7:H$10002)+SUMIF(Ausgaben!E$7:E$10002,A7450,Ausgaben!G$7:G$10002)+SUMIF(Ausgaben!I$7:I$10002,A7450,Ausgaben!H$7:H$10002),2)</f>
        <v>0</v>
      </c>
    </row>
    <row r="7451" spans="1:2" x14ac:dyDescent="0.25">
      <c r="A7451">
        <v>7451</v>
      </c>
      <c r="B7451" s="24">
        <f>ROUND(SUMIF(Einnahmen!E$7:E$10002,A7451,Einnahmen!G$7:G$10002)+SUMIF(Einnahmen!I$7:I$10002,A7451,Einnahmen!H$7:H$10002)+SUMIF(Ausgaben!E$7:E$10002,A7451,Ausgaben!G$7:G$10002)+SUMIF(Ausgaben!I$7:I$10002,A7451,Ausgaben!H$7:H$10002),2)</f>
        <v>0</v>
      </c>
    </row>
    <row r="7452" spans="1:2" x14ac:dyDescent="0.25">
      <c r="A7452">
        <v>7452</v>
      </c>
      <c r="B7452" s="24">
        <f>ROUND(SUMIF(Einnahmen!E$7:E$10002,A7452,Einnahmen!G$7:G$10002)+SUMIF(Einnahmen!I$7:I$10002,A7452,Einnahmen!H$7:H$10002)+SUMIF(Ausgaben!E$7:E$10002,A7452,Ausgaben!G$7:G$10002)+SUMIF(Ausgaben!I$7:I$10002,A7452,Ausgaben!H$7:H$10002),2)</f>
        <v>0</v>
      </c>
    </row>
    <row r="7453" spans="1:2" x14ac:dyDescent="0.25">
      <c r="A7453">
        <v>7453</v>
      </c>
      <c r="B7453" s="24">
        <f>ROUND(SUMIF(Einnahmen!E$7:E$10002,A7453,Einnahmen!G$7:G$10002)+SUMIF(Einnahmen!I$7:I$10002,A7453,Einnahmen!H$7:H$10002)+SUMIF(Ausgaben!E$7:E$10002,A7453,Ausgaben!G$7:G$10002)+SUMIF(Ausgaben!I$7:I$10002,A7453,Ausgaben!H$7:H$10002),2)</f>
        <v>0</v>
      </c>
    </row>
    <row r="7454" spans="1:2" x14ac:dyDescent="0.25">
      <c r="A7454">
        <v>7454</v>
      </c>
      <c r="B7454" s="24">
        <f>ROUND(SUMIF(Einnahmen!E$7:E$10002,A7454,Einnahmen!G$7:G$10002)+SUMIF(Einnahmen!I$7:I$10002,A7454,Einnahmen!H$7:H$10002)+SUMIF(Ausgaben!E$7:E$10002,A7454,Ausgaben!G$7:G$10002)+SUMIF(Ausgaben!I$7:I$10002,A7454,Ausgaben!H$7:H$10002),2)</f>
        <v>0</v>
      </c>
    </row>
    <row r="7455" spans="1:2" x14ac:dyDescent="0.25">
      <c r="A7455">
        <v>7455</v>
      </c>
      <c r="B7455" s="24">
        <f>ROUND(SUMIF(Einnahmen!E$7:E$10002,A7455,Einnahmen!G$7:G$10002)+SUMIF(Einnahmen!I$7:I$10002,A7455,Einnahmen!H$7:H$10002)+SUMIF(Ausgaben!E$7:E$10002,A7455,Ausgaben!G$7:G$10002)+SUMIF(Ausgaben!I$7:I$10002,A7455,Ausgaben!H$7:H$10002),2)</f>
        <v>0</v>
      </c>
    </row>
    <row r="7456" spans="1:2" x14ac:dyDescent="0.25">
      <c r="A7456">
        <v>7456</v>
      </c>
      <c r="B7456" s="24">
        <f>ROUND(SUMIF(Einnahmen!E$7:E$10002,A7456,Einnahmen!G$7:G$10002)+SUMIF(Einnahmen!I$7:I$10002,A7456,Einnahmen!H$7:H$10002)+SUMIF(Ausgaben!E$7:E$10002,A7456,Ausgaben!G$7:G$10002)+SUMIF(Ausgaben!I$7:I$10002,A7456,Ausgaben!H$7:H$10002),2)</f>
        <v>0</v>
      </c>
    </row>
    <row r="7457" spans="1:2" x14ac:dyDescent="0.25">
      <c r="A7457">
        <v>7457</v>
      </c>
      <c r="B7457" s="24">
        <f>ROUND(SUMIF(Einnahmen!E$7:E$10002,A7457,Einnahmen!G$7:G$10002)+SUMIF(Einnahmen!I$7:I$10002,A7457,Einnahmen!H$7:H$10002)+SUMIF(Ausgaben!E$7:E$10002,A7457,Ausgaben!G$7:G$10002)+SUMIF(Ausgaben!I$7:I$10002,A7457,Ausgaben!H$7:H$10002),2)</f>
        <v>0</v>
      </c>
    </row>
    <row r="7458" spans="1:2" x14ac:dyDescent="0.25">
      <c r="A7458">
        <v>7458</v>
      </c>
      <c r="B7458" s="24">
        <f>ROUND(SUMIF(Einnahmen!E$7:E$10002,A7458,Einnahmen!G$7:G$10002)+SUMIF(Einnahmen!I$7:I$10002,A7458,Einnahmen!H$7:H$10002)+SUMIF(Ausgaben!E$7:E$10002,A7458,Ausgaben!G$7:G$10002)+SUMIF(Ausgaben!I$7:I$10002,A7458,Ausgaben!H$7:H$10002),2)</f>
        <v>0</v>
      </c>
    </row>
    <row r="7459" spans="1:2" x14ac:dyDescent="0.25">
      <c r="A7459">
        <v>7459</v>
      </c>
      <c r="B7459" s="24">
        <f>ROUND(SUMIF(Einnahmen!E$7:E$10002,A7459,Einnahmen!G$7:G$10002)+SUMIF(Einnahmen!I$7:I$10002,A7459,Einnahmen!H$7:H$10002)+SUMIF(Ausgaben!E$7:E$10002,A7459,Ausgaben!G$7:G$10002)+SUMIF(Ausgaben!I$7:I$10002,A7459,Ausgaben!H$7:H$10002),2)</f>
        <v>0</v>
      </c>
    </row>
    <row r="7460" spans="1:2" x14ac:dyDescent="0.25">
      <c r="A7460">
        <v>7460</v>
      </c>
      <c r="B7460" s="24">
        <f>ROUND(SUMIF(Einnahmen!E$7:E$10002,A7460,Einnahmen!G$7:G$10002)+SUMIF(Einnahmen!I$7:I$10002,A7460,Einnahmen!H$7:H$10002)+SUMIF(Ausgaben!E$7:E$10002,A7460,Ausgaben!G$7:G$10002)+SUMIF(Ausgaben!I$7:I$10002,A7460,Ausgaben!H$7:H$10002),2)</f>
        <v>0</v>
      </c>
    </row>
    <row r="7461" spans="1:2" x14ac:dyDescent="0.25">
      <c r="A7461">
        <v>7461</v>
      </c>
      <c r="B7461" s="24">
        <f>ROUND(SUMIF(Einnahmen!E$7:E$10002,A7461,Einnahmen!G$7:G$10002)+SUMIF(Einnahmen!I$7:I$10002,A7461,Einnahmen!H$7:H$10002)+SUMIF(Ausgaben!E$7:E$10002,A7461,Ausgaben!G$7:G$10002)+SUMIF(Ausgaben!I$7:I$10002,A7461,Ausgaben!H$7:H$10002),2)</f>
        <v>0</v>
      </c>
    </row>
    <row r="7462" spans="1:2" x14ac:dyDescent="0.25">
      <c r="A7462">
        <v>7462</v>
      </c>
      <c r="B7462" s="24">
        <f>ROUND(SUMIF(Einnahmen!E$7:E$10002,A7462,Einnahmen!G$7:G$10002)+SUMIF(Einnahmen!I$7:I$10002,A7462,Einnahmen!H$7:H$10002)+SUMIF(Ausgaben!E$7:E$10002,A7462,Ausgaben!G$7:G$10002)+SUMIF(Ausgaben!I$7:I$10002,A7462,Ausgaben!H$7:H$10002),2)</f>
        <v>0</v>
      </c>
    </row>
    <row r="7463" spans="1:2" x14ac:dyDescent="0.25">
      <c r="A7463">
        <v>7463</v>
      </c>
      <c r="B7463" s="24">
        <f>ROUND(SUMIF(Einnahmen!E$7:E$10002,A7463,Einnahmen!G$7:G$10002)+SUMIF(Einnahmen!I$7:I$10002,A7463,Einnahmen!H$7:H$10002)+SUMIF(Ausgaben!E$7:E$10002,A7463,Ausgaben!G$7:G$10002)+SUMIF(Ausgaben!I$7:I$10002,A7463,Ausgaben!H$7:H$10002),2)</f>
        <v>0</v>
      </c>
    </row>
    <row r="7464" spans="1:2" x14ac:dyDescent="0.25">
      <c r="A7464">
        <v>7464</v>
      </c>
      <c r="B7464" s="24">
        <f>ROUND(SUMIF(Einnahmen!E$7:E$10002,A7464,Einnahmen!G$7:G$10002)+SUMIF(Einnahmen!I$7:I$10002,A7464,Einnahmen!H$7:H$10002)+SUMIF(Ausgaben!E$7:E$10002,A7464,Ausgaben!G$7:G$10002)+SUMIF(Ausgaben!I$7:I$10002,A7464,Ausgaben!H$7:H$10002),2)</f>
        <v>0</v>
      </c>
    </row>
    <row r="7465" spans="1:2" x14ac:dyDescent="0.25">
      <c r="A7465">
        <v>7465</v>
      </c>
      <c r="B7465" s="24">
        <f>ROUND(SUMIF(Einnahmen!E$7:E$10002,A7465,Einnahmen!G$7:G$10002)+SUMIF(Einnahmen!I$7:I$10002,A7465,Einnahmen!H$7:H$10002)+SUMIF(Ausgaben!E$7:E$10002,A7465,Ausgaben!G$7:G$10002)+SUMIF(Ausgaben!I$7:I$10002,A7465,Ausgaben!H$7:H$10002),2)</f>
        <v>0</v>
      </c>
    </row>
    <row r="7466" spans="1:2" x14ac:dyDescent="0.25">
      <c r="A7466">
        <v>7466</v>
      </c>
      <c r="B7466" s="24">
        <f>ROUND(SUMIF(Einnahmen!E$7:E$10002,A7466,Einnahmen!G$7:G$10002)+SUMIF(Einnahmen!I$7:I$10002,A7466,Einnahmen!H$7:H$10002)+SUMIF(Ausgaben!E$7:E$10002,A7466,Ausgaben!G$7:G$10002)+SUMIF(Ausgaben!I$7:I$10002,A7466,Ausgaben!H$7:H$10002),2)</f>
        <v>0</v>
      </c>
    </row>
    <row r="7467" spans="1:2" x14ac:dyDescent="0.25">
      <c r="A7467">
        <v>7467</v>
      </c>
      <c r="B7467" s="24">
        <f>ROUND(SUMIF(Einnahmen!E$7:E$10002,A7467,Einnahmen!G$7:G$10002)+SUMIF(Einnahmen!I$7:I$10002,A7467,Einnahmen!H$7:H$10002)+SUMIF(Ausgaben!E$7:E$10002,A7467,Ausgaben!G$7:G$10002)+SUMIF(Ausgaben!I$7:I$10002,A7467,Ausgaben!H$7:H$10002),2)</f>
        <v>0</v>
      </c>
    </row>
    <row r="7468" spans="1:2" x14ac:dyDescent="0.25">
      <c r="A7468">
        <v>7468</v>
      </c>
      <c r="B7468" s="24">
        <f>ROUND(SUMIF(Einnahmen!E$7:E$10002,A7468,Einnahmen!G$7:G$10002)+SUMIF(Einnahmen!I$7:I$10002,A7468,Einnahmen!H$7:H$10002)+SUMIF(Ausgaben!E$7:E$10002,A7468,Ausgaben!G$7:G$10002)+SUMIF(Ausgaben!I$7:I$10002,A7468,Ausgaben!H$7:H$10002),2)</f>
        <v>0</v>
      </c>
    </row>
    <row r="7469" spans="1:2" x14ac:dyDescent="0.25">
      <c r="A7469">
        <v>7469</v>
      </c>
      <c r="B7469" s="24">
        <f>ROUND(SUMIF(Einnahmen!E$7:E$10002,A7469,Einnahmen!G$7:G$10002)+SUMIF(Einnahmen!I$7:I$10002,A7469,Einnahmen!H$7:H$10002)+SUMIF(Ausgaben!E$7:E$10002,A7469,Ausgaben!G$7:G$10002)+SUMIF(Ausgaben!I$7:I$10002,A7469,Ausgaben!H$7:H$10002),2)</f>
        <v>0</v>
      </c>
    </row>
    <row r="7470" spans="1:2" x14ac:dyDescent="0.25">
      <c r="A7470">
        <v>7470</v>
      </c>
      <c r="B7470" s="24">
        <f>ROUND(SUMIF(Einnahmen!E$7:E$10002,A7470,Einnahmen!G$7:G$10002)+SUMIF(Einnahmen!I$7:I$10002,A7470,Einnahmen!H$7:H$10002)+SUMIF(Ausgaben!E$7:E$10002,A7470,Ausgaben!G$7:G$10002)+SUMIF(Ausgaben!I$7:I$10002,A7470,Ausgaben!H$7:H$10002),2)</f>
        <v>0</v>
      </c>
    </row>
    <row r="7471" spans="1:2" x14ac:dyDescent="0.25">
      <c r="A7471">
        <v>7471</v>
      </c>
      <c r="B7471" s="24">
        <f>ROUND(SUMIF(Einnahmen!E$7:E$10002,A7471,Einnahmen!G$7:G$10002)+SUMIF(Einnahmen!I$7:I$10002,A7471,Einnahmen!H$7:H$10002)+SUMIF(Ausgaben!E$7:E$10002,A7471,Ausgaben!G$7:G$10002)+SUMIF(Ausgaben!I$7:I$10002,A7471,Ausgaben!H$7:H$10002),2)</f>
        <v>0</v>
      </c>
    </row>
    <row r="7472" spans="1:2" x14ac:dyDescent="0.25">
      <c r="A7472">
        <v>7472</v>
      </c>
      <c r="B7472" s="24">
        <f>ROUND(SUMIF(Einnahmen!E$7:E$10002,A7472,Einnahmen!G$7:G$10002)+SUMIF(Einnahmen!I$7:I$10002,A7472,Einnahmen!H$7:H$10002)+SUMIF(Ausgaben!E$7:E$10002,A7472,Ausgaben!G$7:G$10002)+SUMIF(Ausgaben!I$7:I$10002,A7472,Ausgaben!H$7:H$10002),2)</f>
        <v>0</v>
      </c>
    </row>
    <row r="7473" spans="1:2" x14ac:dyDescent="0.25">
      <c r="A7473">
        <v>7473</v>
      </c>
      <c r="B7473" s="24">
        <f>ROUND(SUMIF(Einnahmen!E$7:E$10002,A7473,Einnahmen!G$7:G$10002)+SUMIF(Einnahmen!I$7:I$10002,A7473,Einnahmen!H$7:H$10002)+SUMIF(Ausgaben!E$7:E$10002,A7473,Ausgaben!G$7:G$10002)+SUMIF(Ausgaben!I$7:I$10002,A7473,Ausgaben!H$7:H$10002),2)</f>
        <v>0</v>
      </c>
    </row>
    <row r="7474" spans="1:2" x14ac:dyDescent="0.25">
      <c r="A7474">
        <v>7474</v>
      </c>
      <c r="B7474" s="24">
        <f>ROUND(SUMIF(Einnahmen!E$7:E$10002,A7474,Einnahmen!G$7:G$10002)+SUMIF(Einnahmen!I$7:I$10002,A7474,Einnahmen!H$7:H$10002)+SUMIF(Ausgaben!E$7:E$10002,A7474,Ausgaben!G$7:G$10002)+SUMIF(Ausgaben!I$7:I$10002,A7474,Ausgaben!H$7:H$10002),2)</f>
        <v>0</v>
      </c>
    </row>
    <row r="7475" spans="1:2" x14ac:dyDescent="0.25">
      <c r="A7475">
        <v>7475</v>
      </c>
      <c r="B7475" s="24">
        <f>ROUND(SUMIF(Einnahmen!E$7:E$10002,A7475,Einnahmen!G$7:G$10002)+SUMIF(Einnahmen!I$7:I$10002,A7475,Einnahmen!H$7:H$10002)+SUMIF(Ausgaben!E$7:E$10002,A7475,Ausgaben!G$7:G$10002)+SUMIF(Ausgaben!I$7:I$10002,A7475,Ausgaben!H$7:H$10002),2)</f>
        <v>0</v>
      </c>
    </row>
    <row r="7476" spans="1:2" x14ac:dyDescent="0.25">
      <c r="A7476">
        <v>7476</v>
      </c>
      <c r="B7476" s="24">
        <f>ROUND(SUMIF(Einnahmen!E$7:E$10002,A7476,Einnahmen!G$7:G$10002)+SUMIF(Einnahmen!I$7:I$10002,A7476,Einnahmen!H$7:H$10002)+SUMIF(Ausgaben!E$7:E$10002,A7476,Ausgaben!G$7:G$10002)+SUMIF(Ausgaben!I$7:I$10002,A7476,Ausgaben!H$7:H$10002),2)</f>
        <v>0</v>
      </c>
    </row>
    <row r="7477" spans="1:2" x14ac:dyDescent="0.25">
      <c r="A7477">
        <v>7477</v>
      </c>
      <c r="B7477" s="24">
        <f>ROUND(SUMIF(Einnahmen!E$7:E$10002,A7477,Einnahmen!G$7:G$10002)+SUMIF(Einnahmen!I$7:I$10002,A7477,Einnahmen!H$7:H$10002)+SUMIF(Ausgaben!E$7:E$10002,A7477,Ausgaben!G$7:G$10002)+SUMIF(Ausgaben!I$7:I$10002,A7477,Ausgaben!H$7:H$10002),2)</f>
        <v>0</v>
      </c>
    </row>
    <row r="7478" spans="1:2" x14ac:dyDescent="0.25">
      <c r="A7478">
        <v>7478</v>
      </c>
      <c r="B7478" s="24">
        <f>ROUND(SUMIF(Einnahmen!E$7:E$10002,A7478,Einnahmen!G$7:G$10002)+SUMIF(Einnahmen!I$7:I$10002,A7478,Einnahmen!H$7:H$10002)+SUMIF(Ausgaben!E$7:E$10002,A7478,Ausgaben!G$7:G$10002)+SUMIF(Ausgaben!I$7:I$10002,A7478,Ausgaben!H$7:H$10002),2)</f>
        <v>0</v>
      </c>
    </row>
    <row r="7479" spans="1:2" x14ac:dyDescent="0.25">
      <c r="A7479">
        <v>7479</v>
      </c>
      <c r="B7479" s="24">
        <f>ROUND(SUMIF(Einnahmen!E$7:E$10002,A7479,Einnahmen!G$7:G$10002)+SUMIF(Einnahmen!I$7:I$10002,A7479,Einnahmen!H$7:H$10002)+SUMIF(Ausgaben!E$7:E$10002,A7479,Ausgaben!G$7:G$10002)+SUMIF(Ausgaben!I$7:I$10002,A7479,Ausgaben!H$7:H$10002),2)</f>
        <v>0</v>
      </c>
    </row>
    <row r="7480" spans="1:2" x14ac:dyDescent="0.25">
      <c r="A7480">
        <v>7480</v>
      </c>
      <c r="B7480" s="24">
        <f>ROUND(SUMIF(Einnahmen!E$7:E$10002,A7480,Einnahmen!G$7:G$10002)+SUMIF(Einnahmen!I$7:I$10002,A7480,Einnahmen!H$7:H$10002)+SUMIF(Ausgaben!E$7:E$10002,A7480,Ausgaben!G$7:G$10002)+SUMIF(Ausgaben!I$7:I$10002,A7480,Ausgaben!H$7:H$10002),2)</f>
        <v>0</v>
      </c>
    </row>
    <row r="7481" spans="1:2" x14ac:dyDescent="0.25">
      <c r="A7481">
        <v>7481</v>
      </c>
      <c r="B7481" s="24">
        <f>ROUND(SUMIF(Einnahmen!E$7:E$10002,A7481,Einnahmen!G$7:G$10002)+SUMIF(Einnahmen!I$7:I$10002,A7481,Einnahmen!H$7:H$10002)+SUMIF(Ausgaben!E$7:E$10002,A7481,Ausgaben!G$7:G$10002)+SUMIF(Ausgaben!I$7:I$10002,A7481,Ausgaben!H$7:H$10002),2)</f>
        <v>0</v>
      </c>
    </row>
    <row r="7482" spans="1:2" x14ac:dyDescent="0.25">
      <c r="A7482">
        <v>7482</v>
      </c>
      <c r="B7482" s="24">
        <f>ROUND(SUMIF(Einnahmen!E$7:E$10002,A7482,Einnahmen!G$7:G$10002)+SUMIF(Einnahmen!I$7:I$10002,A7482,Einnahmen!H$7:H$10002)+SUMIF(Ausgaben!E$7:E$10002,A7482,Ausgaben!G$7:G$10002)+SUMIF(Ausgaben!I$7:I$10002,A7482,Ausgaben!H$7:H$10002),2)</f>
        <v>0</v>
      </c>
    </row>
    <row r="7483" spans="1:2" x14ac:dyDescent="0.25">
      <c r="A7483">
        <v>7483</v>
      </c>
      <c r="B7483" s="24">
        <f>ROUND(SUMIF(Einnahmen!E$7:E$10002,A7483,Einnahmen!G$7:G$10002)+SUMIF(Einnahmen!I$7:I$10002,A7483,Einnahmen!H$7:H$10002)+SUMIF(Ausgaben!E$7:E$10002,A7483,Ausgaben!G$7:G$10002)+SUMIF(Ausgaben!I$7:I$10002,A7483,Ausgaben!H$7:H$10002),2)</f>
        <v>0</v>
      </c>
    </row>
    <row r="7484" spans="1:2" x14ac:dyDescent="0.25">
      <c r="A7484">
        <v>7484</v>
      </c>
      <c r="B7484" s="24">
        <f>ROUND(SUMIF(Einnahmen!E$7:E$10002,A7484,Einnahmen!G$7:G$10002)+SUMIF(Einnahmen!I$7:I$10002,A7484,Einnahmen!H$7:H$10002)+SUMIF(Ausgaben!E$7:E$10002,A7484,Ausgaben!G$7:G$10002)+SUMIF(Ausgaben!I$7:I$10002,A7484,Ausgaben!H$7:H$10002),2)</f>
        <v>0</v>
      </c>
    </row>
    <row r="7485" spans="1:2" x14ac:dyDescent="0.25">
      <c r="A7485">
        <v>7485</v>
      </c>
      <c r="B7485" s="24">
        <f>ROUND(SUMIF(Einnahmen!E$7:E$10002,A7485,Einnahmen!G$7:G$10002)+SUMIF(Einnahmen!I$7:I$10002,A7485,Einnahmen!H$7:H$10002)+SUMIF(Ausgaben!E$7:E$10002,A7485,Ausgaben!G$7:G$10002)+SUMIF(Ausgaben!I$7:I$10002,A7485,Ausgaben!H$7:H$10002),2)</f>
        <v>0</v>
      </c>
    </row>
    <row r="7486" spans="1:2" x14ac:dyDescent="0.25">
      <c r="A7486">
        <v>7486</v>
      </c>
      <c r="B7486" s="24">
        <f>ROUND(SUMIF(Einnahmen!E$7:E$10002,A7486,Einnahmen!G$7:G$10002)+SUMIF(Einnahmen!I$7:I$10002,A7486,Einnahmen!H$7:H$10002)+SUMIF(Ausgaben!E$7:E$10002,A7486,Ausgaben!G$7:G$10002)+SUMIF(Ausgaben!I$7:I$10002,A7486,Ausgaben!H$7:H$10002),2)</f>
        <v>0</v>
      </c>
    </row>
    <row r="7487" spans="1:2" x14ac:dyDescent="0.25">
      <c r="A7487">
        <v>7487</v>
      </c>
      <c r="B7487" s="24">
        <f>ROUND(SUMIF(Einnahmen!E$7:E$10002,A7487,Einnahmen!G$7:G$10002)+SUMIF(Einnahmen!I$7:I$10002,A7487,Einnahmen!H$7:H$10002)+SUMIF(Ausgaben!E$7:E$10002,A7487,Ausgaben!G$7:G$10002)+SUMIF(Ausgaben!I$7:I$10002,A7487,Ausgaben!H$7:H$10002),2)</f>
        <v>0</v>
      </c>
    </row>
    <row r="7488" spans="1:2" x14ac:dyDescent="0.25">
      <c r="A7488">
        <v>7488</v>
      </c>
      <c r="B7488" s="24">
        <f>ROUND(SUMIF(Einnahmen!E$7:E$10002,A7488,Einnahmen!G$7:G$10002)+SUMIF(Einnahmen!I$7:I$10002,A7488,Einnahmen!H$7:H$10002)+SUMIF(Ausgaben!E$7:E$10002,A7488,Ausgaben!G$7:G$10002)+SUMIF(Ausgaben!I$7:I$10002,A7488,Ausgaben!H$7:H$10002),2)</f>
        <v>0</v>
      </c>
    </row>
    <row r="7489" spans="1:2" x14ac:dyDescent="0.25">
      <c r="A7489">
        <v>7489</v>
      </c>
      <c r="B7489" s="24">
        <f>ROUND(SUMIF(Einnahmen!E$7:E$10002,A7489,Einnahmen!G$7:G$10002)+SUMIF(Einnahmen!I$7:I$10002,A7489,Einnahmen!H$7:H$10002)+SUMIF(Ausgaben!E$7:E$10002,A7489,Ausgaben!G$7:G$10002)+SUMIF(Ausgaben!I$7:I$10002,A7489,Ausgaben!H$7:H$10002),2)</f>
        <v>0</v>
      </c>
    </row>
    <row r="7490" spans="1:2" x14ac:dyDescent="0.25">
      <c r="A7490">
        <v>7490</v>
      </c>
      <c r="B7490" s="24">
        <f>ROUND(SUMIF(Einnahmen!E$7:E$10002,A7490,Einnahmen!G$7:G$10002)+SUMIF(Einnahmen!I$7:I$10002,A7490,Einnahmen!H$7:H$10002)+SUMIF(Ausgaben!E$7:E$10002,A7490,Ausgaben!G$7:G$10002)+SUMIF(Ausgaben!I$7:I$10002,A7490,Ausgaben!H$7:H$10002),2)</f>
        <v>0</v>
      </c>
    </row>
    <row r="7491" spans="1:2" x14ac:dyDescent="0.25">
      <c r="A7491">
        <v>7491</v>
      </c>
      <c r="B7491" s="24">
        <f>ROUND(SUMIF(Einnahmen!E$7:E$10002,A7491,Einnahmen!G$7:G$10002)+SUMIF(Einnahmen!I$7:I$10002,A7491,Einnahmen!H$7:H$10002)+SUMIF(Ausgaben!E$7:E$10002,A7491,Ausgaben!G$7:G$10002)+SUMIF(Ausgaben!I$7:I$10002,A7491,Ausgaben!H$7:H$10002),2)</f>
        <v>0</v>
      </c>
    </row>
    <row r="7492" spans="1:2" x14ac:dyDescent="0.25">
      <c r="A7492">
        <v>7492</v>
      </c>
      <c r="B7492" s="24">
        <f>ROUND(SUMIF(Einnahmen!E$7:E$10002,A7492,Einnahmen!G$7:G$10002)+SUMIF(Einnahmen!I$7:I$10002,A7492,Einnahmen!H$7:H$10002)+SUMIF(Ausgaben!E$7:E$10002,A7492,Ausgaben!G$7:G$10002)+SUMIF(Ausgaben!I$7:I$10002,A7492,Ausgaben!H$7:H$10002),2)</f>
        <v>0</v>
      </c>
    </row>
    <row r="7493" spans="1:2" x14ac:dyDescent="0.25">
      <c r="A7493">
        <v>7493</v>
      </c>
      <c r="B7493" s="24">
        <f>ROUND(SUMIF(Einnahmen!E$7:E$10002,A7493,Einnahmen!G$7:G$10002)+SUMIF(Einnahmen!I$7:I$10002,A7493,Einnahmen!H$7:H$10002)+SUMIF(Ausgaben!E$7:E$10002,A7493,Ausgaben!G$7:G$10002)+SUMIF(Ausgaben!I$7:I$10002,A7493,Ausgaben!H$7:H$10002),2)</f>
        <v>0</v>
      </c>
    </row>
    <row r="7494" spans="1:2" x14ac:dyDescent="0.25">
      <c r="A7494">
        <v>7494</v>
      </c>
      <c r="B7494" s="24">
        <f>ROUND(SUMIF(Einnahmen!E$7:E$10002,A7494,Einnahmen!G$7:G$10002)+SUMIF(Einnahmen!I$7:I$10002,A7494,Einnahmen!H$7:H$10002)+SUMIF(Ausgaben!E$7:E$10002,A7494,Ausgaben!G$7:G$10002)+SUMIF(Ausgaben!I$7:I$10002,A7494,Ausgaben!H$7:H$10002),2)</f>
        <v>0</v>
      </c>
    </row>
    <row r="7495" spans="1:2" x14ac:dyDescent="0.25">
      <c r="A7495">
        <v>7495</v>
      </c>
      <c r="B7495" s="24">
        <f>ROUND(SUMIF(Einnahmen!E$7:E$10002,A7495,Einnahmen!G$7:G$10002)+SUMIF(Einnahmen!I$7:I$10002,A7495,Einnahmen!H$7:H$10002)+SUMIF(Ausgaben!E$7:E$10002,A7495,Ausgaben!G$7:G$10002)+SUMIF(Ausgaben!I$7:I$10002,A7495,Ausgaben!H$7:H$10002),2)</f>
        <v>0</v>
      </c>
    </row>
    <row r="7496" spans="1:2" x14ac:dyDescent="0.25">
      <c r="A7496">
        <v>7496</v>
      </c>
      <c r="B7496" s="24">
        <f>ROUND(SUMIF(Einnahmen!E$7:E$10002,A7496,Einnahmen!G$7:G$10002)+SUMIF(Einnahmen!I$7:I$10002,A7496,Einnahmen!H$7:H$10002)+SUMIF(Ausgaben!E$7:E$10002,A7496,Ausgaben!G$7:G$10002)+SUMIF(Ausgaben!I$7:I$10002,A7496,Ausgaben!H$7:H$10002),2)</f>
        <v>0</v>
      </c>
    </row>
    <row r="7497" spans="1:2" x14ac:dyDescent="0.25">
      <c r="A7497">
        <v>7497</v>
      </c>
      <c r="B7497" s="24">
        <f>ROUND(SUMIF(Einnahmen!E$7:E$10002,A7497,Einnahmen!G$7:G$10002)+SUMIF(Einnahmen!I$7:I$10002,A7497,Einnahmen!H$7:H$10002)+SUMIF(Ausgaben!E$7:E$10002,A7497,Ausgaben!G$7:G$10002)+SUMIF(Ausgaben!I$7:I$10002,A7497,Ausgaben!H$7:H$10002),2)</f>
        <v>0</v>
      </c>
    </row>
    <row r="7498" spans="1:2" x14ac:dyDescent="0.25">
      <c r="A7498">
        <v>7498</v>
      </c>
      <c r="B7498" s="24">
        <f>ROUND(SUMIF(Einnahmen!E$7:E$10002,A7498,Einnahmen!G$7:G$10002)+SUMIF(Einnahmen!I$7:I$10002,A7498,Einnahmen!H$7:H$10002)+SUMIF(Ausgaben!E$7:E$10002,A7498,Ausgaben!G$7:G$10002)+SUMIF(Ausgaben!I$7:I$10002,A7498,Ausgaben!H$7:H$10002),2)</f>
        <v>0</v>
      </c>
    </row>
    <row r="7499" spans="1:2" x14ac:dyDescent="0.25">
      <c r="A7499">
        <v>7499</v>
      </c>
      <c r="B7499" s="24">
        <f>ROUND(SUMIF(Einnahmen!E$7:E$10002,A7499,Einnahmen!G$7:G$10002)+SUMIF(Einnahmen!I$7:I$10002,A7499,Einnahmen!H$7:H$10002)+SUMIF(Ausgaben!E$7:E$10002,A7499,Ausgaben!G$7:G$10002)+SUMIF(Ausgaben!I$7:I$10002,A7499,Ausgaben!H$7:H$10002),2)</f>
        <v>0</v>
      </c>
    </row>
    <row r="7500" spans="1:2" x14ac:dyDescent="0.25">
      <c r="A7500">
        <v>7500</v>
      </c>
      <c r="B7500" s="24">
        <f>ROUND(SUMIF(Einnahmen!E$7:E$10002,A7500,Einnahmen!G$7:G$10002)+SUMIF(Einnahmen!I$7:I$10002,A7500,Einnahmen!H$7:H$10002)+SUMIF(Ausgaben!E$7:E$10002,A7500,Ausgaben!G$7:G$10002)+SUMIF(Ausgaben!I$7:I$10002,A7500,Ausgaben!H$7:H$10002),2)</f>
        <v>0</v>
      </c>
    </row>
    <row r="7501" spans="1:2" x14ac:dyDescent="0.25">
      <c r="A7501">
        <v>7501</v>
      </c>
      <c r="B7501" s="24">
        <f>ROUND(SUMIF(Einnahmen!E$7:E$10002,A7501,Einnahmen!G$7:G$10002)+SUMIF(Einnahmen!I$7:I$10002,A7501,Einnahmen!H$7:H$10002)+SUMIF(Ausgaben!E$7:E$10002,A7501,Ausgaben!G$7:G$10002)+SUMIF(Ausgaben!I$7:I$10002,A7501,Ausgaben!H$7:H$10002),2)</f>
        <v>0</v>
      </c>
    </row>
    <row r="7502" spans="1:2" x14ac:dyDescent="0.25">
      <c r="A7502">
        <v>7502</v>
      </c>
      <c r="B7502" s="24">
        <f>ROUND(SUMIF(Einnahmen!E$7:E$10002,A7502,Einnahmen!G$7:G$10002)+SUMIF(Einnahmen!I$7:I$10002,A7502,Einnahmen!H$7:H$10002)+SUMIF(Ausgaben!E$7:E$10002,A7502,Ausgaben!G$7:G$10002)+SUMIF(Ausgaben!I$7:I$10002,A7502,Ausgaben!H$7:H$10002),2)</f>
        <v>0</v>
      </c>
    </row>
    <row r="7503" spans="1:2" x14ac:dyDescent="0.25">
      <c r="A7503">
        <v>7503</v>
      </c>
      <c r="B7503" s="24">
        <f>ROUND(SUMIF(Einnahmen!E$7:E$10002,A7503,Einnahmen!G$7:G$10002)+SUMIF(Einnahmen!I$7:I$10002,A7503,Einnahmen!H$7:H$10002)+SUMIF(Ausgaben!E$7:E$10002,A7503,Ausgaben!G$7:G$10002)+SUMIF(Ausgaben!I$7:I$10002,A7503,Ausgaben!H$7:H$10002),2)</f>
        <v>0</v>
      </c>
    </row>
    <row r="7504" spans="1:2" x14ac:dyDescent="0.25">
      <c r="A7504">
        <v>7504</v>
      </c>
      <c r="B7504" s="24">
        <f>ROUND(SUMIF(Einnahmen!E$7:E$10002,A7504,Einnahmen!G$7:G$10002)+SUMIF(Einnahmen!I$7:I$10002,A7504,Einnahmen!H$7:H$10002)+SUMIF(Ausgaben!E$7:E$10002,A7504,Ausgaben!G$7:G$10002)+SUMIF(Ausgaben!I$7:I$10002,A7504,Ausgaben!H$7:H$10002),2)</f>
        <v>0</v>
      </c>
    </row>
    <row r="7505" spans="1:2" x14ac:dyDescent="0.25">
      <c r="A7505">
        <v>7505</v>
      </c>
      <c r="B7505" s="24">
        <f>ROUND(SUMIF(Einnahmen!E$7:E$10002,A7505,Einnahmen!G$7:G$10002)+SUMIF(Einnahmen!I$7:I$10002,A7505,Einnahmen!H$7:H$10002)+SUMIF(Ausgaben!E$7:E$10002,A7505,Ausgaben!G$7:G$10002)+SUMIF(Ausgaben!I$7:I$10002,A7505,Ausgaben!H$7:H$10002),2)</f>
        <v>0</v>
      </c>
    </row>
    <row r="7506" spans="1:2" x14ac:dyDescent="0.25">
      <c r="A7506">
        <v>7506</v>
      </c>
      <c r="B7506" s="24">
        <f>ROUND(SUMIF(Einnahmen!E$7:E$10002,A7506,Einnahmen!G$7:G$10002)+SUMIF(Einnahmen!I$7:I$10002,A7506,Einnahmen!H$7:H$10002)+SUMIF(Ausgaben!E$7:E$10002,A7506,Ausgaben!G$7:G$10002)+SUMIF(Ausgaben!I$7:I$10002,A7506,Ausgaben!H$7:H$10002),2)</f>
        <v>0</v>
      </c>
    </row>
    <row r="7507" spans="1:2" x14ac:dyDescent="0.25">
      <c r="A7507">
        <v>7507</v>
      </c>
      <c r="B7507" s="24">
        <f>ROUND(SUMIF(Einnahmen!E$7:E$10002,A7507,Einnahmen!G$7:G$10002)+SUMIF(Einnahmen!I$7:I$10002,A7507,Einnahmen!H$7:H$10002)+SUMIF(Ausgaben!E$7:E$10002,A7507,Ausgaben!G$7:G$10002)+SUMIF(Ausgaben!I$7:I$10002,A7507,Ausgaben!H$7:H$10002),2)</f>
        <v>0</v>
      </c>
    </row>
    <row r="7508" spans="1:2" x14ac:dyDescent="0.25">
      <c r="A7508">
        <v>7508</v>
      </c>
      <c r="B7508" s="24">
        <f>ROUND(SUMIF(Einnahmen!E$7:E$10002,A7508,Einnahmen!G$7:G$10002)+SUMIF(Einnahmen!I$7:I$10002,A7508,Einnahmen!H$7:H$10002)+SUMIF(Ausgaben!E$7:E$10002,A7508,Ausgaben!G$7:G$10002)+SUMIF(Ausgaben!I$7:I$10002,A7508,Ausgaben!H$7:H$10002),2)</f>
        <v>0</v>
      </c>
    </row>
    <row r="7509" spans="1:2" x14ac:dyDescent="0.25">
      <c r="A7509">
        <v>7509</v>
      </c>
      <c r="B7509" s="24">
        <f>ROUND(SUMIF(Einnahmen!E$7:E$10002,A7509,Einnahmen!G$7:G$10002)+SUMIF(Einnahmen!I$7:I$10002,A7509,Einnahmen!H$7:H$10002)+SUMIF(Ausgaben!E$7:E$10002,A7509,Ausgaben!G$7:G$10002)+SUMIF(Ausgaben!I$7:I$10002,A7509,Ausgaben!H$7:H$10002),2)</f>
        <v>0</v>
      </c>
    </row>
    <row r="7510" spans="1:2" x14ac:dyDescent="0.25">
      <c r="A7510">
        <v>7510</v>
      </c>
      <c r="B7510" s="24">
        <f>ROUND(SUMIF(Einnahmen!E$7:E$10002,A7510,Einnahmen!G$7:G$10002)+SUMIF(Einnahmen!I$7:I$10002,A7510,Einnahmen!H$7:H$10002)+SUMIF(Ausgaben!E$7:E$10002,A7510,Ausgaben!G$7:G$10002)+SUMIF(Ausgaben!I$7:I$10002,A7510,Ausgaben!H$7:H$10002),2)</f>
        <v>0</v>
      </c>
    </row>
    <row r="7511" spans="1:2" x14ac:dyDescent="0.25">
      <c r="A7511">
        <v>7511</v>
      </c>
      <c r="B7511" s="24">
        <f>ROUND(SUMIF(Einnahmen!E$7:E$10002,A7511,Einnahmen!G$7:G$10002)+SUMIF(Einnahmen!I$7:I$10002,A7511,Einnahmen!H$7:H$10002)+SUMIF(Ausgaben!E$7:E$10002,A7511,Ausgaben!G$7:G$10002)+SUMIF(Ausgaben!I$7:I$10002,A7511,Ausgaben!H$7:H$10002),2)</f>
        <v>0</v>
      </c>
    </row>
    <row r="7512" spans="1:2" x14ac:dyDescent="0.25">
      <c r="A7512">
        <v>7512</v>
      </c>
      <c r="B7512" s="24">
        <f>ROUND(SUMIF(Einnahmen!E$7:E$10002,A7512,Einnahmen!G$7:G$10002)+SUMIF(Einnahmen!I$7:I$10002,A7512,Einnahmen!H$7:H$10002)+SUMIF(Ausgaben!E$7:E$10002,A7512,Ausgaben!G$7:G$10002)+SUMIF(Ausgaben!I$7:I$10002,A7512,Ausgaben!H$7:H$10002),2)</f>
        <v>0</v>
      </c>
    </row>
    <row r="7513" spans="1:2" x14ac:dyDescent="0.25">
      <c r="A7513">
        <v>7513</v>
      </c>
      <c r="B7513" s="24">
        <f>ROUND(SUMIF(Einnahmen!E$7:E$10002,A7513,Einnahmen!G$7:G$10002)+SUMIF(Einnahmen!I$7:I$10002,A7513,Einnahmen!H$7:H$10002)+SUMIF(Ausgaben!E$7:E$10002,A7513,Ausgaben!G$7:G$10002)+SUMIF(Ausgaben!I$7:I$10002,A7513,Ausgaben!H$7:H$10002),2)</f>
        <v>0</v>
      </c>
    </row>
    <row r="7514" spans="1:2" x14ac:dyDescent="0.25">
      <c r="A7514">
        <v>7514</v>
      </c>
      <c r="B7514" s="24">
        <f>ROUND(SUMIF(Einnahmen!E$7:E$10002,A7514,Einnahmen!G$7:G$10002)+SUMIF(Einnahmen!I$7:I$10002,A7514,Einnahmen!H$7:H$10002)+SUMIF(Ausgaben!E$7:E$10002,A7514,Ausgaben!G$7:G$10002)+SUMIF(Ausgaben!I$7:I$10002,A7514,Ausgaben!H$7:H$10002),2)</f>
        <v>0</v>
      </c>
    </row>
    <row r="7515" spans="1:2" x14ac:dyDescent="0.25">
      <c r="A7515">
        <v>7515</v>
      </c>
      <c r="B7515" s="24">
        <f>ROUND(SUMIF(Einnahmen!E$7:E$10002,A7515,Einnahmen!G$7:G$10002)+SUMIF(Einnahmen!I$7:I$10002,A7515,Einnahmen!H$7:H$10002)+SUMIF(Ausgaben!E$7:E$10002,A7515,Ausgaben!G$7:G$10002)+SUMIF(Ausgaben!I$7:I$10002,A7515,Ausgaben!H$7:H$10002),2)</f>
        <v>0</v>
      </c>
    </row>
    <row r="7516" spans="1:2" x14ac:dyDescent="0.25">
      <c r="A7516">
        <v>7516</v>
      </c>
      <c r="B7516" s="24">
        <f>ROUND(SUMIF(Einnahmen!E$7:E$10002,A7516,Einnahmen!G$7:G$10002)+SUMIF(Einnahmen!I$7:I$10002,A7516,Einnahmen!H$7:H$10002)+SUMIF(Ausgaben!E$7:E$10002,A7516,Ausgaben!G$7:G$10002)+SUMIF(Ausgaben!I$7:I$10002,A7516,Ausgaben!H$7:H$10002),2)</f>
        <v>0</v>
      </c>
    </row>
    <row r="7517" spans="1:2" x14ac:dyDescent="0.25">
      <c r="A7517">
        <v>7517</v>
      </c>
      <c r="B7517" s="24">
        <f>ROUND(SUMIF(Einnahmen!E$7:E$10002,A7517,Einnahmen!G$7:G$10002)+SUMIF(Einnahmen!I$7:I$10002,A7517,Einnahmen!H$7:H$10002)+SUMIF(Ausgaben!E$7:E$10002,A7517,Ausgaben!G$7:G$10002)+SUMIF(Ausgaben!I$7:I$10002,A7517,Ausgaben!H$7:H$10002),2)</f>
        <v>0</v>
      </c>
    </row>
    <row r="7518" spans="1:2" x14ac:dyDescent="0.25">
      <c r="A7518">
        <v>7518</v>
      </c>
      <c r="B7518" s="24">
        <f>ROUND(SUMIF(Einnahmen!E$7:E$10002,A7518,Einnahmen!G$7:G$10002)+SUMIF(Einnahmen!I$7:I$10002,A7518,Einnahmen!H$7:H$10002)+SUMIF(Ausgaben!E$7:E$10002,A7518,Ausgaben!G$7:G$10002)+SUMIF(Ausgaben!I$7:I$10002,A7518,Ausgaben!H$7:H$10002),2)</f>
        <v>0</v>
      </c>
    </row>
    <row r="7519" spans="1:2" x14ac:dyDescent="0.25">
      <c r="A7519">
        <v>7519</v>
      </c>
      <c r="B7519" s="24">
        <f>ROUND(SUMIF(Einnahmen!E$7:E$10002,A7519,Einnahmen!G$7:G$10002)+SUMIF(Einnahmen!I$7:I$10002,A7519,Einnahmen!H$7:H$10002)+SUMIF(Ausgaben!E$7:E$10002,A7519,Ausgaben!G$7:G$10002)+SUMIF(Ausgaben!I$7:I$10002,A7519,Ausgaben!H$7:H$10002),2)</f>
        <v>0</v>
      </c>
    </row>
    <row r="7520" spans="1:2" x14ac:dyDescent="0.25">
      <c r="A7520">
        <v>7520</v>
      </c>
      <c r="B7520" s="24">
        <f>ROUND(SUMIF(Einnahmen!E$7:E$10002,A7520,Einnahmen!G$7:G$10002)+SUMIF(Einnahmen!I$7:I$10002,A7520,Einnahmen!H$7:H$10002)+SUMIF(Ausgaben!E$7:E$10002,A7520,Ausgaben!G$7:G$10002)+SUMIF(Ausgaben!I$7:I$10002,A7520,Ausgaben!H$7:H$10002),2)</f>
        <v>0</v>
      </c>
    </row>
    <row r="7521" spans="1:2" x14ac:dyDescent="0.25">
      <c r="A7521">
        <v>7521</v>
      </c>
      <c r="B7521" s="24">
        <f>ROUND(SUMIF(Einnahmen!E$7:E$10002,A7521,Einnahmen!G$7:G$10002)+SUMIF(Einnahmen!I$7:I$10002,A7521,Einnahmen!H$7:H$10002)+SUMIF(Ausgaben!E$7:E$10002,A7521,Ausgaben!G$7:G$10002)+SUMIF(Ausgaben!I$7:I$10002,A7521,Ausgaben!H$7:H$10002),2)</f>
        <v>0</v>
      </c>
    </row>
    <row r="7522" spans="1:2" x14ac:dyDescent="0.25">
      <c r="A7522">
        <v>7522</v>
      </c>
      <c r="B7522" s="24">
        <f>ROUND(SUMIF(Einnahmen!E$7:E$10002,A7522,Einnahmen!G$7:G$10002)+SUMIF(Einnahmen!I$7:I$10002,A7522,Einnahmen!H$7:H$10002)+SUMIF(Ausgaben!E$7:E$10002,A7522,Ausgaben!G$7:G$10002)+SUMIF(Ausgaben!I$7:I$10002,A7522,Ausgaben!H$7:H$10002),2)</f>
        <v>0</v>
      </c>
    </row>
    <row r="7523" spans="1:2" x14ac:dyDescent="0.25">
      <c r="A7523">
        <v>7523</v>
      </c>
      <c r="B7523" s="24">
        <f>ROUND(SUMIF(Einnahmen!E$7:E$10002,A7523,Einnahmen!G$7:G$10002)+SUMIF(Einnahmen!I$7:I$10002,A7523,Einnahmen!H$7:H$10002)+SUMIF(Ausgaben!E$7:E$10002,A7523,Ausgaben!G$7:G$10002)+SUMIF(Ausgaben!I$7:I$10002,A7523,Ausgaben!H$7:H$10002),2)</f>
        <v>0</v>
      </c>
    </row>
    <row r="7524" spans="1:2" x14ac:dyDescent="0.25">
      <c r="A7524">
        <v>7524</v>
      </c>
      <c r="B7524" s="24">
        <f>ROUND(SUMIF(Einnahmen!E$7:E$10002,A7524,Einnahmen!G$7:G$10002)+SUMIF(Einnahmen!I$7:I$10002,A7524,Einnahmen!H$7:H$10002)+SUMIF(Ausgaben!E$7:E$10002,A7524,Ausgaben!G$7:G$10002)+SUMIF(Ausgaben!I$7:I$10002,A7524,Ausgaben!H$7:H$10002),2)</f>
        <v>0</v>
      </c>
    </row>
    <row r="7525" spans="1:2" x14ac:dyDescent="0.25">
      <c r="A7525">
        <v>7525</v>
      </c>
      <c r="B7525" s="24">
        <f>ROUND(SUMIF(Einnahmen!E$7:E$10002,A7525,Einnahmen!G$7:G$10002)+SUMIF(Einnahmen!I$7:I$10002,A7525,Einnahmen!H$7:H$10002)+SUMIF(Ausgaben!E$7:E$10002,A7525,Ausgaben!G$7:G$10002)+SUMIF(Ausgaben!I$7:I$10002,A7525,Ausgaben!H$7:H$10002),2)</f>
        <v>0</v>
      </c>
    </row>
    <row r="7526" spans="1:2" x14ac:dyDescent="0.25">
      <c r="A7526">
        <v>7526</v>
      </c>
      <c r="B7526" s="24">
        <f>ROUND(SUMIF(Einnahmen!E$7:E$10002,A7526,Einnahmen!G$7:G$10002)+SUMIF(Einnahmen!I$7:I$10002,A7526,Einnahmen!H$7:H$10002)+SUMIF(Ausgaben!E$7:E$10002,A7526,Ausgaben!G$7:G$10002)+SUMIF(Ausgaben!I$7:I$10002,A7526,Ausgaben!H$7:H$10002),2)</f>
        <v>0</v>
      </c>
    </row>
    <row r="7527" spans="1:2" x14ac:dyDescent="0.25">
      <c r="A7527">
        <v>7527</v>
      </c>
      <c r="B7527" s="24">
        <f>ROUND(SUMIF(Einnahmen!E$7:E$10002,A7527,Einnahmen!G$7:G$10002)+SUMIF(Einnahmen!I$7:I$10002,A7527,Einnahmen!H$7:H$10002)+SUMIF(Ausgaben!E$7:E$10002,A7527,Ausgaben!G$7:G$10002)+SUMIF(Ausgaben!I$7:I$10002,A7527,Ausgaben!H$7:H$10002),2)</f>
        <v>0</v>
      </c>
    </row>
    <row r="7528" spans="1:2" x14ac:dyDescent="0.25">
      <c r="A7528">
        <v>7528</v>
      </c>
      <c r="B7528" s="24">
        <f>ROUND(SUMIF(Einnahmen!E$7:E$10002,A7528,Einnahmen!G$7:G$10002)+SUMIF(Einnahmen!I$7:I$10002,A7528,Einnahmen!H$7:H$10002)+SUMIF(Ausgaben!E$7:E$10002,A7528,Ausgaben!G$7:G$10002)+SUMIF(Ausgaben!I$7:I$10002,A7528,Ausgaben!H$7:H$10002),2)</f>
        <v>0</v>
      </c>
    </row>
    <row r="7529" spans="1:2" x14ac:dyDescent="0.25">
      <c r="A7529">
        <v>7529</v>
      </c>
      <c r="B7529" s="24">
        <f>ROUND(SUMIF(Einnahmen!E$7:E$10002,A7529,Einnahmen!G$7:G$10002)+SUMIF(Einnahmen!I$7:I$10002,A7529,Einnahmen!H$7:H$10002)+SUMIF(Ausgaben!E$7:E$10002,A7529,Ausgaben!G$7:G$10002)+SUMIF(Ausgaben!I$7:I$10002,A7529,Ausgaben!H$7:H$10002),2)</f>
        <v>0</v>
      </c>
    </row>
    <row r="7530" spans="1:2" x14ac:dyDescent="0.25">
      <c r="A7530">
        <v>7530</v>
      </c>
      <c r="B7530" s="24">
        <f>ROUND(SUMIF(Einnahmen!E$7:E$10002,A7530,Einnahmen!G$7:G$10002)+SUMIF(Einnahmen!I$7:I$10002,A7530,Einnahmen!H$7:H$10002)+SUMIF(Ausgaben!E$7:E$10002,A7530,Ausgaben!G$7:G$10002)+SUMIF(Ausgaben!I$7:I$10002,A7530,Ausgaben!H$7:H$10002),2)</f>
        <v>0</v>
      </c>
    </row>
    <row r="7531" spans="1:2" x14ac:dyDescent="0.25">
      <c r="A7531">
        <v>7531</v>
      </c>
      <c r="B7531" s="24">
        <f>ROUND(SUMIF(Einnahmen!E$7:E$10002,A7531,Einnahmen!G$7:G$10002)+SUMIF(Einnahmen!I$7:I$10002,A7531,Einnahmen!H$7:H$10002)+SUMIF(Ausgaben!E$7:E$10002,A7531,Ausgaben!G$7:G$10002)+SUMIF(Ausgaben!I$7:I$10002,A7531,Ausgaben!H$7:H$10002),2)</f>
        <v>0</v>
      </c>
    </row>
    <row r="7532" spans="1:2" x14ac:dyDescent="0.25">
      <c r="A7532">
        <v>7532</v>
      </c>
      <c r="B7532" s="24">
        <f>ROUND(SUMIF(Einnahmen!E$7:E$10002,A7532,Einnahmen!G$7:G$10002)+SUMIF(Einnahmen!I$7:I$10002,A7532,Einnahmen!H$7:H$10002)+SUMIF(Ausgaben!E$7:E$10002,A7532,Ausgaben!G$7:G$10002)+SUMIF(Ausgaben!I$7:I$10002,A7532,Ausgaben!H$7:H$10002),2)</f>
        <v>0</v>
      </c>
    </row>
    <row r="7533" spans="1:2" x14ac:dyDescent="0.25">
      <c r="A7533">
        <v>7533</v>
      </c>
      <c r="B7533" s="24">
        <f>ROUND(SUMIF(Einnahmen!E$7:E$10002,A7533,Einnahmen!G$7:G$10002)+SUMIF(Einnahmen!I$7:I$10002,A7533,Einnahmen!H$7:H$10002)+SUMIF(Ausgaben!E$7:E$10002,A7533,Ausgaben!G$7:G$10002)+SUMIF(Ausgaben!I$7:I$10002,A7533,Ausgaben!H$7:H$10002),2)</f>
        <v>0</v>
      </c>
    </row>
    <row r="7534" spans="1:2" x14ac:dyDescent="0.25">
      <c r="A7534">
        <v>7534</v>
      </c>
      <c r="B7534" s="24">
        <f>ROUND(SUMIF(Einnahmen!E$7:E$10002,A7534,Einnahmen!G$7:G$10002)+SUMIF(Einnahmen!I$7:I$10002,A7534,Einnahmen!H$7:H$10002)+SUMIF(Ausgaben!E$7:E$10002,A7534,Ausgaben!G$7:G$10002)+SUMIF(Ausgaben!I$7:I$10002,A7534,Ausgaben!H$7:H$10002),2)</f>
        <v>0</v>
      </c>
    </row>
    <row r="7535" spans="1:2" x14ac:dyDescent="0.25">
      <c r="A7535">
        <v>7535</v>
      </c>
      <c r="B7535" s="24">
        <f>ROUND(SUMIF(Einnahmen!E$7:E$10002,A7535,Einnahmen!G$7:G$10002)+SUMIF(Einnahmen!I$7:I$10002,A7535,Einnahmen!H$7:H$10002)+SUMIF(Ausgaben!E$7:E$10002,A7535,Ausgaben!G$7:G$10002)+SUMIF(Ausgaben!I$7:I$10002,A7535,Ausgaben!H$7:H$10002),2)</f>
        <v>0</v>
      </c>
    </row>
    <row r="7536" spans="1:2" x14ac:dyDescent="0.25">
      <c r="A7536">
        <v>7536</v>
      </c>
      <c r="B7536" s="24">
        <f>ROUND(SUMIF(Einnahmen!E$7:E$10002,A7536,Einnahmen!G$7:G$10002)+SUMIF(Einnahmen!I$7:I$10002,A7536,Einnahmen!H$7:H$10002)+SUMIF(Ausgaben!E$7:E$10002,A7536,Ausgaben!G$7:G$10002)+SUMIF(Ausgaben!I$7:I$10002,A7536,Ausgaben!H$7:H$10002),2)</f>
        <v>0</v>
      </c>
    </row>
    <row r="7537" spans="1:2" x14ac:dyDescent="0.25">
      <c r="A7537">
        <v>7537</v>
      </c>
      <c r="B7537" s="24">
        <f>ROUND(SUMIF(Einnahmen!E$7:E$10002,A7537,Einnahmen!G$7:G$10002)+SUMIF(Einnahmen!I$7:I$10002,A7537,Einnahmen!H$7:H$10002)+SUMIF(Ausgaben!E$7:E$10002,A7537,Ausgaben!G$7:G$10002)+SUMIF(Ausgaben!I$7:I$10002,A7537,Ausgaben!H$7:H$10002),2)</f>
        <v>0</v>
      </c>
    </row>
    <row r="7538" spans="1:2" x14ac:dyDescent="0.25">
      <c r="A7538">
        <v>7538</v>
      </c>
      <c r="B7538" s="24">
        <f>ROUND(SUMIF(Einnahmen!E$7:E$10002,A7538,Einnahmen!G$7:G$10002)+SUMIF(Einnahmen!I$7:I$10002,A7538,Einnahmen!H$7:H$10002)+SUMIF(Ausgaben!E$7:E$10002,A7538,Ausgaben!G$7:G$10002)+SUMIF(Ausgaben!I$7:I$10002,A7538,Ausgaben!H$7:H$10002),2)</f>
        <v>0</v>
      </c>
    </row>
    <row r="7539" spans="1:2" x14ac:dyDescent="0.25">
      <c r="A7539">
        <v>7539</v>
      </c>
      <c r="B7539" s="24">
        <f>ROUND(SUMIF(Einnahmen!E$7:E$10002,A7539,Einnahmen!G$7:G$10002)+SUMIF(Einnahmen!I$7:I$10002,A7539,Einnahmen!H$7:H$10002)+SUMIF(Ausgaben!E$7:E$10002,A7539,Ausgaben!G$7:G$10002)+SUMIF(Ausgaben!I$7:I$10002,A7539,Ausgaben!H$7:H$10002),2)</f>
        <v>0</v>
      </c>
    </row>
    <row r="7540" spans="1:2" x14ac:dyDescent="0.25">
      <c r="A7540">
        <v>7540</v>
      </c>
      <c r="B7540" s="24">
        <f>ROUND(SUMIF(Einnahmen!E$7:E$10002,A7540,Einnahmen!G$7:G$10002)+SUMIF(Einnahmen!I$7:I$10002,A7540,Einnahmen!H$7:H$10002)+SUMIF(Ausgaben!E$7:E$10002,A7540,Ausgaben!G$7:G$10002)+SUMIF(Ausgaben!I$7:I$10002,A7540,Ausgaben!H$7:H$10002),2)</f>
        <v>0</v>
      </c>
    </row>
    <row r="7541" spans="1:2" x14ac:dyDescent="0.25">
      <c r="A7541">
        <v>7541</v>
      </c>
      <c r="B7541" s="24">
        <f>ROUND(SUMIF(Einnahmen!E$7:E$10002,A7541,Einnahmen!G$7:G$10002)+SUMIF(Einnahmen!I$7:I$10002,A7541,Einnahmen!H$7:H$10002)+SUMIF(Ausgaben!E$7:E$10002,A7541,Ausgaben!G$7:G$10002)+SUMIF(Ausgaben!I$7:I$10002,A7541,Ausgaben!H$7:H$10002),2)</f>
        <v>0</v>
      </c>
    </row>
    <row r="7542" spans="1:2" x14ac:dyDescent="0.25">
      <c r="A7542">
        <v>7542</v>
      </c>
      <c r="B7542" s="24">
        <f>ROUND(SUMIF(Einnahmen!E$7:E$10002,A7542,Einnahmen!G$7:G$10002)+SUMIF(Einnahmen!I$7:I$10002,A7542,Einnahmen!H$7:H$10002)+SUMIF(Ausgaben!E$7:E$10002,A7542,Ausgaben!G$7:G$10002)+SUMIF(Ausgaben!I$7:I$10002,A7542,Ausgaben!H$7:H$10002),2)</f>
        <v>0</v>
      </c>
    </row>
    <row r="7543" spans="1:2" x14ac:dyDescent="0.25">
      <c r="A7543">
        <v>7543</v>
      </c>
      <c r="B7543" s="24">
        <f>ROUND(SUMIF(Einnahmen!E$7:E$10002,A7543,Einnahmen!G$7:G$10002)+SUMIF(Einnahmen!I$7:I$10002,A7543,Einnahmen!H$7:H$10002)+SUMIF(Ausgaben!E$7:E$10002,A7543,Ausgaben!G$7:G$10002)+SUMIF(Ausgaben!I$7:I$10002,A7543,Ausgaben!H$7:H$10002),2)</f>
        <v>0</v>
      </c>
    </row>
    <row r="7544" spans="1:2" x14ac:dyDescent="0.25">
      <c r="A7544">
        <v>7544</v>
      </c>
      <c r="B7544" s="24">
        <f>ROUND(SUMIF(Einnahmen!E$7:E$10002,A7544,Einnahmen!G$7:G$10002)+SUMIF(Einnahmen!I$7:I$10002,A7544,Einnahmen!H$7:H$10002)+SUMIF(Ausgaben!E$7:E$10002,A7544,Ausgaben!G$7:G$10002)+SUMIF(Ausgaben!I$7:I$10002,A7544,Ausgaben!H$7:H$10002),2)</f>
        <v>0</v>
      </c>
    </row>
    <row r="7545" spans="1:2" x14ac:dyDescent="0.25">
      <c r="A7545">
        <v>7545</v>
      </c>
      <c r="B7545" s="24">
        <f>ROUND(SUMIF(Einnahmen!E$7:E$10002,A7545,Einnahmen!G$7:G$10002)+SUMIF(Einnahmen!I$7:I$10002,A7545,Einnahmen!H$7:H$10002)+SUMIF(Ausgaben!E$7:E$10002,A7545,Ausgaben!G$7:G$10002)+SUMIF(Ausgaben!I$7:I$10002,A7545,Ausgaben!H$7:H$10002),2)</f>
        <v>0</v>
      </c>
    </row>
    <row r="7546" spans="1:2" x14ac:dyDescent="0.25">
      <c r="A7546">
        <v>7546</v>
      </c>
      <c r="B7546" s="24">
        <f>ROUND(SUMIF(Einnahmen!E$7:E$10002,A7546,Einnahmen!G$7:G$10002)+SUMIF(Einnahmen!I$7:I$10002,A7546,Einnahmen!H$7:H$10002)+SUMIF(Ausgaben!E$7:E$10002,A7546,Ausgaben!G$7:G$10002)+SUMIF(Ausgaben!I$7:I$10002,A7546,Ausgaben!H$7:H$10002),2)</f>
        <v>0</v>
      </c>
    </row>
    <row r="7547" spans="1:2" x14ac:dyDescent="0.25">
      <c r="A7547">
        <v>7547</v>
      </c>
      <c r="B7547" s="24">
        <f>ROUND(SUMIF(Einnahmen!E$7:E$10002,A7547,Einnahmen!G$7:G$10002)+SUMIF(Einnahmen!I$7:I$10002,A7547,Einnahmen!H$7:H$10002)+SUMIF(Ausgaben!E$7:E$10002,A7547,Ausgaben!G$7:G$10002)+SUMIF(Ausgaben!I$7:I$10002,A7547,Ausgaben!H$7:H$10002),2)</f>
        <v>0</v>
      </c>
    </row>
    <row r="7548" spans="1:2" x14ac:dyDescent="0.25">
      <c r="A7548">
        <v>7548</v>
      </c>
      <c r="B7548" s="24">
        <f>ROUND(SUMIF(Einnahmen!E$7:E$10002,A7548,Einnahmen!G$7:G$10002)+SUMIF(Einnahmen!I$7:I$10002,A7548,Einnahmen!H$7:H$10002)+SUMIF(Ausgaben!E$7:E$10002,A7548,Ausgaben!G$7:G$10002)+SUMIF(Ausgaben!I$7:I$10002,A7548,Ausgaben!H$7:H$10002),2)</f>
        <v>0</v>
      </c>
    </row>
    <row r="7549" spans="1:2" x14ac:dyDescent="0.25">
      <c r="A7549">
        <v>7549</v>
      </c>
      <c r="B7549" s="24">
        <f>ROUND(SUMIF(Einnahmen!E$7:E$10002,A7549,Einnahmen!G$7:G$10002)+SUMIF(Einnahmen!I$7:I$10002,A7549,Einnahmen!H$7:H$10002)+SUMIF(Ausgaben!E$7:E$10002,A7549,Ausgaben!G$7:G$10002)+SUMIF(Ausgaben!I$7:I$10002,A7549,Ausgaben!H$7:H$10002),2)</f>
        <v>0</v>
      </c>
    </row>
    <row r="7550" spans="1:2" x14ac:dyDescent="0.25">
      <c r="A7550">
        <v>7550</v>
      </c>
      <c r="B7550" s="24">
        <f>ROUND(SUMIF(Einnahmen!E$7:E$10002,A7550,Einnahmen!G$7:G$10002)+SUMIF(Einnahmen!I$7:I$10002,A7550,Einnahmen!H$7:H$10002)+SUMIF(Ausgaben!E$7:E$10002,A7550,Ausgaben!G$7:G$10002)+SUMIF(Ausgaben!I$7:I$10002,A7550,Ausgaben!H$7:H$10002),2)</f>
        <v>0</v>
      </c>
    </row>
    <row r="7551" spans="1:2" x14ac:dyDescent="0.25">
      <c r="A7551">
        <v>7551</v>
      </c>
      <c r="B7551" s="24">
        <f>ROUND(SUMIF(Einnahmen!E$7:E$10002,A7551,Einnahmen!G$7:G$10002)+SUMIF(Einnahmen!I$7:I$10002,A7551,Einnahmen!H$7:H$10002)+SUMIF(Ausgaben!E$7:E$10002,A7551,Ausgaben!G$7:G$10002)+SUMIF(Ausgaben!I$7:I$10002,A7551,Ausgaben!H$7:H$10002),2)</f>
        <v>0</v>
      </c>
    </row>
    <row r="7552" spans="1:2" x14ac:dyDescent="0.25">
      <c r="A7552">
        <v>7552</v>
      </c>
      <c r="B7552" s="24">
        <f>ROUND(SUMIF(Einnahmen!E$7:E$10002,A7552,Einnahmen!G$7:G$10002)+SUMIF(Einnahmen!I$7:I$10002,A7552,Einnahmen!H$7:H$10002)+SUMIF(Ausgaben!E$7:E$10002,A7552,Ausgaben!G$7:G$10002)+SUMIF(Ausgaben!I$7:I$10002,A7552,Ausgaben!H$7:H$10002),2)</f>
        <v>0</v>
      </c>
    </row>
    <row r="7553" spans="1:2" x14ac:dyDescent="0.25">
      <c r="A7553">
        <v>7553</v>
      </c>
      <c r="B7553" s="24">
        <f>ROUND(SUMIF(Einnahmen!E$7:E$10002,A7553,Einnahmen!G$7:G$10002)+SUMIF(Einnahmen!I$7:I$10002,A7553,Einnahmen!H$7:H$10002)+SUMIF(Ausgaben!E$7:E$10002,A7553,Ausgaben!G$7:G$10002)+SUMIF(Ausgaben!I$7:I$10002,A7553,Ausgaben!H$7:H$10002),2)</f>
        <v>0</v>
      </c>
    </row>
    <row r="7554" spans="1:2" x14ac:dyDescent="0.25">
      <c r="A7554">
        <v>7554</v>
      </c>
      <c r="B7554" s="24">
        <f>ROUND(SUMIF(Einnahmen!E$7:E$10002,A7554,Einnahmen!G$7:G$10002)+SUMIF(Einnahmen!I$7:I$10002,A7554,Einnahmen!H$7:H$10002)+SUMIF(Ausgaben!E$7:E$10002,A7554,Ausgaben!G$7:G$10002)+SUMIF(Ausgaben!I$7:I$10002,A7554,Ausgaben!H$7:H$10002),2)</f>
        <v>0</v>
      </c>
    </row>
    <row r="7555" spans="1:2" x14ac:dyDescent="0.25">
      <c r="A7555">
        <v>7555</v>
      </c>
      <c r="B7555" s="24">
        <f>ROUND(SUMIF(Einnahmen!E$7:E$10002,A7555,Einnahmen!G$7:G$10002)+SUMIF(Einnahmen!I$7:I$10002,A7555,Einnahmen!H$7:H$10002)+SUMIF(Ausgaben!E$7:E$10002,A7555,Ausgaben!G$7:G$10002)+SUMIF(Ausgaben!I$7:I$10002,A7555,Ausgaben!H$7:H$10002),2)</f>
        <v>0</v>
      </c>
    </row>
    <row r="7556" spans="1:2" x14ac:dyDescent="0.25">
      <c r="A7556">
        <v>7556</v>
      </c>
      <c r="B7556" s="24">
        <f>ROUND(SUMIF(Einnahmen!E$7:E$10002,A7556,Einnahmen!G$7:G$10002)+SUMIF(Einnahmen!I$7:I$10002,A7556,Einnahmen!H$7:H$10002)+SUMIF(Ausgaben!E$7:E$10002,A7556,Ausgaben!G$7:G$10002)+SUMIF(Ausgaben!I$7:I$10002,A7556,Ausgaben!H$7:H$10002),2)</f>
        <v>0</v>
      </c>
    </row>
    <row r="7557" spans="1:2" x14ac:dyDescent="0.25">
      <c r="A7557">
        <v>7557</v>
      </c>
      <c r="B7557" s="24">
        <f>ROUND(SUMIF(Einnahmen!E$7:E$10002,A7557,Einnahmen!G$7:G$10002)+SUMIF(Einnahmen!I$7:I$10002,A7557,Einnahmen!H$7:H$10002)+SUMIF(Ausgaben!E$7:E$10002,A7557,Ausgaben!G$7:G$10002)+SUMIF(Ausgaben!I$7:I$10002,A7557,Ausgaben!H$7:H$10002),2)</f>
        <v>0</v>
      </c>
    </row>
    <row r="7558" spans="1:2" x14ac:dyDescent="0.25">
      <c r="A7558">
        <v>7558</v>
      </c>
      <c r="B7558" s="24">
        <f>ROUND(SUMIF(Einnahmen!E$7:E$10002,A7558,Einnahmen!G$7:G$10002)+SUMIF(Einnahmen!I$7:I$10002,A7558,Einnahmen!H$7:H$10002)+SUMIF(Ausgaben!E$7:E$10002,A7558,Ausgaben!G$7:G$10002)+SUMIF(Ausgaben!I$7:I$10002,A7558,Ausgaben!H$7:H$10002),2)</f>
        <v>0</v>
      </c>
    </row>
    <row r="7559" spans="1:2" x14ac:dyDescent="0.25">
      <c r="A7559">
        <v>7559</v>
      </c>
      <c r="B7559" s="24">
        <f>ROUND(SUMIF(Einnahmen!E$7:E$10002,A7559,Einnahmen!G$7:G$10002)+SUMIF(Einnahmen!I$7:I$10002,A7559,Einnahmen!H$7:H$10002)+SUMIF(Ausgaben!E$7:E$10002,A7559,Ausgaben!G$7:G$10002)+SUMIF(Ausgaben!I$7:I$10002,A7559,Ausgaben!H$7:H$10002),2)</f>
        <v>0</v>
      </c>
    </row>
    <row r="7560" spans="1:2" x14ac:dyDescent="0.25">
      <c r="A7560">
        <v>7560</v>
      </c>
      <c r="B7560" s="24">
        <f>ROUND(SUMIF(Einnahmen!E$7:E$10002,A7560,Einnahmen!G$7:G$10002)+SUMIF(Einnahmen!I$7:I$10002,A7560,Einnahmen!H$7:H$10002)+SUMIF(Ausgaben!E$7:E$10002,A7560,Ausgaben!G$7:G$10002)+SUMIF(Ausgaben!I$7:I$10002,A7560,Ausgaben!H$7:H$10002),2)</f>
        <v>0</v>
      </c>
    </row>
    <row r="7561" spans="1:2" x14ac:dyDescent="0.25">
      <c r="A7561">
        <v>7561</v>
      </c>
      <c r="B7561" s="24">
        <f>ROUND(SUMIF(Einnahmen!E$7:E$10002,A7561,Einnahmen!G$7:G$10002)+SUMIF(Einnahmen!I$7:I$10002,A7561,Einnahmen!H$7:H$10002)+SUMIF(Ausgaben!E$7:E$10002,A7561,Ausgaben!G$7:G$10002)+SUMIF(Ausgaben!I$7:I$10002,A7561,Ausgaben!H$7:H$10002),2)</f>
        <v>0</v>
      </c>
    </row>
    <row r="7562" spans="1:2" x14ac:dyDescent="0.25">
      <c r="A7562">
        <v>7562</v>
      </c>
      <c r="B7562" s="24">
        <f>ROUND(SUMIF(Einnahmen!E$7:E$10002,A7562,Einnahmen!G$7:G$10002)+SUMIF(Einnahmen!I$7:I$10002,A7562,Einnahmen!H$7:H$10002)+SUMIF(Ausgaben!E$7:E$10002,A7562,Ausgaben!G$7:G$10002)+SUMIF(Ausgaben!I$7:I$10002,A7562,Ausgaben!H$7:H$10002),2)</f>
        <v>0</v>
      </c>
    </row>
    <row r="7563" spans="1:2" x14ac:dyDescent="0.25">
      <c r="A7563">
        <v>7563</v>
      </c>
      <c r="B7563" s="24">
        <f>ROUND(SUMIF(Einnahmen!E$7:E$10002,A7563,Einnahmen!G$7:G$10002)+SUMIF(Einnahmen!I$7:I$10002,A7563,Einnahmen!H$7:H$10002)+SUMIF(Ausgaben!E$7:E$10002,A7563,Ausgaben!G$7:G$10002)+SUMIF(Ausgaben!I$7:I$10002,A7563,Ausgaben!H$7:H$10002),2)</f>
        <v>0</v>
      </c>
    </row>
    <row r="7564" spans="1:2" x14ac:dyDescent="0.25">
      <c r="A7564">
        <v>7564</v>
      </c>
      <c r="B7564" s="24">
        <f>ROUND(SUMIF(Einnahmen!E$7:E$10002,A7564,Einnahmen!G$7:G$10002)+SUMIF(Einnahmen!I$7:I$10002,A7564,Einnahmen!H$7:H$10002)+SUMIF(Ausgaben!E$7:E$10002,A7564,Ausgaben!G$7:G$10002)+SUMIF(Ausgaben!I$7:I$10002,A7564,Ausgaben!H$7:H$10002),2)</f>
        <v>0</v>
      </c>
    </row>
    <row r="7565" spans="1:2" x14ac:dyDescent="0.25">
      <c r="A7565">
        <v>7565</v>
      </c>
      <c r="B7565" s="24">
        <f>ROUND(SUMIF(Einnahmen!E$7:E$10002,A7565,Einnahmen!G$7:G$10002)+SUMIF(Einnahmen!I$7:I$10002,A7565,Einnahmen!H$7:H$10002)+SUMIF(Ausgaben!E$7:E$10002,A7565,Ausgaben!G$7:G$10002)+SUMIF(Ausgaben!I$7:I$10002,A7565,Ausgaben!H$7:H$10002),2)</f>
        <v>0</v>
      </c>
    </row>
    <row r="7566" spans="1:2" x14ac:dyDescent="0.25">
      <c r="A7566">
        <v>7566</v>
      </c>
      <c r="B7566" s="24">
        <f>ROUND(SUMIF(Einnahmen!E$7:E$10002,A7566,Einnahmen!G$7:G$10002)+SUMIF(Einnahmen!I$7:I$10002,A7566,Einnahmen!H$7:H$10002)+SUMIF(Ausgaben!E$7:E$10002,A7566,Ausgaben!G$7:G$10002)+SUMIF(Ausgaben!I$7:I$10002,A7566,Ausgaben!H$7:H$10002),2)</f>
        <v>0</v>
      </c>
    </row>
    <row r="7567" spans="1:2" x14ac:dyDescent="0.25">
      <c r="A7567">
        <v>7567</v>
      </c>
      <c r="B7567" s="24">
        <f>ROUND(SUMIF(Einnahmen!E$7:E$10002,A7567,Einnahmen!G$7:G$10002)+SUMIF(Einnahmen!I$7:I$10002,A7567,Einnahmen!H$7:H$10002)+SUMIF(Ausgaben!E$7:E$10002,A7567,Ausgaben!G$7:G$10002)+SUMIF(Ausgaben!I$7:I$10002,A7567,Ausgaben!H$7:H$10002),2)</f>
        <v>0</v>
      </c>
    </row>
    <row r="7568" spans="1:2" x14ac:dyDescent="0.25">
      <c r="A7568">
        <v>7568</v>
      </c>
      <c r="B7568" s="24">
        <f>ROUND(SUMIF(Einnahmen!E$7:E$10002,A7568,Einnahmen!G$7:G$10002)+SUMIF(Einnahmen!I$7:I$10002,A7568,Einnahmen!H$7:H$10002)+SUMIF(Ausgaben!E$7:E$10002,A7568,Ausgaben!G$7:G$10002)+SUMIF(Ausgaben!I$7:I$10002,A7568,Ausgaben!H$7:H$10002),2)</f>
        <v>0</v>
      </c>
    </row>
    <row r="7569" spans="1:2" x14ac:dyDescent="0.25">
      <c r="A7569">
        <v>7569</v>
      </c>
      <c r="B7569" s="24">
        <f>ROUND(SUMIF(Einnahmen!E$7:E$10002,A7569,Einnahmen!G$7:G$10002)+SUMIF(Einnahmen!I$7:I$10002,A7569,Einnahmen!H$7:H$10002)+SUMIF(Ausgaben!E$7:E$10002,A7569,Ausgaben!G$7:G$10002)+SUMIF(Ausgaben!I$7:I$10002,A7569,Ausgaben!H$7:H$10002),2)</f>
        <v>0</v>
      </c>
    </row>
    <row r="7570" spans="1:2" x14ac:dyDescent="0.25">
      <c r="A7570">
        <v>7570</v>
      </c>
      <c r="B7570" s="24">
        <f>ROUND(SUMIF(Einnahmen!E$7:E$10002,A7570,Einnahmen!G$7:G$10002)+SUMIF(Einnahmen!I$7:I$10002,A7570,Einnahmen!H$7:H$10002)+SUMIF(Ausgaben!E$7:E$10002,A7570,Ausgaben!G$7:G$10002)+SUMIF(Ausgaben!I$7:I$10002,A7570,Ausgaben!H$7:H$10002),2)</f>
        <v>0</v>
      </c>
    </row>
    <row r="7571" spans="1:2" x14ac:dyDescent="0.25">
      <c r="A7571">
        <v>7571</v>
      </c>
      <c r="B7571" s="24">
        <f>ROUND(SUMIF(Einnahmen!E$7:E$10002,A7571,Einnahmen!G$7:G$10002)+SUMIF(Einnahmen!I$7:I$10002,A7571,Einnahmen!H$7:H$10002)+SUMIF(Ausgaben!E$7:E$10002,A7571,Ausgaben!G$7:G$10002)+SUMIF(Ausgaben!I$7:I$10002,A7571,Ausgaben!H$7:H$10002),2)</f>
        <v>0</v>
      </c>
    </row>
    <row r="7572" spans="1:2" x14ac:dyDescent="0.25">
      <c r="A7572">
        <v>7572</v>
      </c>
      <c r="B7572" s="24">
        <f>ROUND(SUMIF(Einnahmen!E$7:E$10002,A7572,Einnahmen!G$7:G$10002)+SUMIF(Einnahmen!I$7:I$10002,A7572,Einnahmen!H$7:H$10002)+SUMIF(Ausgaben!E$7:E$10002,A7572,Ausgaben!G$7:G$10002)+SUMIF(Ausgaben!I$7:I$10002,A7572,Ausgaben!H$7:H$10002),2)</f>
        <v>0</v>
      </c>
    </row>
    <row r="7573" spans="1:2" x14ac:dyDescent="0.25">
      <c r="A7573">
        <v>7573</v>
      </c>
      <c r="B7573" s="24">
        <f>ROUND(SUMIF(Einnahmen!E$7:E$10002,A7573,Einnahmen!G$7:G$10002)+SUMIF(Einnahmen!I$7:I$10002,A7573,Einnahmen!H$7:H$10002)+SUMIF(Ausgaben!E$7:E$10002,A7573,Ausgaben!G$7:G$10002)+SUMIF(Ausgaben!I$7:I$10002,A7573,Ausgaben!H$7:H$10002),2)</f>
        <v>0</v>
      </c>
    </row>
    <row r="7574" spans="1:2" x14ac:dyDescent="0.25">
      <c r="A7574">
        <v>7574</v>
      </c>
      <c r="B7574" s="24">
        <f>ROUND(SUMIF(Einnahmen!E$7:E$10002,A7574,Einnahmen!G$7:G$10002)+SUMIF(Einnahmen!I$7:I$10002,A7574,Einnahmen!H$7:H$10002)+SUMIF(Ausgaben!E$7:E$10002,A7574,Ausgaben!G$7:G$10002)+SUMIF(Ausgaben!I$7:I$10002,A7574,Ausgaben!H$7:H$10002),2)</f>
        <v>0</v>
      </c>
    </row>
    <row r="7575" spans="1:2" x14ac:dyDescent="0.25">
      <c r="A7575">
        <v>7575</v>
      </c>
      <c r="B7575" s="24">
        <f>ROUND(SUMIF(Einnahmen!E$7:E$10002,A7575,Einnahmen!G$7:G$10002)+SUMIF(Einnahmen!I$7:I$10002,A7575,Einnahmen!H$7:H$10002)+SUMIF(Ausgaben!E$7:E$10002,A7575,Ausgaben!G$7:G$10002)+SUMIF(Ausgaben!I$7:I$10002,A7575,Ausgaben!H$7:H$10002),2)</f>
        <v>0</v>
      </c>
    </row>
    <row r="7576" spans="1:2" x14ac:dyDescent="0.25">
      <c r="A7576">
        <v>7576</v>
      </c>
      <c r="B7576" s="24">
        <f>ROUND(SUMIF(Einnahmen!E$7:E$10002,A7576,Einnahmen!G$7:G$10002)+SUMIF(Einnahmen!I$7:I$10002,A7576,Einnahmen!H$7:H$10002)+SUMIF(Ausgaben!E$7:E$10002,A7576,Ausgaben!G$7:G$10002)+SUMIF(Ausgaben!I$7:I$10002,A7576,Ausgaben!H$7:H$10002),2)</f>
        <v>0</v>
      </c>
    </row>
    <row r="7577" spans="1:2" x14ac:dyDescent="0.25">
      <c r="A7577">
        <v>7577</v>
      </c>
      <c r="B7577" s="24">
        <f>ROUND(SUMIF(Einnahmen!E$7:E$10002,A7577,Einnahmen!G$7:G$10002)+SUMIF(Einnahmen!I$7:I$10002,A7577,Einnahmen!H$7:H$10002)+SUMIF(Ausgaben!E$7:E$10002,A7577,Ausgaben!G$7:G$10002)+SUMIF(Ausgaben!I$7:I$10002,A7577,Ausgaben!H$7:H$10002),2)</f>
        <v>0</v>
      </c>
    </row>
    <row r="7578" spans="1:2" x14ac:dyDescent="0.25">
      <c r="A7578">
        <v>7578</v>
      </c>
      <c r="B7578" s="24">
        <f>ROUND(SUMIF(Einnahmen!E$7:E$10002,A7578,Einnahmen!G$7:G$10002)+SUMIF(Einnahmen!I$7:I$10002,A7578,Einnahmen!H$7:H$10002)+SUMIF(Ausgaben!E$7:E$10002,A7578,Ausgaben!G$7:G$10002)+SUMIF(Ausgaben!I$7:I$10002,A7578,Ausgaben!H$7:H$10002),2)</f>
        <v>0</v>
      </c>
    </row>
    <row r="7579" spans="1:2" x14ac:dyDescent="0.25">
      <c r="A7579">
        <v>7579</v>
      </c>
      <c r="B7579" s="24">
        <f>ROUND(SUMIF(Einnahmen!E$7:E$10002,A7579,Einnahmen!G$7:G$10002)+SUMIF(Einnahmen!I$7:I$10002,A7579,Einnahmen!H$7:H$10002)+SUMIF(Ausgaben!E$7:E$10002,A7579,Ausgaben!G$7:G$10002)+SUMIF(Ausgaben!I$7:I$10002,A7579,Ausgaben!H$7:H$10002),2)</f>
        <v>0</v>
      </c>
    </row>
    <row r="7580" spans="1:2" x14ac:dyDescent="0.25">
      <c r="A7580">
        <v>7580</v>
      </c>
      <c r="B7580" s="24">
        <f>ROUND(SUMIF(Einnahmen!E$7:E$10002,A7580,Einnahmen!G$7:G$10002)+SUMIF(Einnahmen!I$7:I$10002,A7580,Einnahmen!H$7:H$10002)+SUMIF(Ausgaben!E$7:E$10002,A7580,Ausgaben!G$7:G$10002)+SUMIF(Ausgaben!I$7:I$10002,A7580,Ausgaben!H$7:H$10002),2)</f>
        <v>0</v>
      </c>
    </row>
    <row r="7581" spans="1:2" x14ac:dyDescent="0.25">
      <c r="A7581">
        <v>7581</v>
      </c>
      <c r="B7581" s="24">
        <f>ROUND(SUMIF(Einnahmen!E$7:E$10002,A7581,Einnahmen!G$7:G$10002)+SUMIF(Einnahmen!I$7:I$10002,A7581,Einnahmen!H$7:H$10002)+SUMIF(Ausgaben!E$7:E$10002,A7581,Ausgaben!G$7:G$10002)+SUMIF(Ausgaben!I$7:I$10002,A7581,Ausgaben!H$7:H$10002),2)</f>
        <v>0</v>
      </c>
    </row>
    <row r="7582" spans="1:2" x14ac:dyDescent="0.25">
      <c r="A7582">
        <v>7582</v>
      </c>
      <c r="B7582" s="24">
        <f>ROUND(SUMIF(Einnahmen!E$7:E$10002,A7582,Einnahmen!G$7:G$10002)+SUMIF(Einnahmen!I$7:I$10002,A7582,Einnahmen!H$7:H$10002)+SUMIF(Ausgaben!E$7:E$10002,A7582,Ausgaben!G$7:G$10002)+SUMIF(Ausgaben!I$7:I$10002,A7582,Ausgaben!H$7:H$10002),2)</f>
        <v>0</v>
      </c>
    </row>
    <row r="7583" spans="1:2" x14ac:dyDescent="0.25">
      <c r="A7583">
        <v>7583</v>
      </c>
      <c r="B7583" s="24">
        <f>ROUND(SUMIF(Einnahmen!E$7:E$10002,A7583,Einnahmen!G$7:G$10002)+SUMIF(Einnahmen!I$7:I$10002,A7583,Einnahmen!H$7:H$10002)+SUMIF(Ausgaben!E$7:E$10002,A7583,Ausgaben!G$7:G$10002)+SUMIF(Ausgaben!I$7:I$10002,A7583,Ausgaben!H$7:H$10002),2)</f>
        <v>0</v>
      </c>
    </row>
    <row r="7584" spans="1:2" x14ac:dyDescent="0.25">
      <c r="A7584">
        <v>7584</v>
      </c>
      <c r="B7584" s="24">
        <f>ROUND(SUMIF(Einnahmen!E$7:E$10002,A7584,Einnahmen!G$7:G$10002)+SUMIF(Einnahmen!I$7:I$10002,A7584,Einnahmen!H$7:H$10002)+SUMIF(Ausgaben!E$7:E$10002,A7584,Ausgaben!G$7:G$10002)+SUMIF(Ausgaben!I$7:I$10002,A7584,Ausgaben!H$7:H$10002),2)</f>
        <v>0</v>
      </c>
    </row>
    <row r="7585" spans="1:2" x14ac:dyDescent="0.25">
      <c r="A7585">
        <v>7585</v>
      </c>
      <c r="B7585" s="24">
        <f>ROUND(SUMIF(Einnahmen!E$7:E$10002,A7585,Einnahmen!G$7:G$10002)+SUMIF(Einnahmen!I$7:I$10002,A7585,Einnahmen!H$7:H$10002)+SUMIF(Ausgaben!E$7:E$10002,A7585,Ausgaben!G$7:G$10002)+SUMIF(Ausgaben!I$7:I$10002,A7585,Ausgaben!H$7:H$10002),2)</f>
        <v>0</v>
      </c>
    </row>
    <row r="7586" spans="1:2" x14ac:dyDescent="0.25">
      <c r="A7586">
        <v>7586</v>
      </c>
      <c r="B7586" s="24">
        <f>ROUND(SUMIF(Einnahmen!E$7:E$10002,A7586,Einnahmen!G$7:G$10002)+SUMIF(Einnahmen!I$7:I$10002,A7586,Einnahmen!H$7:H$10002)+SUMIF(Ausgaben!E$7:E$10002,A7586,Ausgaben!G$7:G$10002)+SUMIF(Ausgaben!I$7:I$10002,A7586,Ausgaben!H$7:H$10002),2)</f>
        <v>0</v>
      </c>
    </row>
    <row r="7587" spans="1:2" x14ac:dyDescent="0.25">
      <c r="A7587">
        <v>7587</v>
      </c>
      <c r="B7587" s="24">
        <f>ROUND(SUMIF(Einnahmen!E$7:E$10002,A7587,Einnahmen!G$7:G$10002)+SUMIF(Einnahmen!I$7:I$10002,A7587,Einnahmen!H$7:H$10002)+SUMIF(Ausgaben!E$7:E$10002,A7587,Ausgaben!G$7:G$10002)+SUMIF(Ausgaben!I$7:I$10002,A7587,Ausgaben!H$7:H$10002),2)</f>
        <v>0</v>
      </c>
    </row>
    <row r="7588" spans="1:2" x14ac:dyDescent="0.25">
      <c r="A7588">
        <v>7588</v>
      </c>
      <c r="B7588" s="24">
        <f>ROUND(SUMIF(Einnahmen!E$7:E$10002,A7588,Einnahmen!G$7:G$10002)+SUMIF(Einnahmen!I$7:I$10002,A7588,Einnahmen!H$7:H$10002)+SUMIF(Ausgaben!E$7:E$10002,A7588,Ausgaben!G$7:G$10002)+SUMIF(Ausgaben!I$7:I$10002,A7588,Ausgaben!H$7:H$10002),2)</f>
        <v>0</v>
      </c>
    </row>
    <row r="7589" spans="1:2" x14ac:dyDescent="0.25">
      <c r="A7589">
        <v>7589</v>
      </c>
      <c r="B7589" s="24">
        <f>ROUND(SUMIF(Einnahmen!E$7:E$10002,A7589,Einnahmen!G$7:G$10002)+SUMIF(Einnahmen!I$7:I$10002,A7589,Einnahmen!H$7:H$10002)+SUMIF(Ausgaben!E$7:E$10002,A7589,Ausgaben!G$7:G$10002)+SUMIF(Ausgaben!I$7:I$10002,A7589,Ausgaben!H$7:H$10002),2)</f>
        <v>0</v>
      </c>
    </row>
    <row r="7590" spans="1:2" x14ac:dyDescent="0.25">
      <c r="A7590">
        <v>7590</v>
      </c>
      <c r="B7590" s="24">
        <f>ROUND(SUMIF(Einnahmen!E$7:E$10002,A7590,Einnahmen!G$7:G$10002)+SUMIF(Einnahmen!I$7:I$10002,A7590,Einnahmen!H$7:H$10002)+SUMIF(Ausgaben!E$7:E$10002,A7590,Ausgaben!G$7:G$10002)+SUMIF(Ausgaben!I$7:I$10002,A7590,Ausgaben!H$7:H$10002),2)</f>
        <v>0</v>
      </c>
    </row>
    <row r="7591" spans="1:2" x14ac:dyDescent="0.25">
      <c r="A7591">
        <v>7591</v>
      </c>
      <c r="B7591" s="24">
        <f>ROUND(SUMIF(Einnahmen!E$7:E$10002,A7591,Einnahmen!G$7:G$10002)+SUMIF(Einnahmen!I$7:I$10002,A7591,Einnahmen!H$7:H$10002)+SUMIF(Ausgaben!E$7:E$10002,A7591,Ausgaben!G$7:G$10002)+SUMIF(Ausgaben!I$7:I$10002,A7591,Ausgaben!H$7:H$10002),2)</f>
        <v>0</v>
      </c>
    </row>
    <row r="7592" spans="1:2" x14ac:dyDescent="0.25">
      <c r="A7592">
        <v>7592</v>
      </c>
      <c r="B7592" s="24">
        <f>ROUND(SUMIF(Einnahmen!E$7:E$10002,A7592,Einnahmen!G$7:G$10002)+SUMIF(Einnahmen!I$7:I$10002,A7592,Einnahmen!H$7:H$10002)+SUMIF(Ausgaben!E$7:E$10002,A7592,Ausgaben!G$7:G$10002)+SUMIF(Ausgaben!I$7:I$10002,A7592,Ausgaben!H$7:H$10002),2)</f>
        <v>0</v>
      </c>
    </row>
    <row r="7593" spans="1:2" x14ac:dyDescent="0.25">
      <c r="A7593">
        <v>7593</v>
      </c>
      <c r="B7593" s="24">
        <f>ROUND(SUMIF(Einnahmen!E$7:E$10002,A7593,Einnahmen!G$7:G$10002)+SUMIF(Einnahmen!I$7:I$10002,A7593,Einnahmen!H$7:H$10002)+SUMIF(Ausgaben!E$7:E$10002,A7593,Ausgaben!G$7:G$10002)+SUMIF(Ausgaben!I$7:I$10002,A7593,Ausgaben!H$7:H$10002),2)</f>
        <v>0</v>
      </c>
    </row>
    <row r="7594" spans="1:2" x14ac:dyDescent="0.25">
      <c r="A7594">
        <v>7594</v>
      </c>
      <c r="B7594" s="24">
        <f>ROUND(SUMIF(Einnahmen!E$7:E$10002,A7594,Einnahmen!G$7:G$10002)+SUMIF(Einnahmen!I$7:I$10002,A7594,Einnahmen!H$7:H$10002)+SUMIF(Ausgaben!E$7:E$10002,A7594,Ausgaben!G$7:G$10002)+SUMIF(Ausgaben!I$7:I$10002,A7594,Ausgaben!H$7:H$10002),2)</f>
        <v>0</v>
      </c>
    </row>
    <row r="7595" spans="1:2" x14ac:dyDescent="0.25">
      <c r="A7595">
        <v>7595</v>
      </c>
      <c r="B7595" s="24">
        <f>ROUND(SUMIF(Einnahmen!E$7:E$10002,A7595,Einnahmen!G$7:G$10002)+SUMIF(Einnahmen!I$7:I$10002,A7595,Einnahmen!H$7:H$10002)+SUMIF(Ausgaben!E$7:E$10002,A7595,Ausgaben!G$7:G$10002)+SUMIF(Ausgaben!I$7:I$10002,A7595,Ausgaben!H$7:H$10002),2)</f>
        <v>0</v>
      </c>
    </row>
    <row r="7596" spans="1:2" x14ac:dyDescent="0.25">
      <c r="A7596">
        <v>7596</v>
      </c>
      <c r="B7596" s="24">
        <f>ROUND(SUMIF(Einnahmen!E$7:E$10002,A7596,Einnahmen!G$7:G$10002)+SUMIF(Einnahmen!I$7:I$10002,A7596,Einnahmen!H$7:H$10002)+SUMIF(Ausgaben!E$7:E$10002,A7596,Ausgaben!G$7:G$10002)+SUMIF(Ausgaben!I$7:I$10002,A7596,Ausgaben!H$7:H$10002),2)</f>
        <v>0</v>
      </c>
    </row>
    <row r="7597" spans="1:2" x14ac:dyDescent="0.25">
      <c r="A7597">
        <v>7597</v>
      </c>
      <c r="B7597" s="24">
        <f>ROUND(SUMIF(Einnahmen!E$7:E$10002,A7597,Einnahmen!G$7:G$10002)+SUMIF(Einnahmen!I$7:I$10002,A7597,Einnahmen!H$7:H$10002)+SUMIF(Ausgaben!E$7:E$10002,A7597,Ausgaben!G$7:G$10002)+SUMIF(Ausgaben!I$7:I$10002,A7597,Ausgaben!H$7:H$10002),2)</f>
        <v>0</v>
      </c>
    </row>
    <row r="7598" spans="1:2" x14ac:dyDescent="0.25">
      <c r="A7598">
        <v>7598</v>
      </c>
      <c r="B7598" s="24">
        <f>ROUND(SUMIF(Einnahmen!E$7:E$10002,A7598,Einnahmen!G$7:G$10002)+SUMIF(Einnahmen!I$7:I$10002,A7598,Einnahmen!H$7:H$10002)+SUMIF(Ausgaben!E$7:E$10002,A7598,Ausgaben!G$7:G$10002)+SUMIF(Ausgaben!I$7:I$10002,A7598,Ausgaben!H$7:H$10002),2)</f>
        <v>0</v>
      </c>
    </row>
    <row r="7599" spans="1:2" x14ac:dyDescent="0.25">
      <c r="A7599">
        <v>7599</v>
      </c>
      <c r="B7599" s="24">
        <f>ROUND(SUMIF(Einnahmen!E$7:E$10002,A7599,Einnahmen!G$7:G$10002)+SUMIF(Einnahmen!I$7:I$10002,A7599,Einnahmen!H$7:H$10002)+SUMIF(Ausgaben!E$7:E$10002,A7599,Ausgaben!G$7:G$10002)+SUMIF(Ausgaben!I$7:I$10002,A7599,Ausgaben!H$7:H$10002),2)</f>
        <v>0</v>
      </c>
    </row>
    <row r="7600" spans="1:2" x14ac:dyDescent="0.25">
      <c r="A7600">
        <v>7600</v>
      </c>
      <c r="B7600" s="24">
        <f>ROUND(SUMIF(Einnahmen!E$7:E$10002,A7600,Einnahmen!G$7:G$10002)+SUMIF(Einnahmen!I$7:I$10002,A7600,Einnahmen!H$7:H$10002)+SUMIF(Ausgaben!E$7:E$10002,A7600,Ausgaben!G$7:G$10002)+SUMIF(Ausgaben!I$7:I$10002,A7600,Ausgaben!H$7:H$10002),2)</f>
        <v>0</v>
      </c>
    </row>
    <row r="7601" spans="1:2" x14ac:dyDescent="0.25">
      <c r="A7601">
        <v>7601</v>
      </c>
      <c r="B7601" s="24">
        <f>ROUND(SUMIF(Einnahmen!E$7:E$10002,A7601,Einnahmen!G$7:G$10002)+SUMIF(Einnahmen!I$7:I$10002,A7601,Einnahmen!H$7:H$10002)+SUMIF(Ausgaben!E$7:E$10002,A7601,Ausgaben!G$7:G$10002)+SUMIF(Ausgaben!I$7:I$10002,A7601,Ausgaben!H$7:H$10002),2)</f>
        <v>0</v>
      </c>
    </row>
    <row r="7602" spans="1:2" x14ac:dyDescent="0.25">
      <c r="A7602">
        <v>7602</v>
      </c>
      <c r="B7602" s="24">
        <f>ROUND(SUMIF(Einnahmen!E$7:E$10002,A7602,Einnahmen!G$7:G$10002)+SUMIF(Einnahmen!I$7:I$10002,A7602,Einnahmen!H$7:H$10002)+SUMIF(Ausgaben!E$7:E$10002,A7602,Ausgaben!G$7:G$10002)+SUMIF(Ausgaben!I$7:I$10002,A7602,Ausgaben!H$7:H$10002),2)</f>
        <v>0</v>
      </c>
    </row>
    <row r="7603" spans="1:2" x14ac:dyDescent="0.25">
      <c r="A7603">
        <v>7603</v>
      </c>
      <c r="B7603" s="24">
        <f>ROUND(SUMIF(Einnahmen!E$7:E$10002,A7603,Einnahmen!G$7:G$10002)+SUMIF(Einnahmen!I$7:I$10002,A7603,Einnahmen!H$7:H$10002)+SUMIF(Ausgaben!E$7:E$10002,A7603,Ausgaben!G$7:G$10002)+SUMIF(Ausgaben!I$7:I$10002,A7603,Ausgaben!H$7:H$10002),2)</f>
        <v>0</v>
      </c>
    </row>
    <row r="7604" spans="1:2" x14ac:dyDescent="0.25">
      <c r="A7604">
        <v>7604</v>
      </c>
      <c r="B7604" s="24">
        <f>ROUND(SUMIF(Einnahmen!E$7:E$10002,A7604,Einnahmen!G$7:G$10002)+SUMIF(Einnahmen!I$7:I$10002,A7604,Einnahmen!H$7:H$10002)+SUMIF(Ausgaben!E$7:E$10002,A7604,Ausgaben!G$7:G$10002)+SUMIF(Ausgaben!I$7:I$10002,A7604,Ausgaben!H$7:H$10002),2)</f>
        <v>0</v>
      </c>
    </row>
    <row r="7605" spans="1:2" x14ac:dyDescent="0.25">
      <c r="A7605">
        <v>7605</v>
      </c>
      <c r="B7605" s="24">
        <f>ROUND(SUMIF(Einnahmen!E$7:E$10002,A7605,Einnahmen!G$7:G$10002)+SUMIF(Einnahmen!I$7:I$10002,A7605,Einnahmen!H$7:H$10002)+SUMIF(Ausgaben!E$7:E$10002,A7605,Ausgaben!G$7:G$10002)+SUMIF(Ausgaben!I$7:I$10002,A7605,Ausgaben!H$7:H$10002),2)</f>
        <v>0</v>
      </c>
    </row>
    <row r="7606" spans="1:2" x14ac:dyDescent="0.25">
      <c r="A7606">
        <v>7606</v>
      </c>
      <c r="B7606" s="24">
        <f>ROUND(SUMIF(Einnahmen!E$7:E$10002,A7606,Einnahmen!G$7:G$10002)+SUMIF(Einnahmen!I$7:I$10002,A7606,Einnahmen!H$7:H$10002)+SUMIF(Ausgaben!E$7:E$10002,A7606,Ausgaben!G$7:G$10002)+SUMIF(Ausgaben!I$7:I$10002,A7606,Ausgaben!H$7:H$10002),2)</f>
        <v>0</v>
      </c>
    </row>
    <row r="7607" spans="1:2" x14ac:dyDescent="0.25">
      <c r="A7607">
        <v>7607</v>
      </c>
      <c r="B7607" s="24">
        <f>ROUND(SUMIF(Einnahmen!E$7:E$10002,A7607,Einnahmen!G$7:G$10002)+SUMIF(Einnahmen!I$7:I$10002,A7607,Einnahmen!H$7:H$10002)+SUMIF(Ausgaben!E$7:E$10002,A7607,Ausgaben!G$7:G$10002)+SUMIF(Ausgaben!I$7:I$10002,A7607,Ausgaben!H$7:H$10002),2)</f>
        <v>0</v>
      </c>
    </row>
    <row r="7608" spans="1:2" x14ac:dyDescent="0.25">
      <c r="A7608">
        <v>7608</v>
      </c>
      <c r="B7608" s="24">
        <f>ROUND(SUMIF(Einnahmen!E$7:E$10002,A7608,Einnahmen!G$7:G$10002)+SUMIF(Einnahmen!I$7:I$10002,A7608,Einnahmen!H$7:H$10002)+SUMIF(Ausgaben!E$7:E$10002,A7608,Ausgaben!G$7:G$10002)+SUMIF(Ausgaben!I$7:I$10002,A7608,Ausgaben!H$7:H$10002),2)</f>
        <v>0</v>
      </c>
    </row>
    <row r="7609" spans="1:2" x14ac:dyDescent="0.25">
      <c r="A7609">
        <v>7609</v>
      </c>
      <c r="B7609" s="24">
        <f>ROUND(SUMIF(Einnahmen!E$7:E$10002,A7609,Einnahmen!G$7:G$10002)+SUMIF(Einnahmen!I$7:I$10002,A7609,Einnahmen!H$7:H$10002)+SUMIF(Ausgaben!E$7:E$10002,A7609,Ausgaben!G$7:G$10002)+SUMIF(Ausgaben!I$7:I$10002,A7609,Ausgaben!H$7:H$10002),2)</f>
        <v>0</v>
      </c>
    </row>
    <row r="7610" spans="1:2" x14ac:dyDescent="0.25">
      <c r="A7610">
        <v>7610</v>
      </c>
      <c r="B7610" s="24">
        <f>ROUND(SUMIF(Einnahmen!E$7:E$10002,A7610,Einnahmen!G$7:G$10002)+SUMIF(Einnahmen!I$7:I$10002,A7610,Einnahmen!H$7:H$10002)+SUMIF(Ausgaben!E$7:E$10002,A7610,Ausgaben!G$7:G$10002)+SUMIF(Ausgaben!I$7:I$10002,A7610,Ausgaben!H$7:H$10002),2)</f>
        <v>0</v>
      </c>
    </row>
    <row r="7611" spans="1:2" x14ac:dyDescent="0.25">
      <c r="A7611">
        <v>7611</v>
      </c>
      <c r="B7611" s="24">
        <f>ROUND(SUMIF(Einnahmen!E$7:E$10002,A7611,Einnahmen!G$7:G$10002)+SUMIF(Einnahmen!I$7:I$10002,A7611,Einnahmen!H$7:H$10002)+SUMIF(Ausgaben!E$7:E$10002,A7611,Ausgaben!G$7:G$10002)+SUMIF(Ausgaben!I$7:I$10002,A7611,Ausgaben!H$7:H$10002),2)</f>
        <v>0</v>
      </c>
    </row>
    <row r="7612" spans="1:2" x14ac:dyDescent="0.25">
      <c r="A7612">
        <v>7612</v>
      </c>
      <c r="B7612" s="24">
        <f>ROUND(SUMIF(Einnahmen!E$7:E$10002,A7612,Einnahmen!G$7:G$10002)+SUMIF(Einnahmen!I$7:I$10002,A7612,Einnahmen!H$7:H$10002)+SUMIF(Ausgaben!E$7:E$10002,A7612,Ausgaben!G$7:G$10002)+SUMIF(Ausgaben!I$7:I$10002,A7612,Ausgaben!H$7:H$10002),2)</f>
        <v>0</v>
      </c>
    </row>
    <row r="7613" spans="1:2" x14ac:dyDescent="0.25">
      <c r="A7613">
        <v>7613</v>
      </c>
      <c r="B7613" s="24">
        <f>ROUND(SUMIF(Einnahmen!E$7:E$10002,A7613,Einnahmen!G$7:G$10002)+SUMIF(Einnahmen!I$7:I$10002,A7613,Einnahmen!H$7:H$10002)+SUMIF(Ausgaben!E$7:E$10002,A7613,Ausgaben!G$7:G$10002)+SUMIF(Ausgaben!I$7:I$10002,A7613,Ausgaben!H$7:H$10002),2)</f>
        <v>0</v>
      </c>
    </row>
    <row r="7614" spans="1:2" x14ac:dyDescent="0.25">
      <c r="A7614">
        <v>7614</v>
      </c>
      <c r="B7614" s="24">
        <f>ROUND(SUMIF(Einnahmen!E$7:E$10002,A7614,Einnahmen!G$7:G$10002)+SUMIF(Einnahmen!I$7:I$10002,A7614,Einnahmen!H$7:H$10002)+SUMIF(Ausgaben!E$7:E$10002,A7614,Ausgaben!G$7:G$10002)+SUMIF(Ausgaben!I$7:I$10002,A7614,Ausgaben!H$7:H$10002),2)</f>
        <v>0</v>
      </c>
    </row>
    <row r="7615" spans="1:2" x14ac:dyDescent="0.25">
      <c r="A7615">
        <v>7615</v>
      </c>
      <c r="B7615" s="24">
        <f>ROUND(SUMIF(Einnahmen!E$7:E$10002,A7615,Einnahmen!G$7:G$10002)+SUMIF(Einnahmen!I$7:I$10002,A7615,Einnahmen!H$7:H$10002)+SUMIF(Ausgaben!E$7:E$10002,A7615,Ausgaben!G$7:G$10002)+SUMIF(Ausgaben!I$7:I$10002,A7615,Ausgaben!H$7:H$10002),2)</f>
        <v>0</v>
      </c>
    </row>
    <row r="7616" spans="1:2" x14ac:dyDescent="0.25">
      <c r="A7616">
        <v>7616</v>
      </c>
      <c r="B7616" s="24">
        <f>ROUND(SUMIF(Einnahmen!E$7:E$10002,A7616,Einnahmen!G$7:G$10002)+SUMIF(Einnahmen!I$7:I$10002,A7616,Einnahmen!H$7:H$10002)+SUMIF(Ausgaben!E$7:E$10002,A7616,Ausgaben!G$7:G$10002)+SUMIF(Ausgaben!I$7:I$10002,A7616,Ausgaben!H$7:H$10002),2)</f>
        <v>0</v>
      </c>
    </row>
    <row r="7617" spans="1:2" x14ac:dyDescent="0.25">
      <c r="A7617">
        <v>7617</v>
      </c>
      <c r="B7617" s="24">
        <f>ROUND(SUMIF(Einnahmen!E$7:E$10002,A7617,Einnahmen!G$7:G$10002)+SUMIF(Einnahmen!I$7:I$10002,A7617,Einnahmen!H$7:H$10002)+SUMIF(Ausgaben!E$7:E$10002,A7617,Ausgaben!G$7:G$10002)+SUMIF(Ausgaben!I$7:I$10002,A7617,Ausgaben!H$7:H$10002),2)</f>
        <v>0</v>
      </c>
    </row>
    <row r="7618" spans="1:2" x14ac:dyDescent="0.25">
      <c r="A7618">
        <v>7618</v>
      </c>
      <c r="B7618" s="24">
        <f>ROUND(SUMIF(Einnahmen!E$7:E$10002,A7618,Einnahmen!G$7:G$10002)+SUMIF(Einnahmen!I$7:I$10002,A7618,Einnahmen!H$7:H$10002)+SUMIF(Ausgaben!E$7:E$10002,A7618,Ausgaben!G$7:G$10002)+SUMIF(Ausgaben!I$7:I$10002,A7618,Ausgaben!H$7:H$10002),2)</f>
        <v>0</v>
      </c>
    </row>
    <row r="7619" spans="1:2" x14ac:dyDescent="0.25">
      <c r="A7619">
        <v>7619</v>
      </c>
      <c r="B7619" s="24">
        <f>ROUND(SUMIF(Einnahmen!E$7:E$10002,A7619,Einnahmen!G$7:G$10002)+SUMIF(Einnahmen!I$7:I$10002,A7619,Einnahmen!H$7:H$10002)+SUMIF(Ausgaben!E$7:E$10002,A7619,Ausgaben!G$7:G$10002)+SUMIF(Ausgaben!I$7:I$10002,A7619,Ausgaben!H$7:H$10002),2)</f>
        <v>0</v>
      </c>
    </row>
    <row r="7620" spans="1:2" x14ac:dyDescent="0.25">
      <c r="A7620">
        <v>7620</v>
      </c>
      <c r="B7620" s="24">
        <f>ROUND(SUMIF(Einnahmen!E$7:E$10002,A7620,Einnahmen!G$7:G$10002)+SUMIF(Einnahmen!I$7:I$10002,A7620,Einnahmen!H$7:H$10002)+SUMIF(Ausgaben!E$7:E$10002,A7620,Ausgaben!G$7:G$10002)+SUMIF(Ausgaben!I$7:I$10002,A7620,Ausgaben!H$7:H$10002),2)</f>
        <v>0</v>
      </c>
    </row>
    <row r="7621" spans="1:2" x14ac:dyDescent="0.25">
      <c r="A7621">
        <v>7621</v>
      </c>
      <c r="B7621" s="24">
        <f>ROUND(SUMIF(Einnahmen!E$7:E$10002,A7621,Einnahmen!G$7:G$10002)+SUMIF(Einnahmen!I$7:I$10002,A7621,Einnahmen!H$7:H$10002)+SUMIF(Ausgaben!E$7:E$10002,A7621,Ausgaben!G$7:G$10002)+SUMIF(Ausgaben!I$7:I$10002,A7621,Ausgaben!H$7:H$10002),2)</f>
        <v>0</v>
      </c>
    </row>
    <row r="7622" spans="1:2" x14ac:dyDescent="0.25">
      <c r="A7622">
        <v>7622</v>
      </c>
      <c r="B7622" s="24">
        <f>ROUND(SUMIF(Einnahmen!E$7:E$10002,A7622,Einnahmen!G$7:G$10002)+SUMIF(Einnahmen!I$7:I$10002,A7622,Einnahmen!H$7:H$10002)+SUMIF(Ausgaben!E$7:E$10002,A7622,Ausgaben!G$7:G$10002)+SUMIF(Ausgaben!I$7:I$10002,A7622,Ausgaben!H$7:H$10002),2)</f>
        <v>0</v>
      </c>
    </row>
    <row r="7623" spans="1:2" x14ac:dyDescent="0.25">
      <c r="A7623">
        <v>7623</v>
      </c>
      <c r="B7623" s="24">
        <f>ROUND(SUMIF(Einnahmen!E$7:E$10002,A7623,Einnahmen!G$7:G$10002)+SUMIF(Einnahmen!I$7:I$10002,A7623,Einnahmen!H$7:H$10002)+SUMIF(Ausgaben!E$7:E$10002,A7623,Ausgaben!G$7:G$10002)+SUMIF(Ausgaben!I$7:I$10002,A7623,Ausgaben!H$7:H$10002),2)</f>
        <v>0</v>
      </c>
    </row>
    <row r="7624" spans="1:2" x14ac:dyDescent="0.25">
      <c r="A7624">
        <v>7624</v>
      </c>
      <c r="B7624" s="24">
        <f>ROUND(SUMIF(Einnahmen!E$7:E$10002,A7624,Einnahmen!G$7:G$10002)+SUMIF(Einnahmen!I$7:I$10002,A7624,Einnahmen!H$7:H$10002)+SUMIF(Ausgaben!E$7:E$10002,A7624,Ausgaben!G$7:G$10002)+SUMIF(Ausgaben!I$7:I$10002,A7624,Ausgaben!H$7:H$10002),2)</f>
        <v>0</v>
      </c>
    </row>
    <row r="7625" spans="1:2" x14ac:dyDescent="0.25">
      <c r="A7625">
        <v>7625</v>
      </c>
      <c r="B7625" s="24">
        <f>ROUND(SUMIF(Einnahmen!E$7:E$10002,A7625,Einnahmen!G$7:G$10002)+SUMIF(Einnahmen!I$7:I$10002,A7625,Einnahmen!H$7:H$10002)+SUMIF(Ausgaben!E$7:E$10002,A7625,Ausgaben!G$7:G$10002)+SUMIF(Ausgaben!I$7:I$10002,A7625,Ausgaben!H$7:H$10002),2)</f>
        <v>0</v>
      </c>
    </row>
    <row r="7626" spans="1:2" x14ac:dyDescent="0.25">
      <c r="A7626">
        <v>7626</v>
      </c>
      <c r="B7626" s="24">
        <f>ROUND(SUMIF(Einnahmen!E$7:E$10002,A7626,Einnahmen!G$7:G$10002)+SUMIF(Einnahmen!I$7:I$10002,A7626,Einnahmen!H$7:H$10002)+SUMIF(Ausgaben!E$7:E$10002,A7626,Ausgaben!G$7:G$10002)+SUMIF(Ausgaben!I$7:I$10002,A7626,Ausgaben!H$7:H$10002),2)</f>
        <v>0</v>
      </c>
    </row>
    <row r="7627" spans="1:2" x14ac:dyDescent="0.25">
      <c r="A7627">
        <v>7627</v>
      </c>
      <c r="B7627" s="24">
        <f>ROUND(SUMIF(Einnahmen!E$7:E$10002,A7627,Einnahmen!G$7:G$10002)+SUMIF(Einnahmen!I$7:I$10002,A7627,Einnahmen!H$7:H$10002)+SUMIF(Ausgaben!E$7:E$10002,A7627,Ausgaben!G$7:G$10002)+SUMIF(Ausgaben!I$7:I$10002,A7627,Ausgaben!H$7:H$10002),2)</f>
        <v>0</v>
      </c>
    </row>
    <row r="7628" spans="1:2" x14ac:dyDescent="0.25">
      <c r="A7628">
        <v>7628</v>
      </c>
      <c r="B7628" s="24">
        <f>ROUND(SUMIF(Einnahmen!E$7:E$10002,A7628,Einnahmen!G$7:G$10002)+SUMIF(Einnahmen!I$7:I$10002,A7628,Einnahmen!H$7:H$10002)+SUMIF(Ausgaben!E$7:E$10002,A7628,Ausgaben!G$7:G$10002)+SUMIF(Ausgaben!I$7:I$10002,A7628,Ausgaben!H$7:H$10002),2)</f>
        <v>0</v>
      </c>
    </row>
    <row r="7629" spans="1:2" x14ac:dyDescent="0.25">
      <c r="A7629">
        <v>7629</v>
      </c>
      <c r="B7629" s="24">
        <f>ROUND(SUMIF(Einnahmen!E$7:E$10002,A7629,Einnahmen!G$7:G$10002)+SUMIF(Einnahmen!I$7:I$10002,A7629,Einnahmen!H$7:H$10002)+SUMIF(Ausgaben!E$7:E$10002,A7629,Ausgaben!G$7:G$10002)+SUMIF(Ausgaben!I$7:I$10002,A7629,Ausgaben!H$7:H$10002),2)</f>
        <v>0</v>
      </c>
    </row>
    <row r="7630" spans="1:2" x14ac:dyDescent="0.25">
      <c r="A7630">
        <v>7630</v>
      </c>
      <c r="B7630" s="24">
        <f>ROUND(SUMIF(Einnahmen!E$7:E$10002,A7630,Einnahmen!G$7:G$10002)+SUMIF(Einnahmen!I$7:I$10002,A7630,Einnahmen!H$7:H$10002)+SUMIF(Ausgaben!E$7:E$10002,A7630,Ausgaben!G$7:G$10002)+SUMIF(Ausgaben!I$7:I$10002,A7630,Ausgaben!H$7:H$10002),2)</f>
        <v>0</v>
      </c>
    </row>
    <row r="7631" spans="1:2" x14ac:dyDescent="0.25">
      <c r="A7631">
        <v>7631</v>
      </c>
      <c r="B7631" s="24">
        <f>ROUND(SUMIF(Einnahmen!E$7:E$10002,A7631,Einnahmen!G$7:G$10002)+SUMIF(Einnahmen!I$7:I$10002,A7631,Einnahmen!H$7:H$10002)+SUMIF(Ausgaben!E$7:E$10002,A7631,Ausgaben!G$7:G$10002)+SUMIF(Ausgaben!I$7:I$10002,A7631,Ausgaben!H$7:H$10002),2)</f>
        <v>0</v>
      </c>
    </row>
    <row r="7632" spans="1:2" x14ac:dyDescent="0.25">
      <c r="A7632">
        <v>7632</v>
      </c>
      <c r="B7632" s="24">
        <f>ROUND(SUMIF(Einnahmen!E$7:E$10002,A7632,Einnahmen!G$7:G$10002)+SUMIF(Einnahmen!I$7:I$10002,A7632,Einnahmen!H$7:H$10002)+SUMIF(Ausgaben!E$7:E$10002,A7632,Ausgaben!G$7:G$10002)+SUMIF(Ausgaben!I$7:I$10002,A7632,Ausgaben!H$7:H$10002),2)</f>
        <v>0</v>
      </c>
    </row>
    <row r="7633" spans="1:2" x14ac:dyDescent="0.25">
      <c r="A7633">
        <v>7633</v>
      </c>
      <c r="B7633" s="24">
        <f>ROUND(SUMIF(Einnahmen!E$7:E$10002,A7633,Einnahmen!G$7:G$10002)+SUMIF(Einnahmen!I$7:I$10002,A7633,Einnahmen!H$7:H$10002)+SUMIF(Ausgaben!E$7:E$10002,A7633,Ausgaben!G$7:G$10002)+SUMIF(Ausgaben!I$7:I$10002,A7633,Ausgaben!H$7:H$10002),2)</f>
        <v>0</v>
      </c>
    </row>
    <row r="7634" spans="1:2" x14ac:dyDescent="0.25">
      <c r="A7634">
        <v>7634</v>
      </c>
      <c r="B7634" s="24">
        <f>ROUND(SUMIF(Einnahmen!E$7:E$10002,A7634,Einnahmen!G$7:G$10002)+SUMIF(Einnahmen!I$7:I$10002,A7634,Einnahmen!H$7:H$10002)+SUMIF(Ausgaben!E$7:E$10002,A7634,Ausgaben!G$7:G$10002)+SUMIF(Ausgaben!I$7:I$10002,A7634,Ausgaben!H$7:H$10002),2)</f>
        <v>0</v>
      </c>
    </row>
    <row r="7635" spans="1:2" x14ac:dyDescent="0.25">
      <c r="A7635">
        <v>7635</v>
      </c>
      <c r="B7635" s="24">
        <f>ROUND(SUMIF(Einnahmen!E$7:E$10002,A7635,Einnahmen!G$7:G$10002)+SUMIF(Einnahmen!I$7:I$10002,A7635,Einnahmen!H$7:H$10002)+SUMIF(Ausgaben!E$7:E$10002,A7635,Ausgaben!G$7:G$10002)+SUMIF(Ausgaben!I$7:I$10002,A7635,Ausgaben!H$7:H$10002),2)</f>
        <v>0</v>
      </c>
    </row>
    <row r="7636" spans="1:2" x14ac:dyDescent="0.25">
      <c r="A7636">
        <v>7636</v>
      </c>
      <c r="B7636" s="24">
        <f>ROUND(SUMIF(Einnahmen!E$7:E$10002,A7636,Einnahmen!G$7:G$10002)+SUMIF(Einnahmen!I$7:I$10002,A7636,Einnahmen!H$7:H$10002)+SUMIF(Ausgaben!E$7:E$10002,A7636,Ausgaben!G$7:G$10002)+SUMIF(Ausgaben!I$7:I$10002,A7636,Ausgaben!H$7:H$10002),2)</f>
        <v>0</v>
      </c>
    </row>
    <row r="7637" spans="1:2" x14ac:dyDescent="0.25">
      <c r="A7637">
        <v>7637</v>
      </c>
      <c r="B7637" s="24">
        <f>ROUND(SUMIF(Einnahmen!E$7:E$10002,A7637,Einnahmen!G$7:G$10002)+SUMIF(Einnahmen!I$7:I$10002,A7637,Einnahmen!H$7:H$10002)+SUMIF(Ausgaben!E$7:E$10002,A7637,Ausgaben!G$7:G$10002)+SUMIF(Ausgaben!I$7:I$10002,A7637,Ausgaben!H$7:H$10002),2)</f>
        <v>0</v>
      </c>
    </row>
    <row r="7638" spans="1:2" x14ac:dyDescent="0.25">
      <c r="A7638">
        <v>7638</v>
      </c>
      <c r="B7638" s="24">
        <f>ROUND(SUMIF(Einnahmen!E$7:E$10002,A7638,Einnahmen!G$7:G$10002)+SUMIF(Einnahmen!I$7:I$10002,A7638,Einnahmen!H$7:H$10002)+SUMIF(Ausgaben!E$7:E$10002,A7638,Ausgaben!G$7:G$10002)+SUMIF(Ausgaben!I$7:I$10002,A7638,Ausgaben!H$7:H$10002),2)</f>
        <v>0</v>
      </c>
    </row>
    <row r="7639" spans="1:2" x14ac:dyDescent="0.25">
      <c r="A7639">
        <v>7639</v>
      </c>
      <c r="B7639" s="24">
        <f>ROUND(SUMIF(Einnahmen!E$7:E$10002,A7639,Einnahmen!G$7:G$10002)+SUMIF(Einnahmen!I$7:I$10002,A7639,Einnahmen!H$7:H$10002)+SUMIF(Ausgaben!E$7:E$10002,A7639,Ausgaben!G$7:G$10002)+SUMIF(Ausgaben!I$7:I$10002,A7639,Ausgaben!H$7:H$10002),2)</f>
        <v>0</v>
      </c>
    </row>
    <row r="7640" spans="1:2" x14ac:dyDescent="0.25">
      <c r="A7640">
        <v>7640</v>
      </c>
      <c r="B7640" s="24">
        <f>ROUND(SUMIF(Einnahmen!E$7:E$10002,A7640,Einnahmen!G$7:G$10002)+SUMIF(Einnahmen!I$7:I$10002,A7640,Einnahmen!H$7:H$10002)+SUMIF(Ausgaben!E$7:E$10002,A7640,Ausgaben!G$7:G$10002)+SUMIF(Ausgaben!I$7:I$10002,A7640,Ausgaben!H$7:H$10002),2)</f>
        <v>0</v>
      </c>
    </row>
    <row r="7641" spans="1:2" x14ac:dyDescent="0.25">
      <c r="A7641">
        <v>7641</v>
      </c>
      <c r="B7641" s="24">
        <f>ROUND(SUMIF(Einnahmen!E$7:E$10002,A7641,Einnahmen!G$7:G$10002)+SUMIF(Einnahmen!I$7:I$10002,A7641,Einnahmen!H$7:H$10002)+SUMIF(Ausgaben!E$7:E$10002,A7641,Ausgaben!G$7:G$10002)+SUMIF(Ausgaben!I$7:I$10002,A7641,Ausgaben!H$7:H$10002),2)</f>
        <v>0</v>
      </c>
    </row>
    <row r="7642" spans="1:2" x14ac:dyDescent="0.25">
      <c r="A7642">
        <v>7642</v>
      </c>
      <c r="B7642" s="24">
        <f>ROUND(SUMIF(Einnahmen!E$7:E$10002,A7642,Einnahmen!G$7:G$10002)+SUMIF(Einnahmen!I$7:I$10002,A7642,Einnahmen!H$7:H$10002)+SUMIF(Ausgaben!E$7:E$10002,A7642,Ausgaben!G$7:G$10002)+SUMIF(Ausgaben!I$7:I$10002,A7642,Ausgaben!H$7:H$10002),2)</f>
        <v>0</v>
      </c>
    </row>
    <row r="7643" spans="1:2" x14ac:dyDescent="0.25">
      <c r="A7643">
        <v>7643</v>
      </c>
      <c r="B7643" s="24">
        <f>ROUND(SUMIF(Einnahmen!E$7:E$10002,A7643,Einnahmen!G$7:G$10002)+SUMIF(Einnahmen!I$7:I$10002,A7643,Einnahmen!H$7:H$10002)+SUMIF(Ausgaben!E$7:E$10002,A7643,Ausgaben!G$7:G$10002)+SUMIF(Ausgaben!I$7:I$10002,A7643,Ausgaben!H$7:H$10002),2)</f>
        <v>0</v>
      </c>
    </row>
    <row r="7644" spans="1:2" x14ac:dyDescent="0.25">
      <c r="A7644">
        <v>7644</v>
      </c>
      <c r="B7644" s="24">
        <f>ROUND(SUMIF(Einnahmen!E$7:E$10002,A7644,Einnahmen!G$7:G$10002)+SUMIF(Einnahmen!I$7:I$10002,A7644,Einnahmen!H$7:H$10002)+SUMIF(Ausgaben!E$7:E$10002,A7644,Ausgaben!G$7:G$10002)+SUMIF(Ausgaben!I$7:I$10002,A7644,Ausgaben!H$7:H$10002),2)</f>
        <v>0</v>
      </c>
    </row>
    <row r="7645" spans="1:2" x14ac:dyDescent="0.25">
      <c r="A7645">
        <v>7645</v>
      </c>
      <c r="B7645" s="24">
        <f>ROUND(SUMIF(Einnahmen!E$7:E$10002,A7645,Einnahmen!G$7:G$10002)+SUMIF(Einnahmen!I$7:I$10002,A7645,Einnahmen!H$7:H$10002)+SUMIF(Ausgaben!E$7:E$10002,A7645,Ausgaben!G$7:G$10002)+SUMIF(Ausgaben!I$7:I$10002,A7645,Ausgaben!H$7:H$10002),2)</f>
        <v>0</v>
      </c>
    </row>
    <row r="7646" spans="1:2" x14ac:dyDescent="0.25">
      <c r="A7646">
        <v>7646</v>
      </c>
      <c r="B7646" s="24">
        <f>ROUND(SUMIF(Einnahmen!E$7:E$10002,A7646,Einnahmen!G$7:G$10002)+SUMIF(Einnahmen!I$7:I$10002,A7646,Einnahmen!H$7:H$10002)+SUMIF(Ausgaben!E$7:E$10002,A7646,Ausgaben!G$7:G$10002)+SUMIF(Ausgaben!I$7:I$10002,A7646,Ausgaben!H$7:H$10002),2)</f>
        <v>0</v>
      </c>
    </row>
    <row r="7647" spans="1:2" x14ac:dyDescent="0.25">
      <c r="A7647">
        <v>7647</v>
      </c>
      <c r="B7647" s="24">
        <f>ROUND(SUMIF(Einnahmen!E$7:E$10002,A7647,Einnahmen!G$7:G$10002)+SUMIF(Einnahmen!I$7:I$10002,A7647,Einnahmen!H$7:H$10002)+SUMIF(Ausgaben!E$7:E$10002,A7647,Ausgaben!G$7:G$10002)+SUMIF(Ausgaben!I$7:I$10002,A7647,Ausgaben!H$7:H$10002),2)</f>
        <v>0</v>
      </c>
    </row>
    <row r="7648" spans="1:2" x14ac:dyDescent="0.25">
      <c r="A7648">
        <v>7648</v>
      </c>
      <c r="B7648" s="24">
        <f>ROUND(SUMIF(Einnahmen!E$7:E$10002,A7648,Einnahmen!G$7:G$10002)+SUMIF(Einnahmen!I$7:I$10002,A7648,Einnahmen!H$7:H$10002)+SUMIF(Ausgaben!E$7:E$10002,A7648,Ausgaben!G$7:G$10002)+SUMIF(Ausgaben!I$7:I$10002,A7648,Ausgaben!H$7:H$10002),2)</f>
        <v>0</v>
      </c>
    </row>
    <row r="7649" spans="1:2" x14ac:dyDescent="0.25">
      <c r="A7649">
        <v>7649</v>
      </c>
      <c r="B7649" s="24">
        <f>ROUND(SUMIF(Einnahmen!E$7:E$10002,A7649,Einnahmen!G$7:G$10002)+SUMIF(Einnahmen!I$7:I$10002,A7649,Einnahmen!H$7:H$10002)+SUMIF(Ausgaben!E$7:E$10002,A7649,Ausgaben!G$7:G$10002)+SUMIF(Ausgaben!I$7:I$10002,A7649,Ausgaben!H$7:H$10002),2)</f>
        <v>0</v>
      </c>
    </row>
    <row r="7650" spans="1:2" x14ac:dyDescent="0.25">
      <c r="A7650">
        <v>7650</v>
      </c>
      <c r="B7650" s="24">
        <f>ROUND(SUMIF(Einnahmen!E$7:E$10002,A7650,Einnahmen!G$7:G$10002)+SUMIF(Einnahmen!I$7:I$10002,A7650,Einnahmen!H$7:H$10002)+SUMIF(Ausgaben!E$7:E$10002,A7650,Ausgaben!G$7:G$10002)+SUMIF(Ausgaben!I$7:I$10002,A7650,Ausgaben!H$7:H$10002),2)</f>
        <v>0</v>
      </c>
    </row>
    <row r="7651" spans="1:2" x14ac:dyDescent="0.25">
      <c r="A7651">
        <v>7651</v>
      </c>
      <c r="B7651" s="24">
        <f>ROUND(SUMIF(Einnahmen!E$7:E$10002,A7651,Einnahmen!G$7:G$10002)+SUMIF(Einnahmen!I$7:I$10002,A7651,Einnahmen!H$7:H$10002)+SUMIF(Ausgaben!E$7:E$10002,A7651,Ausgaben!G$7:G$10002)+SUMIF(Ausgaben!I$7:I$10002,A7651,Ausgaben!H$7:H$10002),2)</f>
        <v>0</v>
      </c>
    </row>
    <row r="7652" spans="1:2" x14ac:dyDescent="0.25">
      <c r="A7652">
        <v>7652</v>
      </c>
      <c r="B7652" s="24">
        <f>ROUND(SUMIF(Einnahmen!E$7:E$10002,A7652,Einnahmen!G$7:G$10002)+SUMIF(Einnahmen!I$7:I$10002,A7652,Einnahmen!H$7:H$10002)+SUMIF(Ausgaben!E$7:E$10002,A7652,Ausgaben!G$7:G$10002)+SUMIF(Ausgaben!I$7:I$10002,A7652,Ausgaben!H$7:H$10002),2)</f>
        <v>0</v>
      </c>
    </row>
    <row r="7653" spans="1:2" x14ac:dyDescent="0.25">
      <c r="A7653">
        <v>7653</v>
      </c>
      <c r="B7653" s="24">
        <f>ROUND(SUMIF(Einnahmen!E$7:E$10002,A7653,Einnahmen!G$7:G$10002)+SUMIF(Einnahmen!I$7:I$10002,A7653,Einnahmen!H$7:H$10002)+SUMIF(Ausgaben!E$7:E$10002,A7653,Ausgaben!G$7:G$10002)+SUMIF(Ausgaben!I$7:I$10002,A7653,Ausgaben!H$7:H$10002),2)</f>
        <v>0</v>
      </c>
    </row>
    <row r="7654" spans="1:2" x14ac:dyDescent="0.25">
      <c r="A7654">
        <v>7654</v>
      </c>
      <c r="B7654" s="24">
        <f>ROUND(SUMIF(Einnahmen!E$7:E$10002,A7654,Einnahmen!G$7:G$10002)+SUMIF(Einnahmen!I$7:I$10002,A7654,Einnahmen!H$7:H$10002)+SUMIF(Ausgaben!E$7:E$10002,A7654,Ausgaben!G$7:G$10002)+SUMIF(Ausgaben!I$7:I$10002,A7654,Ausgaben!H$7:H$10002),2)</f>
        <v>0</v>
      </c>
    </row>
    <row r="7655" spans="1:2" x14ac:dyDescent="0.25">
      <c r="A7655">
        <v>7655</v>
      </c>
      <c r="B7655" s="24">
        <f>ROUND(SUMIF(Einnahmen!E$7:E$10002,A7655,Einnahmen!G$7:G$10002)+SUMIF(Einnahmen!I$7:I$10002,A7655,Einnahmen!H$7:H$10002)+SUMIF(Ausgaben!E$7:E$10002,A7655,Ausgaben!G$7:G$10002)+SUMIF(Ausgaben!I$7:I$10002,A7655,Ausgaben!H$7:H$10002),2)</f>
        <v>0</v>
      </c>
    </row>
    <row r="7656" spans="1:2" x14ac:dyDescent="0.25">
      <c r="A7656">
        <v>7656</v>
      </c>
      <c r="B7656" s="24">
        <f>ROUND(SUMIF(Einnahmen!E$7:E$10002,A7656,Einnahmen!G$7:G$10002)+SUMIF(Einnahmen!I$7:I$10002,A7656,Einnahmen!H$7:H$10002)+SUMIF(Ausgaben!E$7:E$10002,A7656,Ausgaben!G$7:G$10002)+SUMIF(Ausgaben!I$7:I$10002,A7656,Ausgaben!H$7:H$10002),2)</f>
        <v>0</v>
      </c>
    </row>
    <row r="7657" spans="1:2" x14ac:dyDescent="0.25">
      <c r="A7657">
        <v>7657</v>
      </c>
      <c r="B7657" s="24">
        <f>ROUND(SUMIF(Einnahmen!E$7:E$10002,A7657,Einnahmen!G$7:G$10002)+SUMIF(Einnahmen!I$7:I$10002,A7657,Einnahmen!H$7:H$10002)+SUMIF(Ausgaben!E$7:E$10002,A7657,Ausgaben!G$7:G$10002)+SUMIF(Ausgaben!I$7:I$10002,A7657,Ausgaben!H$7:H$10002),2)</f>
        <v>0</v>
      </c>
    </row>
    <row r="7658" spans="1:2" x14ac:dyDescent="0.25">
      <c r="A7658">
        <v>7658</v>
      </c>
      <c r="B7658" s="24">
        <f>ROUND(SUMIF(Einnahmen!E$7:E$10002,A7658,Einnahmen!G$7:G$10002)+SUMIF(Einnahmen!I$7:I$10002,A7658,Einnahmen!H$7:H$10002)+SUMIF(Ausgaben!E$7:E$10002,A7658,Ausgaben!G$7:G$10002)+SUMIF(Ausgaben!I$7:I$10002,A7658,Ausgaben!H$7:H$10002),2)</f>
        <v>0</v>
      </c>
    </row>
    <row r="7659" spans="1:2" x14ac:dyDescent="0.25">
      <c r="A7659">
        <v>7659</v>
      </c>
      <c r="B7659" s="24">
        <f>ROUND(SUMIF(Einnahmen!E$7:E$10002,A7659,Einnahmen!G$7:G$10002)+SUMIF(Einnahmen!I$7:I$10002,A7659,Einnahmen!H$7:H$10002)+SUMIF(Ausgaben!E$7:E$10002,A7659,Ausgaben!G$7:G$10002)+SUMIF(Ausgaben!I$7:I$10002,A7659,Ausgaben!H$7:H$10002),2)</f>
        <v>0</v>
      </c>
    </row>
    <row r="7660" spans="1:2" x14ac:dyDescent="0.25">
      <c r="A7660">
        <v>7660</v>
      </c>
      <c r="B7660" s="24">
        <f>ROUND(SUMIF(Einnahmen!E$7:E$10002,A7660,Einnahmen!G$7:G$10002)+SUMIF(Einnahmen!I$7:I$10002,A7660,Einnahmen!H$7:H$10002)+SUMIF(Ausgaben!E$7:E$10002,A7660,Ausgaben!G$7:G$10002)+SUMIF(Ausgaben!I$7:I$10002,A7660,Ausgaben!H$7:H$10002),2)</f>
        <v>0</v>
      </c>
    </row>
    <row r="7661" spans="1:2" x14ac:dyDescent="0.25">
      <c r="A7661">
        <v>7661</v>
      </c>
      <c r="B7661" s="24">
        <f>ROUND(SUMIF(Einnahmen!E$7:E$10002,A7661,Einnahmen!G$7:G$10002)+SUMIF(Einnahmen!I$7:I$10002,A7661,Einnahmen!H$7:H$10002)+SUMIF(Ausgaben!E$7:E$10002,A7661,Ausgaben!G$7:G$10002)+SUMIF(Ausgaben!I$7:I$10002,A7661,Ausgaben!H$7:H$10002),2)</f>
        <v>0</v>
      </c>
    </row>
    <row r="7662" spans="1:2" x14ac:dyDescent="0.25">
      <c r="A7662">
        <v>7662</v>
      </c>
      <c r="B7662" s="24">
        <f>ROUND(SUMIF(Einnahmen!E$7:E$10002,A7662,Einnahmen!G$7:G$10002)+SUMIF(Einnahmen!I$7:I$10002,A7662,Einnahmen!H$7:H$10002)+SUMIF(Ausgaben!E$7:E$10002,A7662,Ausgaben!G$7:G$10002)+SUMIF(Ausgaben!I$7:I$10002,A7662,Ausgaben!H$7:H$10002),2)</f>
        <v>0</v>
      </c>
    </row>
    <row r="7663" spans="1:2" x14ac:dyDescent="0.25">
      <c r="A7663">
        <v>7663</v>
      </c>
      <c r="B7663" s="24">
        <f>ROUND(SUMIF(Einnahmen!E$7:E$10002,A7663,Einnahmen!G$7:G$10002)+SUMIF(Einnahmen!I$7:I$10002,A7663,Einnahmen!H$7:H$10002)+SUMIF(Ausgaben!E$7:E$10002,A7663,Ausgaben!G$7:G$10002)+SUMIF(Ausgaben!I$7:I$10002,A7663,Ausgaben!H$7:H$10002),2)</f>
        <v>0</v>
      </c>
    </row>
    <row r="7664" spans="1:2" x14ac:dyDescent="0.25">
      <c r="A7664">
        <v>7664</v>
      </c>
      <c r="B7664" s="24">
        <f>ROUND(SUMIF(Einnahmen!E$7:E$10002,A7664,Einnahmen!G$7:G$10002)+SUMIF(Einnahmen!I$7:I$10002,A7664,Einnahmen!H$7:H$10002)+SUMIF(Ausgaben!E$7:E$10002,A7664,Ausgaben!G$7:G$10002)+SUMIF(Ausgaben!I$7:I$10002,A7664,Ausgaben!H$7:H$10002),2)</f>
        <v>0</v>
      </c>
    </row>
    <row r="7665" spans="1:2" x14ac:dyDescent="0.25">
      <c r="A7665">
        <v>7665</v>
      </c>
      <c r="B7665" s="24">
        <f>ROUND(SUMIF(Einnahmen!E$7:E$10002,A7665,Einnahmen!G$7:G$10002)+SUMIF(Einnahmen!I$7:I$10002,A7665,Einnahmen!H$7:H$10002)+SUMIF(Ausgaben!E$7:E$10002,A7665,Ausgaben!G$7:G$10002)+SUMIF(Ausgaben!I$7:I$10002,A7665,Ausgaben!H$7:H$10002),2)</f>
        <v>0</v>
      </c>
    </row>
    <row r="7666" spans="1:2" x14ac:dyDescent="0.25">
      <c r="A7666">
        <v>7666</v>
      </c>
      <c r="B7666" s="24">
        <f>ROUND(SUMIF(Einnahmen!E$7:E$10002,A7666,Einnahmen!G$7:G$10002)+SUMIF(Einnahmen!I$7:I$10002,A7666,Einnahmen!H$7:H$10002)+SUMIF(Ausgaben!E$7:E$10002,A7666,Ausgaben!G$7:G$10002)+SUMIF(Ausgaben!I$7:I$10002,A7666,Ausgaben!H$7:H$10002),2)</f>
        <v>0</v>
      </c>
    </row>
    <row r="7667" spans="1:2" x14ac:dyDescent="0.25">
      <c r="A7667">
        <v>7667</v>
      </c>
      <c r="B7667" s="24">
        <f>ROUND(SUMIF(Einnahmen!E$7:E$10002,A7667,Einnahmen!G$7:G$10002)+SUMIF(Einnahmen!I$7:I$10002,A7667,Einnahmen!H$7:H$10002)+SUMIF(Ausgaben!E$7:E$10002,A7667,Ausgaben!G$7:G$10002)+SUMIF(Ausgaben!I$7:I$10002,A7667,Ausgaben!H$7:H$10002),2)</f>
        <v>0</v>
      </c>
    </row>
    <row r="7668" spans="1:2" x14ac:dyDescent="0.25">
      <c r="A7668">
        <v>7668</v>
      </c>
      <c r="B7668" s="24">
        <f>ROUND(SUMIF(Einnahmen!E$7:E$10002,A7668,Einnahmen!G$7:G$10002)+SUMIF(Einnahmen!I$7:I$10002,A7668,Einnahmen!H$7:H$10002)+SUMIF(Ausgaben!E$7:E$10002,A7668,Ausgaben!G$7:G$10002)+SUMIF(Ausgaben!I$7:I$10002,A7668,Ausgaben!H$7:H$10002),2)</f>
        <v>0</v>
      </c>
    </row>
    <row r="7669" spans="1:2" x14ac:dyDescent="0.25">
      <c r="A7669">
        <v>7669</v>
      </c>
      <c r="B7669" s="24">
        <f>ROUND(SUMIF(Einnahmen!E$7:E$10002,A7669,Einnahmen!G$7:G$10002)+SUMIF(Einnahmen!I$7:I$10002,A7669,Einnahmen!H$7:H$10002)+SUMIF(Ausgaben!E$7:E$10002,A7669,Ausgaben!G$7:G$10002)+SUMIF(Ausgaben!I$7:I$10002,A7669,Ausgaben!H$7:H$10002),2)</f>
        <v>0</v>
      </c>
    </row>
    <row r="7670" spans="1:2" x14ac:dyDescent="0.25">
      <c r="A7670">
        <v>7670</v>
      </c>
      <c r="B7670" s="24">
        <f>ROUND(SUMIF(Einnahmen!E$7:E$10002,A7670,Einnahmen!G$7:G$10002)+SUMIF(Einnahmen!I$7:I$10002,A7670,Einnahmen!H$7:H$10002)+SUMIF(Ausgaben!E$7:E$10002,A7670,Ausgaben!G$7:G$10002)+SUMIF(Ausgaben!I$7:I$10002,A7670,Ausgaben!H$7:H$10002),2)</f>
        <v>0</v>
      </c>
    </row>
    <row r="7671" spans="1:2" x14ac:dyDescent="0.25">
      <c r="A7671">
        <v>7671</v>
      </c>
      <c r="B7671" s="24">
        <f>ROUND(SUMIF(Einnahmen!E$7:E$10002,A7671,Einnahmen!G$7:G$10002)+SUMIF(Einnahmen!I$7:I$10002,A7671,Einnahmen!H$7:H$10002)+SUMIF(Ausgaben!E$7:E$10002,A7671,Ausgaben!G$7:G$10002)+SUMIF(Ausgaben!I$7:I$10002,A7671,Ausgaben!H$7:H$10002),2)</f>
        <v>0</v>
      </c>
    </row>
    <row r="7672" spans="1:2" x14ac:dyDescent="0.25">
      <c r="A7672">
        <v>7672</v>
      </c>
      <c r="B7672" s="24">
        <f>ROUND(SUMIF(Einnahmen!E$7:E$10002,A7672,Einnahmen!G$7:G$10002)+SUMIF(Einnahmen!I$7:I$10002,A7672,Einnahmen!H$7:H$10002)+SUMIF(Ausgaben!E$7:E$10002,A7672,Ausgaben!G$7:G$10002)+SUMIF(Ausgaben!I$7:I$10002,A7672,Ausgaben!H$7:H$10002),2)</f>
        <v>0</v>
      </c>
    </row>
    <row r="7673" spans="1:2" x14ac:dyDescent="0.25">
      <c r="A7673">
        <v>7673</v>
      </c>
      <c r="B7673" s="24">
        <f>ROUND(SUMIF(Einnahmen!E$7:E$10002,A7673,Einnahmen!G$7:G$10002)+SUMIF(Einnahmen!I$7:I$10002,A7673,Einnahmen!H$7:H$10002)+SUMIF(Ausgaben!E$7:E$10002,A7673,Ausgaben!G$7:G$10002)+SUMIF(Ausgaben!I$7:I$10002,A7673,Ausgaben!H$7:H$10002),2)</f>
        <v>0</v>
      </c>
    </row>
    <row r="7674" spans="1:2" x14ac:dyDescent="0.25">
      <c r="A7674">
        <v>7674</v>
      </c>
      <c r="B7674" s="24">
        <f>ROUND(SUMIF(Einnahmen!E$7:E$10002,A7674,Einnahmen!G$7:G$10002)+SUMIF(Einnahmen!I$7:I$10002,A7674,Einnahmen!H$7:H$10002)+SUMIF(Ausgaben!E$7:E$10002,A7674,Ausgaben!G$7:G$10002)+SUMIF(Ausgaben!I$7:I$10002,A7674,Ausgaben!H$7:H$10002),2)</f>
        <v>0</v>
      </c>
    </row>
    <row r="7675" spans="1:2" x14ac:dyDescent="0.25">
      <c r="A7675">
        <v>7675</v>
      </c>
      <c r="B7675" s="24">
        <f>ROUND(SUMIF(Einnahmen!E$7:E$10002,A7675,Einnahmen!G$7:G$10002)+SUMIF(Einnahmen!I$7:I$10002,A7675,Einnahmen!H$7:H$10002)+SUMIF(Ausgaben!E$7:E$10002,A7675,Ausgaben!G$7:G$10002)+SUMIF(Ausgaben!I$7:I$10002,A7675,Ausgaben!H$7:H$10002),2)</f>
        <v>0</v>
      </c>
    </row>
    <row r="7676" spans="1:2" x14ac:dyDescent="0.25">
      <c r="A7676">
        <v>7676</v>
      </c>
      <c r="B7676" s="24">
        <f>ROUND(SUMIF(Einnahmen!E$7:E$10002,A7676,Einnahmen!G$7:G$10002)+SUMIF(Einnahmen!I$7:I$10002,A7676,Einnahmen!H$7:H$10002)+SUMIF(Ausgaben!E$7:E$10002,A7676,Ausgaben!G$7:G$10002)+SUMIF(Ausgaben!I$7:I$10002,A7676,Ausgaben!H$7:H$10002),2)</f>
        <v>0</v>
      </c>
    </row>
    <row r="7677" spans="1:2" x14ac:dyDescent="0.25">
      <c r="A7677">
        <v>7677</v>
      </c>
      <c r="B7677" s="24">
        <f>ROUND(SUMIF(Einnahmen!E$7:E$10002,A7677,Einnahmen!G$7:G$10002)+SUMIF(Einnahmen!I$7:I$10002,A7677,Einnahmen!H$7:H$10002)+SUMIF(Ausgaben!E$7:E$10002,A7677,Ausgaben!G$7:G$10002)+SUMIF(Ausgaben!I$7:I$10002,A7677,Ausgaben!H$7:H$10002),2)</f>
        <v>0</v>
      </c>
    </row>
    <row r="7678" spans="1:2" x14ac:dyDescent="0.25">
      <c r="A7678">
        <v>7678</v>
      </c>
      <c r="B7678" s="24">
        <f>ROUND(SUMIF(Einnahmen!E$7:E$10002,A7678,Einnahmen!G$7:G$10002)+SUMIF(Einnahmen!I$7:I$10002,A7678,Einnahmen!H$7:H$10002)+SUMIF(Ausgaben!E$7:E$10002,A7678,Ausgaben!G$7:G$10002)+SUMIF(Ausgaben!I$7:I$10002,A7678,Ausgaben!H$7:H$10002),2)</f>
        <v>0</v>
      </c>
    </row>
    <row r="7679" spans="1:2" x14ac:dyDescent="0.25">
      <c r="A7679">
        <v>7679</v>
      </c>
      <c r="B7679" s="24">
        <f>ROUND(SUMIF(Einnahmen!E$7:E$10002,A7679,Einnahmen!G$7:G$10002)+SUMIF(Einnahmen!I$7:I$10002,A7679,Einnahmen!H$7:H$10002)+SUMIF(Ausgaben!E$7:E$10002,A7679,Ausgaben!G$7:G$10002)+SUMIF(Ausgaben!I$7:I$10002,A7679,Ausgaben!H$7:H$10002),2)</f>
        <v>0</v>
      </c>
    </row>
    <row r="7680" spans="1:2" x14ac:dyDescent="0.25">
      <c r="A7680">
        <v>7680</v>
      </c>
      <c r="B7680" s="24">
        <f>ROUND(SUMIF(Einnahmen!E$7:E$10002,A7680,Einnahmen!G$7:G$10002)+SUMIF(Einnahmen!I$7:I$10002,A7680,Einnahmen!H$7:H$10002)+SUMIF(Ausgaben!E$7:E$10002,A7680,Ausgaben!G$7:G$10002)+SUMIF(Ausgaben!I$7:I$10002,A7680,Ausgaben!H$7:H$10002),2)</f>
        <v>0</v>
      </c>
    </row>
    <row r="7681" spans="1:2" x14ac:dyDescent="0.25">
      <c r="A7681">
        <v>7681</v>
      </c>
      <c r="B7681" s="24">
        <f>ROUND(SUMIF(Einnahmen!E$7:E$10002,A7681,Einnahmen!G$7:G$10002)+SUMIF(Einnahmen!I$7:I$10002,A7681,Einnahmen!H$7:H$10002)+SUMIF(Ausgaben!E$7:E$10002,A7681,Ausgaben!G$7:G$10002)+SUMIF(Ausgaben!I$7:I$10002,A7681,Ausgaben!H$7:H$10002),2)</f>
        <v>0</v>
      </c>
    </row>
    <row r="7682" spans="1:2" x14ac:dyDescent="0.25">
      <c r="A7682">
        <v>7682</v>
      </c>
      <c r="B7682" s="24">
        <f>ROUND(SUMIF(Einnahmen!E$7:E$10002,A7682,Einnahmen!G$7:G$10002)+SUMIF(Einnahmen!I$7:I$10002,A7682,Einnahmen!H$7:H$10002)+SUMIF(Ausgaben!E$7:E$10002,A7682,Ausgaben!G$7:G$10002)+SUMIF(Ausgaben!I$7:I$10002,A7682,Ausgaben!H$7:H$10002),2)</f>
        <v>0</v>
      </c>
    </row>
    <row r="7683" spans="1:2" x14ac:dyDescent="0.25">
      <c r="A7683">
        <v>7683</v>
      </c>
      <c r="B7683" s="24">
        <f>ROUND(SUMIF(Einnahmen!E$7:E$10002,A7683,Einnahmen!G$7:G$10002)+SUMIF(Einnahmen!I$7:I$10002,A7683,Einnahmen!H$7:H$10002)+SUMIF(Ausgaben!E$7:E$10002,A7683,Ausgaben!G$7:G$10002)+SUMIF(Ausgaben!I$7:I$10002,A7683,Ausgaben!H$7:H$10002),2)</f>
        <v>0</v>
      </c>
    </row>
    <row r="7684" spans="1:2" x14ac:dyDescent="0.25">
      <c r="A7684">
        <v>7684</v>
      </c>
      <c r="B7684" s="24">
        <f>ROUND(SUMIF(Einnahmen!E$7:E$10002,A7684,Einnahmen!G$7:G$10002)+SUMIF(Einnahmen!I$7:I$10002,A7684,Einnahmen!H$7:H$10002)+SUMIF(Ausgaben!E$7:E$10002,A7684,Ausgaben!G$7:G$10002)+SUMIF(Ausgaben!I$7:I$10002,A7684,Ausgaben!H$7:H$10002),2)</f>
        <v>0</v>
      </c>
    </row>
    <row r="7685" spans="1:2" x14ac:dyDescent="0.25">
      <c r="A7685">
        <v>7685</v>
      </c>
      <c r="B7685" s="24">
        <f>ROUND(SUMIF(Einnahmen!E$7:E$10002,A7685,Einnahmen!G$7:G$10002)+SUMIF(Einnahmen!I$7:I$10002,A7685,Einnahmen!H$7:H$10002)+SUMIF(Ausgaben!E$7:E$10002,A7685,Ausgaben!G$7:G$10002)+SUMIF(Ausgaben!I$7:I$10002,A7685,Ausgaben!H$7:H$10002),2)</f>
        <v>0</v>
      </c>
    </row>
    <row r="7686" spans="1:2" x14ac:dyDescent="0.25">
      <c r="A7686">
        <v>7686</v>
      </c>
      <c r="B7686" s="24">
        <f>ROUND(SUMIF(Einnahmen!E$7:E$10002,A7686,Einnahmen!G$7:G$10002)+SUMIF(Einnahmen!I$7:I$10002,A7686,Einnahmen!H$7:H$10002)+SUMIF(Ausgaben!E$7:E$10002,A7686,Ausgaben!G$7:G$10002)+SUMIF(Ausgaben!I$7:I$10002,A7686,Ausgaben!H$7:H$10002),2)</f>
        <v>0</v>
      </c>
    </row>
    <row r="7687" spans="1:2" x14ac:dyDescent="0.25">
      <c r="A7687">
        <v>7687</v>
      </c>
      <c r="B7687" s="24">
        <f>ROUND(SUMIF(Einnahmen!E$7:E$10002,A7687,Einnahmen!G$7:G$10002)+SUMIF(Einnahmen!I$7:I$10002,A7687,Einnahmen!H$7:H$10002)+SUMIF(Ausgaben!E$7:E$10002,A7687,Ausgaben!G$7:G$10002)+SUMIF(Ausgaben!I$7:I$10002,A7687,Ausgaben!H$7:H$10002),2)</f>
        <v>0</v>
      </c>
    </row>
    <row r="7688" spans="1:2" x14ac:dyDescent="0.25">
      <c r="A7688">
        <v>7688</v>
      </c>
      <c r="B7688" s="24">
        <f>ROUND(SUMIF(Einnahmen!E$7:E$10002,A7688,Einnahmen!G$7:G$10002)+SUMIF(Einnahmen!I$7:I$10002,A7688,Einnahmen!H$7:H$10002)+SUMIF(Ausgaben!E$7:E$10002,A7688,Ausgaben!G$7:G$10002)+SUMIF(Ausgaben!I$7:I$10002,A7688,Ausgaben!H$7:H$10002),2)</f>
        <v>0</v>
      </c>
    </row>
    <row r="7689" spans="1:2" x14ac:dyDescent="0.25">
      <c r="A7689">
        <v>7689</v>
      </c>
      <c r="B7689" s="24">
        <f>ROUND(SUMIF(Einnahmen!E$7:E$10002,A7689,Einnahmen!G$7:G$10002)+SUMIF(Einnahmen!I$7:I$10002,A7689,Einnahmen!H$7:H$10002)+SUMIF(Ausgaben!E$7:E$10002,A7689,Ausgaben!G$7:G$10002)+SUMIF(Ausgaben!I$7:I$10002,A7689,Ausgaben!H$7:H$10002),2)</f>
        <v>0</v>
      </c>
    </row>
    <row r="7690" spans="1:2" x14ac:dyDescent="0.25">
      <c r="A7690">
        <v>7690</v>
      </c>
      <c r="B7690" s="24">
        <f>ROUND(SUMIF(Einnahmen!E$7:E$10002,A7690,Einnahmen!G$7:G$10002)+SUMIF(Einnahmen!I$7:I$10002,A7690,Einnahmen!H$7:H$10002)+SUMIF(Ausgaben!E$7:E$10002,A7690,Ausgaben!G$7:G$10002)+SUMIF(Ausgaben!I$7:I$10002,A7690,Ausgaben!H$7:H$10002),2)</f>
        <v>0</v>
      </c>
    </row>
    <row r="7691" spans="1:2" x14ac:dyDescent="0.25">
      <c r="A7691">
        <v>7691</v>
      </c>
      <c r="B7691" s="24">
        <f>ROUND(SUMIF(Einnahmen!E$7:E$10002,A7691,Einnahmen!G$7:G$10002)+SUMIF(Einnahmen!I$7:I$10002,A7691,Einnahmen!H$7:H$10002)+SUMIF(Ausgaben!E$7:E$10002,A7691,Ausgaben!G$7:G$10002)+SUMIF(Ausgaben!I$7:I$10002,A7691,Ausgaben!H$7:H$10002),2)</f>
        <v>0</v>
      </c>
    </row>
    <row r="7692" spans="1:2" x14ac:dyDescent="0.25">
      <c r="A7692">
        <v>7692</v>
      </c>
      <c r="B7692" s="24">
        <f>ROUND(SUMIF(Einnahmen!E$7:E$10002,A7692,Einnahmen!G$7:G$10002)+SUMIF(Einnahmen!I$7:I$10002,A7692,Einnahmen!H$7:H$10002)+SUMIF(Ausgaben!E$7:E$10002,A7692,Ausgaben!G$7:G$10002)+SUMIF(Ausgaben!I$7:I$10002,A7692,Ausgaben!H$7:H$10002),2)</f>
        <v>0</v>
      </c>
    </row>
    <row r="7693" spans="1:2" x14ac:dyDescent="0.25">
      <c r="A7693">
        <v>7693</v>
      </c>
      <c r="B7693" s="24">
        <f>ROUND(SUMIF(Einnahmen!E$7:E$10002,A7693,Einnahmen!G$7:G$10002)+SUMIF(Einnahmen!I$7:I$10002,A7693,Einnahmen!H$7:H$10002)+SUMIF(Ausgaben!E$7:E$10002,A7693,Ausgaben!G$7:G$10002)+SUMIF(Ausgaben!I$7:I$10002,A7693,Ausgaben!H$7:H$10002),2)</f>
        <v>0</v>
      </c>
    </row>
    <row r="7694" spans="1:2" x14ac:dyDescent="0.25">
      <c r="A7694">
        <v>7694</v>
      </c>
      <c r="B7694" s="24">
        <f>ROUND(SUMIF(Einnahmen!E$7:E$10002,A7694,Einnahmen!G$7:G$10002)+SUMIF(Einnahmen!I$7:I$10002,A7694,Einnahmen!H$7:H$10002)+SUMIF(Ausgaben!E$7:E$10002,A7694,Ausgaben!G$7:G$10002)+SUMIF(Ausgaben!I$7:I$10002,A7694,Ausgaben!H$7:H$10002),2)</f>
        <v>0</v>
      </c>
    </row>
    <row r="7695" spans="1:2" x14ac:dyDescent="0.25">
      <c r="A7695">
        <v>7695</v>
      </c>
      <c r="B7695" s="24">
        <f>ROUND(SUMIF(Einnahmen!E$7:E$10002,A7695,Einnahmen!G$7:G$10002)+SUMIF(Einnahmen!I$7:I$10002,A7695,Einnahmen!H$7:H$10002)+SUMIF(Ausgaben!E$7:E$10002,A7695,Ausgaben!G$7:G$10002)+SUMIF(Ausgaben!I$7:I$10002,A7695,Ausgaben!H$7:H$10002),2)</f>
        <v>0</v>
      </c>
    </row>
    <row r="7696" spans="1:2" x14ac:dyDescent="0.25">
      <c r="A7696">
        <v>7696</v>
      </c>
      <c r="B7696" s="24">
        <f>ROUND(SUMIF(Einnahmen!E$7:E$10002,A7696,Einnahmen!G$7:G$10002)+SUMIF(Einnahmen!I$7:I$10002,A7696,Einnahmen!H$7:H$10002)+SUMIF(Ausgaben!E$7:E$10002,A7696,Ausgaben!G$7:G$10002)+SUMIF(Ausgaben!I$7:I$10002,A7696,Ausgaben!H$7:H$10002),2)</f>
        <v>0</v>
      </c>
    </row>
    <row r="7697" spans="1:2" x14ac:dyDescent="0.25">
      <c r="A7697">
        <v>7697</v>
      </c>
      <c r="B7697" s="24">
        <f>ROUND(SUMIF(Einnahmen!E$7:E$10002,A7697,Einnahmen!G$7:G$10002)+SUMIF(Einnahmen!I$7:I$10002,A7697,Einnahmen!H$7:H$10002)+SUMIF(Ausgaben!E$7:E$10002,A7697,Ausgaben!G$7:G$10002)+SUMIF(Ausgaben!I$7:I$10002,A7697,Ausgaben!H$7:H$10002),2)</f>
        <v>0</v>
      </c>
    </row>
    <row r="7698" spans="1:2" x14ac:dyDescent="0.25">
      <c r="A7698">
        <v>7698</v>
      </c>
      <c r="B7698" s="24">
        <f>ROUND(SUMIF(Einnahmen!E$7:E$10002,A7698,Einnahmen!G$7:G$10002)+SUMIF(Einnahmen!I$7:I$10002,A7698,Einnahmen!H$7:H$10002)+SUMIF(Ausgaben!E$7:E$10002,A7698,Ausgaben!G$7:G$10002)+SUMIF(Ausgaben!I$7:I$10002,A7698,Ausgaben!H$7:H$10002),2)</f>
        <v>0</v>
      </c>
    </row>
    <row r="7699" spans="1:2" x14ac:dyDescent="0.25">
      <c r="A7699">
        <v>7699</v>
      </c>
      <c r="B7699" s="24">
        <f>ROUND(SUMIF(Einnahmen!E$7:E$10002,A7699,Einnahmen!G$7:G$10002)+SUMIF(Einnahmen!I$7:I$10002,A7699,Einnahmen!H$7:H$10002)+SUMIF(Ausgaben!E$7:E$10002,A7699,Ausgaben!G$7:G$10002)+SUMIF(Ausgaben!I$7:I$10002,A7699,Ausgaben!H$7:H$10002),2)</f>
        <v>0</v>
      </c>
    </row>
    <row r="7700" spans="1:2" x14ac:dyDescent="0.25">
      <c r="A7700">
        <v>7700</v>
      </c>
      <c r="B7700" s="24">
        <f>ROUND(SUMIF(Einnahmen!E$7:E$10002,A7700,Einnahmen!G$7:G$10002)+SUMIF(Einnahmen!I$7:I$10002,A7700,Einnahmen!H$7:H$10002)+SUMIF(Ausgaben!E$7:E$10002,A7700,Ausgaben!G$7:G$10002)+SUMIF(Ausgaben!I$7:I$10002,A7700,Ausgaben!H$7:H$10002),2)</f>
        <v>0</v>
      </c>
    </row>
    <row r="7701" spans="1:2" x14ac:dyDescent="0.25">
      <c r="A7701">
        <v>7701</v>
      </c>
      <c r="B7701" s="24">
        <f>ROUND(SUMIF(Einnahmen!E$7:E$10002,A7701,Einnahmen!G$7:G$10002)+SUMIF(Einnahmen!I$7:I$10002,A7701,Einnahmen!H$7:H$10002)+SUMIF(Ausgaben!E$7:E$10002,A7701,Ausgaben!G$7:G$10002)+SUMIF(Ausgaben!I$7:I$10002,A7701,Ausgaben!H$7:H$10002),2)</f>
        <v>0</v>
      </c>
    </row>
    <row r="7702" spans="1:2" x14ac:dyDescent="0.25">
      <c r="A7702">
        <v>7702</v>
      </c>
      <c r="B7702" s="24">
        <f>ROUND(SUMIF(Einnahmen!E$7:E$10002,A7702,Einnahmen!G$7:G$10002)+SUMIF(Einnahmen!I$7:I$10002,A7702,Einnahmen!H$7:H$10002)+SUMIF(Ausgaben!E$7:E$10002,A7702,Ausgaben!G$7:G$10002)+SUMIF(Ausgaben!I$7:I$10002,A7702,Ausgaben!H$7:H$10002),2)</f>
        <v>0</v>
      </c>
    </row>
    <row r="7703" spans="1:2" x14ac:dyDescent="0.25">
      <c r="A7703">
        <v>7703</v>
      </c>
      <c r="B7703" s="24">
        <f>ROUND(SUMIF(Einnahmen!E$7:E$10002,A7703,Einnahmen!G$7:G$10002)+SUMIF(Einnahmen!I$7:I$10002,A7703,Einnahmen!H$7:H$10002)+SUMIF(Ausgaben!E$7:E$10002,A7703,Ausgaben!G$7:G$10002)+SUMIF(Ausgaben!I$7:I$10002,A7703,Ausgaben!H$7:H$10002),2)</f>
        <v>0</v>
      </c>
    </row>
    <row r="7704" spans="1:2" x14ac:dyDescent="0.25">
      <c r="A7704">
        <v>7704</v>
      </c>
      <c r="B7704" s="24">
        <f>ROUND(SUMIF(Einnahmen!E$7:E$10002,A7704,Einnahmen!G$7:G$10002)+SUMIF(Einnahmen!I$7:I$10002,A7704,Einnahmen!H$7:H$10002)+SUMIF(Ausgaben!E$7:E$10002,A7704,Ausgaben!G$7:G$10002)+SUMIF(Ausgaben!I$7:I$10002,A7704,Ausgaben!H$7:H$10002),2)</f>
        <v>0</v>
      </c>
    </row>
    <row r="7705" spans="1:2" x14ac:dyDescent="0.25">
      <c r="A7705">
        <v>7705</v>
      </c>
      <c r="B7705" s="24">
        <f>ROUND(SUMIF(Einnahmen!E$7:E$10002,A7705,Einnahmen!G$7:G$10002)+SUMIF(Einnahmen!I$7:I$10002,A7705,Einnahmen!H$7:H$10002)+SUMIF(Ausgaben!E$7:E$10002,A7705,Ausgaben!G$7:G$10002)+SUMIF(Ausgaben!I$7:I$10002,A7705,Ausgaben!H$7:H$10002),2)</f>
        <v>0</v>
      </c>
    </row>
    <row r="7706" spans="1:2" x14ac:dyDescent="0.25">
      <c r="A7706">
        <v>7706</v>
      </c>
      <c r="B7706" s="24">
        <f>ROUND(SUMIF(Einnahmen!E$7:E$10002,A7706,Einnahmen!G$7:G$10002)+SUMIF(Einnahmen!I$7:I$10002,A7706,Einnahmen!H$7:H$10002)+SUMIF(Ausgaben!E$7:E$10002,A7706,Ausgaben!G$7:G$10002)+SUMIF(Ausgaben!I$7:I$10002,A7706,Ausgaben!H$7:H$10002),2)</f>
        <v>0</v>
      </c>
    </row>
    <row r="7707" spans="1:2" x14ac:dyDescent="0.25">
      <c r="A7707">
        <v>7707</v>
      </c>
      <c r="B7707" s="24">
        <f>ROUND(SUMIF(Einnahmen!E$7:E$10002,A7707,Einnahmen!G$7:G$10002)+SUMIF(Einnahmen!I$7:I$10002,A7707,Einnahmen!H$7:H$10002)+SUMIF(Ausgaben!E$7:E$10002,A7707,Ausgaben!G$7:G$10002)+SUMIF(Ausgaben!I$7:I$10002,A7707,Ausgaben!H$7:H$10002),2)</f>
        <v>0</v>
      </c>
    </row>
    <row r="7708" spans="1:2" x14ac:dyDescent="0.25">
      <c r="A7708">
        <v>7708</v>
      </c>
      <c r="B7708" s="24">
        <f>ROUND(SUMIF(Einnahmen!E$7:E$10002,A7708,Einnahmen!G$7:G$10002)+SUMIF(Einnahmen!I$7:I$10002,A7708,Einnahmen!H$7:H$10002)+SUMIF(Ausgaben!E$7:E$10002,A7708,Ausgaben!G$7:G$10002)+SUMIF(Ausgaben!I$7:I$10002,A7708,Ausgaben!H$7:H$10002),2)</f>
        <v>0</v>
      </c>
    </row>
    <row r="7709" spans="1:2" x14ac:dyDescent="0.25">
      <c r="A7709">
        <v>7709</v>
      </c>
      <c r="B7709" s="24">
        <f>ROUND(SUMIF(Einnahmen!E$7:E$10002,A7709,Einnahmen!G$7:G$10002)+SUMIF(Einnahmen!I$7:I$10002,A7709,Einnahmen!H$7:H$10002)+SUMIF(Ausgaben!E$7:E$10002,A7709,Ausgaben!G$7:G$10002)+SUMIF(Ausgaben!I$7:I$10002,A7709,Ausgaben!H$7:H$10002),2)</f>
        <v>0</v>
      </c>
    </row>
    <row r="7710" spans="1:2" x14ac:dyDescent="0.25">
      <c r="A7710">
        <v>7710</v>
      </c>
      <c r="B7710" s="24">
        <f>ROUND(SUMIF(Einnahmen!E$7:E$10002,A7710,Einnahmen!G$7:G$10002)+SUMIF(Einnahmen!I$7:I$10002,A7710,Einnahmen!H$7:H$10002)+SUMIF(Ausgaben!E$7:E$10002,A7710,Ausgaben!G$7:G$10002)+SUMIF(Ausgaben!I$7:I$10002,A7710,Ausgaben!H$7:H$10002),2)</f>
        <v>0</v>
      </c>
    </row>
    <row r="7711" spans="1:2" x14ac:dyDescent="0.25">
      <c r="A7711">
        <v>7711</v>
      </c>
      <c r="B7711" s="24">
        <f>ROUND(SUMIF(Einnahmen!E$7:E$10002,A7711,Einnahmen!G$7:G$10002)+SUMIF(Einnahmen!I$7:I$10002,A7711,Einnahmen!H$7:H$10002)+SUMIF(Ausgaben!E$7:E$10002,A7711,Ausgaben!G$7:G$10002)+SUMIF(Ausgaben!I$7:I$10002,A7711,Ausgaben!H$7:H$10002),2)</f>
        <v>0</v>
      </c>
    </row>
    <row r="7712" spans="1:2" x14ac:dyDescent="0.25">
      <c r="A7712">
        <v>7712</v>
      </c>
      <c r="B7712" s="24">
        <f>ROUND(SUMIF(Einnahmen!E$7:E$10002,A7712,Einnahmen!G$7:G$10002)+SUMIF(Einnahmen!I$7:I$10002,A7712,Einnahmen!H$7:H$10002)+SUMIF(Ausgaben!E$7:E$10002,A7712,Ausgaben!G$7:G$10002)+SUMIF(Ausgaben!I$7:I$10002,A7712,Ausgaben!H$7:H$10002),2)</f>
        <v>0</v>
      </c>
    </row>
    <row r="7713" spans="1:2" x14ac:dyDescent="0.25">
      <c r="A7713">
        <v>7713</v>
      </c>
      <c r="B7713" s="24">
        <f>ROUND(SUMIF(Einnahmen!E$7:E$10002,A7713,Einnahmen!G$7:G$10002)+SUMIF(Einnahmen!I$7:I$10002,A7713,Einnahmen!H$7:H$10002)+SUMIF(Ausgaben!E$7:E$10002,A7713,Ausgaben!G$7:G$10002)+SUMIF(Ausgaben!I$7:I$10002,A7713,Ausgaben!H$7:H$10002),2)</f>
        <v>0</v>
      </c>
    </row>
    <row r="7714" spans="1:2" x14ac:dyDescent="0.25">
      <c r="A7714">
        <v>7714</v>
      </c>
      <c r="B7714" s="24">
        <f>ROUND(SUMIF(Einnahmen!E$7:E$10002,A7714,Einnahmen!G$7:G$10002)+SUMIF(Einnahmen!I$7:I$10002,A7714,Einnahmen!H$7:H$10002)+SUMIF(Ausgaben!E$7:E$10002,A7714,Ausgaben!G$7:G$10002)+SUMIF(Ausgaben!I$7:I$10002,A7714,Ausgaben!H$7:H$10002),2)</f>
        <v>0</v>
      </c>
    </row>
    <row r="7715" spans="1:2" x14ac:dyDescent="0.25">
      <c r="A7715">
        <v>7715</v>
      </c>
      <c r="B7715" s="24">
        <f>ROUND(SUMIF(Einnahmen!E$7:E$10002,A7715,Einnahmen!G$7:G$10002)+SUMIF(Einnahmen!I$7:I$10002,A7715,Einnahmen!H$7:H$10002)+SUMIF(Ausgaben!E$7:E$10002,A7715,Ausgaben!G$7:G$10002)+SUMIF(Ausgaben!I$7:I$10002,A7715,Ausgaben!H$7:H$10002),2)</f>
        <v>0</v>
      </c>
    </row>
    <row r="7716" spans="1:2" x14ac:dyDescent="0.25">
      <c r="A7716">
        <v>7716</v>
      </c>
      <c r="B7716" s="24">
        <f>ROUND(SUMIF(Einnahmen!E$7:E$10002,A7716,Einnahmen!G$7:G$10002)+SUMIF(Einnahmen!I$7:I$10002,A7716,Einnahmen!H$7:H$10002)+SUMIF(Ausgaben!E$7:E$10002,A7716,Ausgaben!G$7:G$10002)+SUMIF(Ausgaben!I$7:I$10002,A7716,Ausgaben!H$7:H$10002),2)</f>
        <v>0</v>
      </c>
    </row>
    <row r="7717" spans="1:2" x14ac:dyDescent="0.25">
      <c r="A7717">
        <v>7717</v>
      </c>
      <c r="B7717" s="24">
        <f>ROUND(SUMIF(Einnahmen!E$7:E$10002,A7717,Einnahmen!G$7:G$10002)+SUMIF(Einnahmen!I$7:I$10002,A7717,Einnahmen!H$7:H$10002)+SUMIF(Ausgaben!E$7:E$10002,A7717,Ausgaben!G$7:G$10002)+SUMIF(Ausgaben!I$7:I$10002,A7717,Ausgaben!H$7:H$10002),2)</f>
        <v>0</v>
      </c>
    </row>
    <row r="7718" spans="1:2" x14ac:dyDescent="0.25">
      <c r="A7718">
        <v>7718</v>
      </c>
      <c r="B7718" s="24">
        <f>ROUND(SUMIF(Einnahmen!E$7:E$10002,A7718,Einnahmen!G$7:G$10002)+SUMIF(Einnahmen!I$7:I$10002,A7718,Einnahmen!H$7:H$10002)+SUMIF(Ausgaben!E$7:E$10002,A7718,Ausgaben!G$7:G$10002)+SUMIF(Ausgaben!I$7:I$10002,A7718,Ausgaben!H$7:H$10002),2)</f>
        <v>0</v>
      </c>
    </row>
    <row r="7719" spans="1:2" x14ac:dyDescent="0.25">
      <c r="A7719">
        <v>7719</v>
      </c>
      <c r="B7719" s="24">
        <f>ROUND(SUMIF(Einnahmen!E$7:E$10002,A7719,Einnahmen!G$7:G$10002)+SUMIF(Einnahmen!I$7:I$10002,A7719,Einnahmen!H$7:H$10002)+SUMIF(Ausgaben!E$7:E$10002,A7719,Ausgaben!G$7:G$10002)+SUMIF(Ausgaben!I$7:I$10002,A7719,Ausgaben!H$7:H$10002),2)</f>
        <v>0</v>
      </c>
    </row>
    <row r="7720" spans="1:2" x14ac:dyDescent="0.25">
      <c r="A7720">
        <v>7720</v>
      </c>
      <c r="B7720" s="24">
        <f>ROUND(SUMIF(Einnahmen!E$7:E$10002,A7720,Einnahmen!G$7:G$10002)+SUMIF(Einnahmen!I$7:I$10002,A7720,Einnahmen!H$7:H$10002)+SUMIF(Ausgaben!E$7:E$10002,A7720,Ausgaben!G$7:G$10002)+SUMIF(Ausgaben!I$7:I$10002,A7720,Ausgaben!H$7:H$10002),2)</f>
        <v>0</v>
      </c>
    </row>
    <row r="7721" spans="1:2" x14ac:dyDescent="0.25">
      <c r="A7721">
        <v>7721</v>
      </c>
      <c r="B7721" s="24">
        <f>ROUND(SUMIF(Einnahmen!E$7:E$10002,A7721,Einnahmen!G$7:G$10002)+SUMIF(Einnahmen!I$7:I$10002,A7721,Einnahmen!H$7:H$10002)+SUMIF(Ausgaben!E$7:E$10002,A7721,Ausgaben!G$7:G$10002)+SUMIF(Ausgaben!I$7:I$10002,A7721,Ausgaben!H$7:H$10002),2)</f>
        <v>0</v>
      </c>
    </row>
    <row r="7722" spans="1:2" x14ac:dyDescent="0.25">
      <c r="A7722">
        <v>7722</v>
      </c>
      <c r="B7722" s="24">
        <f>ROUND(SUMIF(Einnahmen!E$7:E$10002,A7722,Einnahmen!G$7:G$10002)+SUMIF(Einnahmen!I$7:I$10002,A7722,Einnahmen!H$7:H$10002)+SUMIF(Ausgaben!E$7:E$10002,A7722,Ausgaben!G$7:G$10002)+SUMIF(Ausgaben!I$7:I$10002,A7722,Ausgaben!H$7:H$10002),2)</f>
        <v>0</v>
      </c>
    </row>
    <row r="7723" spans="1:2" x14ac:dyDescent="0.25">
      <c r="A7723">
        <v>7723</v>
      </c>
      <c r="B7723" s="24">
        <f>ROUND(SUMIF(Einnahmen!E$7:E$10002,A7723,Einnahmen!G$7:G$10002)+SUMIF(Einnahmen!I$7:I$10002,A7723,Einnahmen!H$7:H$10002)+SUMIF(Ausgaben!E$7:E$10002,A7723,Ausgaben!G$7:G$10002)+SUMIF(Ausgaben!I$7:I$10002,A7723,Ausgaben!H$7:H$10002),2)</f>
        <v>0</v>
      </c>
    </row>
    <row r="7724" spans="1:2" x14ac:dyDescent="0.25">
      <c r="A7724">
        <v>7724</v>
      </c>
      <c r="B7724" s="24">
        <f>ROUND(SUMIF(Einnahmen!E$7:E$10002,A7724,Einnahmen!G$7:G$10002)+SUMIF(Einnahmen!I$7:I$10002,A7724,Einnahmen!H$7:H$10002)+SUMIF(Ausgaben!E$7:E$10002,A7724,Ausgaben!G$7:G$10002)+SUMIF(Ausgaben!I$7:I$10002,A7724,Ausgaben!H$7:H$10002),2)</f>
        <v>0</v>
      </c>
    </row>
    <row r="7725" spans="1:2" x14ac:dyDescent="0.25">
      <c r="A7725">
        <v>7725</v>
      </c>
      <c r="B7725" s="24">
        <f>ROUND(SUMIF(Einnahmen!E$7:E$10002,A7725,Einnahmen!G$7:G$10002)+SUMIF(Einnahmen!I$7:I$10002,A7725,Einnahmen!H$7:H$10002)+SUMIF(Ausgaben!E$7:E$10002,A7725,Ausgaben!G$7:G$10002)+SUMIF(Ausgaben!I$7:I$10002,A7725,Ausgaben!H$7:H$10002),2)</f>
        <v>0</v>
      </c>
    </row>
    <row r="7726" spans="1:2" x14ac:dyDescent="0.25">
      <c r="A7726">
        <v>7726</v>
      </c>
      <c r="B7726" s="24">
        <f>ROUND(SUMIF(Einnahmen!E$7:E$10002,A7726,Einnahmen!G$7:G$10002)+SUMIF(Einnahmen!I$7:I$10002,A7726,Einnahmen!H$7:H$10002)+SUMIF(Ausgaben!E$7:E$10002,A7726,Ausgaben!G$7:G$10002)+SUMIF(Ausgaben!I$7:I$10002,A7726,Ausgaben!H$7:H$10002),2)</f>
        <v>0</v>
      </c>
    </row>
    <row r="7727" spans="1:2" x14ac:dyDescent="0.25">
      <c r="A7727">
        <v>7727</v>
      </c>
      <c r="B7727" s="24">
        <f>ROUND(SUMIF(Einnahmen!E$7:E$10002,A7727,Einnahmen!G$7:G$10002)+SUMIF(Einnahmen!I$7:I$10002,A7727,Einnahmen!H$7:H$10002)+SUMIF(Ausgaben!E$7:E$10002,A7727,Ausgaben!G$7:G$10002)+SUMIF(Ausgaben!I$7:I$10002,A7727,Ausgaben!H$7:H$10002),2)</f>
        <v>0</v>
      </c>
    </row>
    <row r="7728" spans="1:2" x14ac:dyDescent="0.25">
      <c r="A7728">
        <v>7728</v>
      </c>
      <c r="B7728" s="24">
        <f>ROUND(SUMIF(Einnahmen!E$7:E$10002,A7728,Einnahmen!G$7:G$10002)+SUMIF(Einnahmen!I$7:I$10002,A7728,Einnahmen!H$7:H$10002)+SUMIF(Ausgaben!E$7:E$10002,A7728,Ausgaben!G$7:G$10002)+SUMIF(Ausgaben!I$7:I$10002,A7728,Ausgaben!H$7:H$10002),2)</f>
        <v>0</v>
      </c>
    </row>
    <row r="7729" spans="1:2" x14ac:dyDescent="0.25">
      <c r="A7729">
        <v>7729</v>
      </c>
      <c r="B7729" s="24">
        <f>ROUND(SUMIF(Einnahmen!E$7:E$10002,A7729,Einnahmen!G$7:G$10002)+SUMIF(Einnahmen!I$7:I$10002,A7729,Einnahmen!H$7:H$10002)+SUMIF(Ausgaben!E$7:E$10002,A7729,Ausgaben!G$7:G$10002)+SUMIF(Ausgaben!I$7:I$10002,A7729,Ausgaben!H$7:H$10002),2)</f>
        <v>0</v>
      </c>
    </row>
    <row r="7730" spans="1:2" x14ac:dyDescent="0.25">
      <c r="A7730">
        <v>7730</v>
      </c>
      <c r="B7730" s="24">
        <f>ROUND(SUMIF(Einnahmen!E$7:E$10002,A7730,Einnahmen!G$7:G$10002)+SUMIF(Einnahmen!I$7:I$10002,A7730,Einnahmen!H$7:H$10002)+SUMIF(Ausgaben!E$7:E$10002,A7730,Ausgaben!G$7:G$10002)+SUMIF(Ausgaben!I$7:I$10002,A7730,Ausgaben!H$7:H$10002),2)</f>
        <v>0</v>
      </c>
    </row>
    <row r="7731" spans="1:2" x14ac:dyDescent="0.25">
      <c r="A7731">
        <v>7731</v>
      </c>
      <c r="B7731" s="24">
        <f>ROUND(SUMIF(Einnahmen!E$7:E$10002,A7731,Einnahmen!G$7:G$10002)+SUMIF(Einnahmen!I$7:I$10002,A7731,Einnahmen!H$7:H$10002)+SUMIF(Ausgaben!E$7:E$10002,A7731,Ausgaben!G$7:G$10002)+SUMIF(Ausgaben!I$7:I$10002,A7731,Ausgaben!H$7:H$10002),2)</f>
        <v>0</v>
      </c>
    </row>
    <row r="7732" spans="1:2" x14ac:dyDescent="0.25">
      <c r="A7732">
        <v>7732</v>
      </c>
      <c r="B7732" s="24">
        <f>ROUND(SUMIF(Einnahmen!E$7:E$10002,A7732,Einnahmen!G$7:G$10002)+SUMIF(Einnahmen!I$7:I$10002,A7732,Einnahmen!H$7:H$10002)+SUMIF(Ausgaben!E$7:E$10002,A7732,Ausgaben!G$7:G$10002)+SUMIF(Ausgaben!I$7:I$10002,A7732,Ausgaben!H$7:H$10002),2)</f>
        <v>0</v>
      </c>
    </row>
    <row r="7733" spans="1:2" x14ac:dyDescent="0.25">
      <c r="A7733">
        <v>7733</v>
      </c>
      <c r="B7733" s="24">
        <f>ROUND(SUMIF(Einnahmen!E$7:E$10002,A7733,Einnahmen!G$7:G$10002)+SUMIF(Einnahmen!I$7:I$10002,A7733,Einnahmen!H$7:H$10002)+SUMIF(Ausgaben!E$7:E$10002,A7733,Ausgaben!G$7:G$10002)+SUMIF(Ausgaben!I$7:I$10002,A7733,Ausgaben!H$7:H$10002),2)</f>
        <v>0</v>
      </c>
    </row>
    <row r="7734" spans="1:2" x14ac:dyDescent="0.25">
      <c r="A7734">
        <v>7734</v>
      </c>
      <c r="B7734" s="24">
        <f>ROUND(SUMIF(Einnahmen!E$7:E$10002,A7734,Einnahmen!G$7:G$10002)+SUMIF(Einnahmen!I$7:I$10002,A7734,Einnahmen!H$7:H$10002)+SUMIF(Ausgaben!E$7:E$10002,A7734,Ausgaben!G$7:G$10002)+SUMIF(Ausgaben!I$7:I$10002,A7734,Ausgaben!H$7:H$10002),2)</f>
        <v>0</v>
      </c>
    </row>
    <row r="7735" spans="1:2" x14ac:dyDescent="0.25">
      <c r="A7735">
        <v>7735</v>
      </c>
      <c r="B7735" s="24">
        <f>ROUND(SUMIF(Einnahmen!E$7:E$10002,A7735,Einnahmen!G$7:G$10002)+SUMIF(Einnahmen!I$7:I$10002,A7735,Einnahmen!H$7:H$10002)+SUMIF(Ausgaben!E$7:E$10002,A7735,Ausgaben!G$7:G$10002)+SUMIF(Ausgaben!I$7:I$10002,A7735,Ausgaben!H$7:H$10002),2)</f>
        <v>0</v>
      </c>
    </row>
    <row r="7736" spans="1:2" x14ac:dyDescent="0.25">
      <c r="A7736">
        <v>7736</v>
      </c>
      <c r="B7736" s="24">
        <f>ROUND(SUMIF(Einnahmen!E$7:E$10002,A7736,Einnahmen!G$7:G$10002)+SUMIF(Einnahmen!I$7:I$10002,A7736,Einnahmen!H$7:H$10002)+SUMIF(Ausgaben!E$7:E$10002,A7736,Ausgaben!G$7:G$10002)+SUMIF(Ausgaben!I$7:I$10002,A7736,Ausgaben!H$7:H$10002),2)</f>
        <v>0</v>
      </c>
    </row>
    <row r="7737" spans="1:2" x14ac:dyDescent="0.25">
      <c r="A7737">
        <v>7737</v>
      </c>
      <c r="B7737" s="24">
        <f>ROUND(SUMIF(Einnahmen!E$7:E$10002,A7737,Einnahmen!G$7:G$10002)+SUMIF(Einnahmen!I$7:I$10002,A7737,Einnahmen!H$7:H$10002)+SUMIF(Ausgaben!E$7:E$10002,A7737,Ausgaben!G$7:G$10002)+SUMIF(Ausgaben!I$7:I$10002,A7737,Ausgaben!H$7:H$10002),2)</f>
        <v>0</v>
      </c>
    </row>
    <row r="7738" spans="1:2" x14ac:dyDescent="0.25">
      <c r="A7738">
        <v>7738</v>
      </c>
      <c r="B7738" s="24">
        <f>ROUND(SUMIF(Einnahmen!E$7:E$10002,A7738,Einnahmen!G$7:G$10002)+SUMIF(Einnahmen!I$7:I$10002,A7738,Einnahmen!H$7:H$10002)+SUMIF(Ausgaben!E$7:E$10002,A7738,Ausgaben!G$7:G$10002)+SUMIF(Ausgaben!I$7:I$10002,A7738,Ausgaben!H$7:H$10002),2)</f>
        <v>0</v>
      </c>
    </row>
    <row r="7739" spans="1:2" x14ac:dyDescent="0.25">
      <c r="A7739">
        <v>7739</v>
      </c>
      <c r="B7739" s="24">
        <f>ROUND(SUMIF(Einnahmen!E$7:E$10002,A7739,Einnahmen!G$7:G$10002)+SUMIF(Einnahmen!I$7:I$10002,A7739,Einnahmen!H$7:H$10002)+SUMIF(Ausgaben!E$7:E$10002,A7739,Ausgaben!G$7:G$10002)+SUMIF(Ausgaben!I$7:I$10002,A7739,Ausgaben!H$7:H$10002),2)</f>
        <v>0</v>
      </c>
    </row>
    <row r="7740" spans="1:2" x14ac:dyDescent="0.25">
      <c r="A7740">
        <v>7740</v>
      </c>
      <c r="B7740" s="24">
        <f>ROUND(SUMIF(Einnahmen!E$7:E$10002,A7740,Einnahmen!G$7:G$10002)+SUMIF(Einnahmen!I$7:I$10002,A7740,Einnahmen!H$7:H$10002)+SUMIF(Ausgaben!E$7:E$10002,A7740,Ausgaben!G$7:G$10002)+SUMIF(Ausgaben!I$7:I$10002,A7740,Ausgaben!H$7:H$10002),2)</f>
        <v>0</v>
      </c>
    </row>
    <row r="7741" spans="1:2" x14ac:dyDescent="0.25">
      <c r="A7741">
        <v>7741</v>
      </c>
      <c r="B7741" s="24">
        <f>ROUND(SUMIF(Einnahmen!E$7:E$10002,A7741,Einnahmen!G$7:G$10002)+SUMIF(Einnahmen!I$7:I$10002,A7741,Einnahmen!H$7:H$10002)+SUMIF(Ausgaben!E$7:E$10002,A7741,Ausgaben!G$7:G$10002)+SUMIF(Ausgaben!I$7:I$10002,A7741,Ausgaben!H$7:H$10002),2)</f>
        <v>0</v>
      </c>
    </row>
    <row r="7742" spans="1:2" x14ac:dyDescent="0.25">
      <c r="A7742">
        <v>7742</v>
      </c>
      <c r="B7742" s="24">
        <f>ROUND(SUMIF(Einnahmen!E$7:E$10002,A7742,Einnahmen!G$7:G$10002)+SUMIF(Einnahmen!I$7:I$10002,A7742,Einnahmen!H$7:H$10002)+SUMIF(Ausgaben!E$7:E$10002,A7742,Ausgaben!G$7:G$10002)+SUMIF(Ausgaben!I$7:I$10002,A7742,Ausgaben!H$7:H$10002),2)</f>
        <v>0</v>
      </c>
    </row>
    <row r="7743" spans="1:2" x14ac:dyDescent="0.25">
      <c r="A7743">
        <v>7743</v>
      </c>
      <c r="B7743" s="24">
        <f>ROUND(SUMIF(Einnahmen!E$7:E$10002,A7743,Einnahmen!G$7:G$10002)+SUMIF(Einnahmen!I$7:I$10002,A7743,Einnahmen!H$7:H$10002)+SUMIF(Ausgaben!E$7:E$10002,A7743,Ausgaben!G$7:G$10002)+SUMIF(Ausgaben!I$7:I$10002,A7743,Ausgaben!H$7:H$10002),2)</f>
        <v>0</v>
      </c>
    </row>
    <row r="7744" spans="1:2" x14ac:dyDescent="0.25">
      <c r="A7744">
        <v>7744</v>
      </c>
      <c r="B7744" s="24">
        <f>ROUND(SUMIF(Einnahmen!E$7:E$10002,A7744,Einnahmen!G$7:G$10002)+SUMIF(Einnahmen!I$7:I$10002,A7744,Einnahmen!H$7:H$10002)+SUMIF(Ausgaben!E$7:E$10002,A7744,Ausgaben!G$7:G$10002)+SUMIF(Ausgaben!I$7:I$10002,A7744,Ausgaben!H$7:H$10002),2)</f>
        <v>0</v>
      </c>
    </row>
    <row r="7745" spans="1:2" x14ac:dyDescent="0.25">
      <c r="A7745">
        <v>7745</v>
      </c>
      <c r="B7745" s="24">
        <f>ROUND(SUMIF(Einnahmen!E$7:E$10002,A7745,Einnahmen!G$7:G$10002)+SUMIF(Einnahmen!I$7:I$10002,A7745,Einnahmen!H$7:H$10002)+SUMIF(Ausgaben!E$7:E$10002,A7745,Ausgaben!G$7:G$10002)+SUMIF(Ausgaben!I$7:I$10002,A7745,Ausgaben!H$7:H$10002),2)</f>
        <v>0</v>
      </c>
    </row>
    <row r="7746" spans="1:2" x14ac:dyDescent="0.25">
      <c r="A7746">
        <v>7746</v>
      </c>
      <c r="B7746" s="24">
        <f>ROUND(SUMIF(Einnahmen!E$7:E$10002,A7746,Einnahmen!G$7:G$10002)+SUMIF(Einnahmen!I$7:I$10002,A7746,Einnahmen!H$7:H$10002)+SUMIF(Ausgaben!E$7:E$10002,A7746,Ausgaben!G$7:G$10002)+SUMIF(Ausgaben!I$7:I$10002,A7746,Ausgaben!H$7:H$10002),2)</f>
        <v>0</v>
      </c>
    </row>
    <row r="7747" spans="1:2" x14ac:dyDescent="0.25">
      <c r="A7747">
        <v>7747</v>
      </c>
      <c r="B7747" s="24">
        <f>ROUND(SUMIF(Einnahmen!E$7:E$10002,A7747,Einnahmen!G$7:G$10002)+SUMIF(Einnahmen!I$7:I$10002,A7747,Einnahmen!H$7:H$10002)+SUMIF(Ausgaben!E$7:E$10002,A7747,Ausgaben!G$7:G$10002)+SUMIF(Ausgaben!I$7:I$10002,A7747,Ausgaben!H$7:H$10002),2)</f>
        <v>0</v>
      </c>
    </row>
    <row r="7748" spans="1:2" x14ac:dyDescent="0.25">
      <c r="A7748">
        <v>7748</v>
      </c>
      <c r="B7748" s="24">
        <f>ROUND(SUMIF(Einnahmen!E$7:E$10002,A7748,Einnahmen!G$7:G$10002)+SUMIF(Einnahmen!I$7:I$10002,A7748,Einnahmen!H$7:H$10002)+SUMIF(Ausgaben!E$7:E$10002,A7748,Ausgaben!G$7:G$10002)+SUMIF(Ausgaben!I$7:I$10002,A7748,Ausgaben!H$7:H$10002),2)</f>
        <v>0</v>
      </c>
    </row>
    <row r="7749" spans="1:2" x14ac:dyDescent="0.25">
      <c r="A7749">
        <v>7749</v>
      </c>
      <c r="B7749" s="24">
        <f>ROUND(SUMIF(Einnahmen!E$7:E$10002,A7749,Einnahmen!G$7:G$10002)+SUMIF(Einnahmen!I$7:I$10002,A7749,Einnahmen!H$7:H$10002)+SUMIF(Ausgaben!E$7:E$10002,A7749,Ausgaben!G$7:G$10002)+SUMIF(Ausgaben!I$7:I$10002,A7749,Ausgaben!H$7:H$10002),2)</f>
        <v>0</v>
      </c>
    </row>
    <row r="7750" spans="1:2" x14ac:dyDescent="0.25">
      <c r="A7750">
        <v>7750</v>
      </c>
      <c r="B7750" s="24">
        <f>ROUND(SUMIF(Einnahmen!E$7:E$10002,A7750,Einnahmen!G$7:G$10002)+SUMIF(Einnahmen!I$7:I$10002,A7750,Einnahmen!H$7:H$10002)+SUMIF(Ausgaben!E$7:E$10002,A7750,Ausgaben!G$7:G$10002)+SUMIF(Ausgaben!I$7:I$10002,A7750,Ausgaben!H$7:H$10002),2)</f>
        <v>0</v>
      </c>
    </row>
    <row r="7751" spans="1:2" x14ac:dyDescent="0.25">
      <c r="A7751">
        <v>7751</v>
      </c>
      <c r="B7751" s="24">
        <f>ROUND(SUMIF(Einnahmen!E$7:E$10002,A7751,Einnahmen!G$7:G$10002)+SUMIF(Einnahmen!I$7:I$10002,A7751,Einnahmen!H$7:H$10002)+SUMIF(Ausgaben!E$7:E$10002,A7751,Ausgaben!G$7:G$10002)+SUMIF(Ausgaben!I$7:I$10002,A7751,Ausgaben!H$7:H$10002),2)</f>
        <v>0</v>
      </c>
    </row>
    <row r="7752" spans="1:2" x14ac:dyDescent="0.25">
      <c r="A7752">
        <v>7752</v>
      </c>
      <c r="B7752" s="24">
        <f>ROUND(SUMIF(Einnahmen!E$7:E$10002,A7752,Einnahmen!G$7:G$10002)+SUMIF(Einnahmen!I$7:I$10002,A7752,Einnahmen!H$7:H$10002)+SUMIF(Ausgaben!E$7:E$10002,A7752,Ausgaben!G$7:G$10002)+SUMIF(Ausgaben!I$7:I$10002,A7752,Ausgaben!H$7:H$10002),2)</f>
        <v>0</v>
      </c>
    </row>
    <row r="7753" spans="1:2" x14ac:dyDescent="0.25">
      <c r="A7753">
        <v>7753</v>
      </c>
      <c r="B7753" s="24">
        <f>ROUND(SUMIF(Einnahmen!E$7:E$10002,A7753,Einnahmen!G$7:G$10002)+SUMIF(Einnahmen!I$7:I$10002,A7753,Einnahmen!H$7:H$10002)+SUMIF(Ausgaben!E$7:E$10002,A7753,Ausgaben!G$7:G$10002)+SUMIF(Ausgaben!I$7:I$10002,A7753,Ausgaben!H$7:H$10002),2)</f>
        <v>0</v>
      </c>
    </row>
    <row r="7754" spans="1:2" x14ac:dyDescent="0.25">
      <c r="A7754">
        <v>7754</v>
      </c>
      <c r="B7754" s="24">
        <f>ROUND(SUMIF(Einnahmen!E$7:E$10002,A7754,Einnahmen!G$7:G$10002)+SUMIF(Einnahmen!I$7:I$10002,A7754,Einnahmen!H$7:H$10002)+SUMIF(Ausgaben!E$7:E$10002,A7754,Ausgaben!G$7:G$10002)+SUMIF(Ausgaben!I$7:I$10002,A7754,Ausgaben!H$7:H$10002),2)</f>
        <v>0</v>
      </c>
    </row>
    <row r="7755" spans="1:2" x14ac:dyDescent="0.25">
      <c r="A7755">
        <v>7755</v>
      </c>
      <c r="B7755" s="24">
        <f>ROUND(SUMIF(Einnahmen!E$7:E$10002,A7755,Einnahmen!G$7:G$10002)+SUMIF(Einnahmen!I$7:I$10002,A7755,Einnahmen!H$7:H$10002)+SUMIF(Ausgaben!E$7:E$10002,A7755,Ausgaben!G$7:G$10002)+SUMIF(Ausgaben!I$7:I$10002,A7755,Ausgaben!H$7:H$10002),2)</f>
        <v>0</v>
      </c>
    </row>
    <row r="7756" spans="1:2" x14ac:dyDescent="0.25">
      <c r="A7756">
        <v>7756</v>
      </c>
      <c r="B7756" s="24">
        <f>ROUND(SUMIF(Einnahmen!E$7:E$10002,A7756,Einnahmen!G$7:G$10002)+SUMIF(Einnahmen!I$7:I$10002,A7756,Einnahmen!H$7:H$10002)+SUMIF(Ausgaben!E$7:E$10002,A7756,Ausgaben!G$7:G$10002)+SUMIF(Ausgaben!I$7:I$10002,A7756,Ausgaben!H$7:H$10002),2)</f>
        <v>0</v>
      </c>
    </row>
    <row r="7757" spans="1:2" x14ac:dyDescent="0.25">
      <c r="A7757">
        <v>7757</v>
      </c>
      <c r="B7757" s="24">
        <f>ROUND(SUMIF(Einnahmen!E$7:E$10002,A7757,Einnahmen!G$7:G$10002)+SUMIF(Einnahmen!I$7:I$10002,A7757,Einnahmen!H$7:H$10002)+SUMIF(Ausgaben!E$7:E$10002,A7757,Ausgaben!G$7:G$10002)+SUMIF(Ausgaben!I$7:I$10002,A7757,Ausgaben!H$7:H$10002),2)</f>
        <v>0</v>
      </c>
    </row>
    <row r="7758" spans="1:2" x14ac:dyDescent="0.25">
      <c r="A7758">
        <v>7758</v>
      </c>
      <c r="B7758" s="24">
        <f>ROUND(SUMIF(Einnahmen!E$7:E$10002,A7758,Einnahmen!G$7:G$10002)+SUMIF(Einnahmen!I$7:I$10002,A7758,Einnahmen!H$7:H$10002)+SUMIF(Ausgaben!E$7:E$10002,A7758,Ausgaben!G$7:G$10002)+SUMIF(Ausgaben!I$7:I$10002,A7758,Ausgaben!H$7:H$10002),2)</f>
        <v>0</v>
      </c>
    </row>
    <row r="7759" spans="1:2" x14ac:dyDescent="0.25">
      <c r="A7759">
        <v>7759</v>
      </c>
      <c r="B7759" s="24">
        <f>ROUND(SUMIF(Einnahmen!E$7:E$10002,A7759,Einnahmen!G$7:G$10002)+SUMIF(Einnahmen!I$7:I$10002,A7759,Einnahmen!H$7:H$10002)+SUMIF(Ausgaben!E$7:E$10002,A7759,Ausgaben!G$7:G$10002)+SUMIF(Ausgaben!I$7:I$10002,A7759,Ausgaben!H$7:H$10002),2)</f>
        <v>0</v>
      </c>
    </row>
    <row r="7760" spans="1:2" x14ac:dyDescent="0.25">
      <c r="A7760">
        <v>7760</v>
      </c>
      <c r="B7760" s="24">
        <f>ROUND(SUMIF(Einnahmen!E$7:E$10002,A7760,Einnahmen!G$7:G$10002)+SUMIF(Einnahmen!I$7:I$10002,A7760,Einnahmen!H$7:H$10002)+SUMIF(Ausgaben!E$7:E$10002,A7760,Ausgaben!G$7:G$10002)+SUMIF(Ausgaben!I$7:I$10002,A7760,Ausgaben!H$7:H$10002),2)</f>
        <v>0</v>
      </c>
    </row>
    <row r="7761" spans="1:2" x14ac:dyDescent="0.25">
      <c r="A7761">
        <v>7761</v>
      </c>
      <c r="B7761" s="24">
        <f>ROUND(SUMIF(Einnahmen!E$7:E$10002,A7761,Einnahmen!G$7:G$10002)+SUMIF(Einnahmen!I$7:I$10002,A7761,Einnahmen!H$7:H$10002)+SUMIF(Ausgaben!E$7:E$10002,A7761,Ausgaben!G$7:G$10002)+SUMIF(Ausgaben!I$7:I$10002,A7761,Ausgaben!H$7:H$10002),2)</f>
        <v>0</v>
      </c>
    </row>
    <row r="7762" spans="1:2" x14ac:dyDescent="0.25">
      <c r="A7762">
        <v>7762</v>
      </c>
      <c r="B7762" s="24">
        <f>ROUND(SUMIF(Einnahmen!E$7:E$10002,A7762,Einnahmen!G$7:G$10002)+SUMIF(Einnahmen!I$7:I$10002,A7762,Einnahmen!H$7:H$10002)+SUMIF(Ausgaben!E$7:E$10002,A7762,Ausgaben!G$7:G$10002)+SUMIF(Ausgaben!I$7:I$10002,A7762,Ausgaben!H$7:H$10002),2)</f>
        <v>0</v>
      </c>
    </row>
    <row r="7763" spans="1:2" x14ac:dyDescent="0.25">
      <c r="A7763">
        <v>7763</v>
      </c>
      <c r="B7763" s="24">
        <f>ROUND(SUMIF(Einnahmen!E$7:E$10002,A7763,Einnahmen!G$7:G$10002)+SUMIF(Einnahmen!I$7:I$10002,A7763,Einnahmen!H$7:H$10002)+SUMIF(Ausgaben!E$7:E$10002,A7763,Ausgaben!G$7:G$10002)+SUMIF(Ausgaben!I$7:I$10002,A7763,Ausgaben!H$7:H$10002),2)</f>
        <v>0</v>
      </c>
    </row>
    <row r="7764" spans="1:2" x14ac:dyDescent="0.25">
      <c r="A7764">
        <v>7764</v>
      </c>
      <c r="B7764" s="24">
        <f>ROUND(SUMIF(Einnahmen!E$7:E$10002,A7764,Einnahmen!G$7:G$10002)+SUMIF(Einnahmen!I$7:I$10002,A7764,Einnahmen!H$7:H$10002)+SUMIF(Ausgaben!E$7:E$10002,A7764,Ausgaben!G$7:G$10002)+SUMIF(Ausgaben!I$7:I$10002,A7764,Ausgaben!H$7:H$10002),2)</f>
        <v>0</v>
      </c>
    </row>
    <row r="7765" spans="1:2" x14ac:dyDescent="0.25">
      <c r="A7765">
        <v>7765</v>
      </c>
      <c r="B7765" s="24">
        <f>ROUND(SUMIF(Einnahmen!E$7:E$10002,A7765,Einnahmen!G$7:G$10002)+SUMIF(Einnahmen!I$7:I$10002,A7765,Einnahmen!H$7:H$10002)+SUMIF(Ausgaben!E$7:E$10002,A7765,Ausgaben!G$7:G$10002)+SUMIF(Ausgaben!I$7:I$10002,A7765,Ausgaben!H$7:H$10002),2)</f>
        <v>0</v>
      </c>
    </row>
    <row r="7766" spans="1:2" x14ac:dyDescent="0.25">
      <c r="A7766">
        <v>7766</v>
      </c>
      <c r="B7766" s="24">
        <f>ROUND(SUMIF(Einnahmen!E$7:E$10002,A7766,Einnahmen!G$7:G$10002)+SUMIF(Einnahmen!I$7:I$10002,A7766,Einnahmen!H$7:H$10002)+SUMIF(Ausgaben!E$7:E$10002,A7766,Ausgaben!G$7:G$10002)+SUMIF(Ausgaben!I$7:I$10002,A7766,Ausgaben!H$7:H$10002),2)</f>
        <v>0</v>
      </c>
    </row>
    <row r="7767" spans="1:2" x14ac:dyDescent="0.25">
      <c r="A7767">
        <v>7767</v>
      </c>
      <c r="B7767" s="24">
        <f>ROUND(SUMIF(Einnahmen!E$7:E$10002,A7767,Einnahmen!G$7:G$10002)+SUMIF(Einnahmen!I$7:I$10002,A7767,Einnahmen!H$7:H$10002)+SUMIF(Ausgaben!E$7:E$10002,A7767,Ausgaben!G$7:G$10002)+SUMIF(Ausgaben!I$7:I$10002,A7767,Ausgaben!H$7:H$10002),2)</f>
        <v>0</v>
      </c>
    </row>
    <row r="7768" spans="1:2" x14ac:dyDescent="0.25">
      <c r="A7768">
        <v>7768</v>
      </c>
      <c r="B7768" s="24">
        <f>ROUND(SUMIF(Einnahmen!E$7:E$10002,A7768,Einnahmen!G$7:G$10002)+SUMIF(Einnahmen!I$7:I$10002,A7768,Einnahmen!H$7:H$10002)+SUMIF(Ausgaben!E$7:E$10002,A7768,Ausgaben!G$7:G$10002)+SUMIF(Ausgaben!I$7:I$10002,A7768,Ausgaben!H$7:H$10002),2)</f>
        <v>0</v>
      </c>
    </row>
    <row r="7769" spans="1:2" x14ac:dyDescent="0.25">
      <c r="A7769">
        <v>7769</v>
      </c>
      <c r="B7769" s="24">
        <f>ROUND(SUMIF(Einnahmen!E$7:E$10002,A7769,Einnahmen!G$7:G$10002)+SUMIF(Einnahmen!I$7:I$10002,A7769,Einnahmen!H$7:H$10002)+SUMIF(Ausgaben!E$7:E$10002,A7769,Ausgaben!G$7:G$10002)+SUMIF(Ausgaben!I$7:I$10002,A7769,Ausgaben!H$7:H$10002),2)</f>
        <v>0</v>
      </c>
    </row>
    <row r="7770" spans="1:2" x14ac:dyDescent="0.25">
      <c r="A7770">
        <v>7770</v>
      </c>
      <c r="B7770" s="24">
        <f>ROUND(SUMIF(Einnahmen!E$7:E$10002,A7770,Einnahmen!G$7:G$10002)+SUMIF(Einnahmen!I$7:I$10002,A7770,Einnahmen!H$7:H$10002)+SUMIF(Ausgaben!E$7:E$10002,A7770,Ausgaben!G$7:G$10002)+SUMIF(Ausgaben!I$7:I$10002,A7770,Ausgaben!H$7:H$10002),2)</f>
        <v>0</v>
      </c>
    </row>
    <row r="7771" spans="1:2" x14ac:dyDescent="0.25">
      <c r="A7771">
        <v>7771</v>
      </c>
      <c r="B7771" s="24">
        <f>ROUND(SUMIF(Einnahmen!E$7:E$10002,A7771,Einnahmen!G$7:G$10002)+SUMIF(Einnahmen!I$7:I$10002,A7771,Einnahmen!H$7:H$10002)+SUMIF(Ausgaben!E$7:E$10002,A7771,Ausgaben!G$7:G$10002)+SUMIF(Ausgaben!I$7:I$10002,A7771,Ausgaben!H$7:H$10002),2)</f>
        <v>0</v>
      </c>
    </row>
    <row r="7772" spans="1:2" x14ac:dyDescent="0.25">
      <c r="A7772">
        <v>7772</v>
      </c>
      <c r="B7772" s="24">
        <f>ROUND(SUMIF(Einnahmen!E$7:E$10002,A7772,Einnahmen!G$7:G$10002)+SUMIF(Einnahmen!I$7:I$10002,A7772,Einnahmen!H$7:H$10002)+SUMIF(Ausgaben!E$7:E$10002,A7772,Ausgaben!G$7:G$10002)+SUMIF(Ausgaben!I$7:I$10002,A7772,Ausgaben!H$7:H$10002),2)</f>
        <v>0</v>
      </c>
    </row>
    <row r="7773" spans="1:2" x14ac:dyDescent="0.25">
      <c r="A7773">
        <v>7773</v>
      </c>
      <c r="B7773" s="24">
        <f>ROUND(SUMIF(Einnahmen!E$7:E$10002,A7773,Einnahmen!G$7:G$10002)+SUMIF(Einnahmen!I$7:I$10002,A7773,Einnahmen!H$7:H$10002)+SUMIF(Ausgaben!E$7:E$10002,A7773,Ausgaben!G$7:G$10002)+SUMIF(Ausgaben!I$7:I$10002,A7773,Ausgaben!H$7:H$10002),2)</f>
        <v>0</v>
      </c>
    </row>
    <row r="7774" spans="1:2" x14ac:dyDescent="0.25">
      <c r="A7774">
        <v>7774</v>
      </c>
      <c r="B7774" s="24">
        <f>ROUND(SUMIF(Einnahmen!E$7:E$10002,A7774,Einnahmen!G$7:G$10002)+SUMIF(Einnahmen!I$7:I$10002,A7774,Einnahmen!H$7:H$10002)+SUMIF(Ausgaben!E$7:E$10002,A7774,Ausgaben!G$7:G$10002)+SUMIF(Ausgaben!I$7:I$10002,A7774,Ausgaben!H$7:H$10002),2)</f>
        <v>0</v>
      </c>
    </row>
    <row r="7775" spans="1:2" x14ac:dyDescent="0.25">
      <c r="A7775">
        <v>7775</v>
      </c>
      <c r="B7775" s="24">
        <f>ROUND(SUMIF(Einnahmen!E$7:E$10002,A7775,Einnahmen!G$7:G$10002)+SUMIF(Einnahmen!I$7:I$10002,A7775,Einnahmen!H$7:H$10002)+SUMIF(Ausgaben!E$7:E$10002,A7775,Ausgaben!G$7:G$10002)+SUMIF(Ausgaben!I$7:I$10002,A7775,Ausgaben!H$7:H$10002),2)</f>
        <v>0</v>
      </c>
    </row>
    <row r="7776" spans="1:2" x14ac:dyDescent="0.25">
      <c r="A7776">
        <v>7776</v>
      </c>
      <c r="B7776" s="24">
        <f>ROUND(SUMIF(Einnahmen!E$7:E$10002,A7776,Einnahmen!G$7:G$10002)+SUMIF(Einnahmen!I$7:I$10002,A7776,Einnahmen!H$7:H$10002)+SUMIF(Ausgaben!E$7:E$10002,A7776,Ausgaben!G$7:G$10002)+SUMIF(Ausgaben!I$7:I$10002,A7776,Ausgaben!H$7:H$10002),2)</f>
        <v>0</v>
      </c>
    </row>
    <row r="7777" spans="1:2" x14ac:dyDescent="0.25">
      <c r="A7777">
        <v>7777</v>
      </c>
      <c r="B7777" s="24">
        <f>ROUND(SUMIF(Einnahmen!E$7:E$10002,A7777,Einnahmen!G$7:G$10002)+SUMIF(Einnahmen!I$7:I$10002,A7777,Einnahmen!H$7:H$10002)+SUMIF(Ausgaben!E$7:E$10002,A7777,Ausgaben!G$7:G$10002)+SUMIF(Ausgaben!I$7:I$10002,A7777,Ausgaben!H$7:H$10002),2)</f>
        <v>0</v>
      </c>
    </row>
    <row r="7778" spans="1:2" x14ac:dyDescent="0.25">
      <c r="A7778">
        <v>7778</v>
      </c>
      <c r="B7778" s="24">
        <f>ROUND(SUMIF(Einnahmen!E$7:E$10002,A7778,Einnahmen!G$7:G$10002)+SUMIF(Einnahmen!I$7:I$10002,A7778,Einnahmen!H$7:H$10002)+SUMIF(Ausgaben!E$7:E$10002,A7778,Ausgaben!G$7:G$10002)+SUMIF(Ausgaben!I$7:I$10002,A7778,Ausgaben!H$7:H$10002),2)</f>
        <v>0</v>
      </c>
    </row>
    <row r="7779" spans="1:2" x14ac:dyDescent="0.25">
      <c r="A7779">
        <v>7779</v>
      </c>
      <c r="B7779" s="24">
        <f>ROUND(SUMIF(Einnahmen!E$7:E$10002,A7779,Einnahmen!G$7:G$10002)+SUMIF(Einnahmen!I$7:I$10002,A7779,Einnahmen!H$7:H$10002)+SUMIF(Ausgaben!E$7:E$10002,A7779,Ausgaben!G$7:G$10002)+SUMIF(Ausgaben!I$7:I$10002,A7779,Ausgaben!H$7:H$10002),2)</f>
        <v>0</v>
      </c>
    </row>
    <row r="7780" spans="1:2" x14ac:dyDescent="0.25">
      <c r="A7780">
        <v>7780</v>
      </c>
      <c r="B7780" s="24">
        <f>ROUND(SUMIF(Einnahmen!E$7:E$10002,A7780,Einnahmen!G$7:G$10002)+SUMIF(Einnahmen!I$7:I$10002,A7780,Einnahmen!H$7:H$10002)+SUMIF(Ausgaben!E$7:E$10002,A7780,Ausgaben!G$7:G$10002)+SUMIF(Ausgaben!I$7:I$10002,A7780,Ausgaben!H$7:H$10002),2)</f>
        <v>0</v>
      </c>
    </row>
    <row r="7781" spans="1:2" x14ac:dyDescent="0.25">
      <c r="A7781">
        <v>7781</v>
      </c>
      <c r="B7781" s="24">
        <f>ROUND(SUMIF(Einnahmen!E$7:E$10002,A7781,Einnahmen!G$7:G$10002)+SUMIF(Einnahmen!I$7:I$10002,A7781,Einnahmen!H$7:H$10002)+SUMIF(Ausgaben!E$7:E$10002,A7781,Ausgaben!G$7:G$10002)+SUMIF(Ausgaben!I$7:I$10002,A7781,Ausgaben!H$7:H$10002),2)</f>
        <v>0</v>
      </c>
    </row>
    <row r="7782" spans="1:2" x14ac:dyDescent="0.25">
      <c r="A7782">
        <v>7782</v>
      </c>
      <c r="B7782" s="24">
        <f>ROUND(SUMIF(Einnahmen!E$7:E$10002,A7782,Einnahmen!G$7:G$10002)+SUMIF(Einnahmen!I$7:I$10002,A7782,Einnahmen!H$7:H$10002)+SUMIF(Ausgaben!E$7:E$10002,A7782,Ausgaben!G$7:G$10002)+SUMIF(Ausgaben!I$7:I$10002,A7782,Ausgaben!H$7:H$10002),2)</f>
        <v>0</v>
      </c>
    </row>
    <row r="7783" spans="1:2" x14ac:dyDescent="0.25">
      <c r="A7783">
        <v>7783</v>
      </c>
      <c r="B7783" s="24">
        <f>ROUND(SUMIF(Einnahmen!E$7:E$10002,A7783,Einnahmen!G$7:G$10002)+SUMIF(Einnahmen!I$7:I$10002,A7783,Einnahmen!H$7:H$10002)+SUMIF(Ausgaben!E$7:E$10002,A7783,Ausgaben!G$7:G$10002)+SUMIF(Ausgaben!I$7:I$10002,A7783,Ausgaben!H$7:H$10002),2)</f>
        <v>0</v>
      </c>
    </row>
    <row r="7784" spans="1:2" x14ac:dyDescent="0.25">
      <c r="A7784">
        <v>7784</v>
      </c>
      <c r="B7784" s="24">
        <f>ROUND(SUMIF(Einnahmen!E$7:E$10002,A7784,Einnahmen!G$7:G$10002)+SUMIF(Einnahmen!I$7:I$10002,A7784,Einnahmen!H$7:H$10002)+SUMIF(Ausgaben!E$7:E$10002,A7784,Ausgaben!G$7:G$10002)+SUMIF(Ausgaben!I$7:I$10002,A7784,Ausgaben!H$7:H$10002),2)</f>
        <v>0</v>
      </c>
    </row>
    <row r="7785" spans="1:2" x14ac:dyDescent="0.25">
      <c r="A7785">
        <v>7785</v>
      </c>
      <c r="B7785" s="24">
        <f>ROUND(SUMIF(Einnahmen!E$7:E$10002,A7785,Einnahmen!G$7:G$10002)+SUMIF(Einnahmen!I$7:I$10002,A7785,Einnahmen!H$7:H$10002)+SUMIF(Ausgaben!E$7:E$10002,A7785,Ausgaben!G$7:G$10002)+SUMIF(Ausgaben!I$7:I$10002,A7785,Ausgaben!H$7:H$10002),2)</f>
        <v>0</v>
      </c>
    </row>
    <row r="7786" spans="1:2" x14ac:dyDescent="0.25">
      <c r="A7786">
        <v>7786</v>
      </c>
      <c r="B7786" s="24">
        <f>ROUND(SUMIF(Einnahmen!E$7:E$10002,A7786,Einnahmen!G$7:G$10002)+SUMIF(Einnahmen!I$7:I$10002,A7786,Einnahmen!H$7:H$10002)+SUMIF(Ausgaben!E$7:E$10002,A7786,Ausgaben!G$7:G$10002)+SUMIF(Ausgaben!I$7:I$10002,A7786,Ausgaben!H$7:H$10002),2)</f>
        <v>0</v>
      </c>
    </row>
    <row r="7787" spans="1:2" x14ac:dyDescent="0.25">
      <c r="A7787">
        <v>7787</v>
      </c>
      <c r="B7787" s="24">
        <f>ROUND(SUMIF(Einnahmen!E$7:E$10002,A7787,Einnahmen!G$7:G$10002)+SUMIF(Einnahmen!I$7:I$10002,A7787,Einnahmen!H$7:H$10002)+SUMIF(Ausgaben!E$7:E$10002,A7787,Ausgaben!G$7:G$10002)+SUMIF(Ausgaben!I$7:I$10002,A7787,Ausgaben!H$7:H$10002),2)</f>
        <v>0</v>
      </c>
    </row>
    <row r="7788" spans="1:2" x14ac:dyDescent="0.25">
      <c r="A7788">
        <v>7788</v>
      </c>
      <c r="B7788" s="24">
        <f>ROUND(SUMIF(Einnahmen!E$7:E$10002,A7788,Einnahmen!G$7:G$10002)+SUMIF(Einnahmen!I$7:I$10002,A7788,Einnahmen!H$7:H$10002)+SUMIF(Ausgaben!E$7:E$10002,A7788,Ausgaben!G$7:G$10002)+SUMIF(Ausgaben!I$7:I$10002,A7788,Ausgaben!H$7:H$10002),2)</f>
        <v>0</v>
      </c>
    </row>
    <row r="7789" spans="1:2" x14ac:dyDescent="0.25">
      <c r="A7789">
        <v>7789</v>
      </c>
      <c r="B7789" s="24">
        <f>ROUND(SUMIF(Einnahmen!E$7:E$10002,A7789,Einnahmen!G$7:G$10002)+SUMIF(Einnahmen!I$7:I$10002,A7789,Einnahmen!H$7:H$10002)+SUMIF(Ausgaben!E$7:E$10002,A7789,Ausgaben!G$7:G$10002)+SUMIF(Ausgaben!I$7:I$10002,A7789,Ausgaben!H$7:H$10002),2)</f>
        <v>0</v>
      </c>
    </row>
    <row r="7790" spans="1:2" x14ac:dyDescent="0.25">
      <c r="A7790">
        <v>7790</v>
      </c>
      <c r="B7790" s="24">
        <f>ROUND(SUMIF(Einnahmen!E$7:E$10002,A7790,Einnahmen!G$7:G$10002)+SUMIF(Einnahmen!I$7:I$10002,A7790,Einnahmen!H$7:H$10002)+SUMIF(Ausgaben!E$7:E$10002,A7790,Ausgaben!G$7:G$10002)+SUMIF(Ausgaben!I$7:I$10002,A7790,Ausgaben!H$7:H$10002),2)</f>
        <v>0</v>
      </c>
    </row>
    <row r="7791" spans="1:2" x14ac:dyDescent="0.25">
      <c r="A7791">
        <v>7791</v>
      </c>
      <c r="B7791" s="24">
        <f>ROUND(SUMIF(Einnahmen!E$7:E$10002,A7791,Einnahmen!G$7:G$10002)+SUMIF(Einnahmen!I$7:I$10002,A7791,Einnahmen!H$7:H$10002)+SUMIF(Ausgaben!E$7:E$10002,A7791,Ausgaben!G$7:G$10002)+SUMIF(Ausgaben!I$7:I$10002,A7791,Ausgaben!H$7:H$10002),2)</f>
        <v>0</v>
      </c>
    </row>
    <row r="7792" spans="1:2" x14ac:dyDescent="0.25">
      <c r="A7792">
        <v>7792</v>
      </c>
      <c r="B7792" s="24">
        <f>ROUND(SUMIF(Einnahmen!E$7:E$10002,A7792,Einnahmen!G$7:G$10002)+SUMIF(Einnahmen!I$7:I$10002,A7792,Einnahmen!H$7:H$10002)+SUMIF(Ausgaben!E$7:E$10002,A7792,Ausgaben!G$7:G$10002)+SUMIF(Ausgaben!I$7:I$10002,A7792,Ausgaben!H$7:H$10002),2)</f>
        <v>0</v>
      </c>
    </row>
    <row r="7793" spans="1:2" x14ac:dyDescent="0.25">
      <c r="A7793">
        <v>7793</v>
      </c>
      <c r="B7793" s="24">
        <f>ROUND(SUMIF(Einnahmen!E$7:E$10002,A7793,Einnahmen!G$7:G$10002)+SUMIF(Einnahmen!I$7:I$10002,A7793,Einnahmen!H$7:H$10002)+SUMIF(Ausgaben!E$7:E$10002,A7793,Ausgaben!G$7:G$10002)+SUMIF(Ausgaben!I$7:I$10002,A7793,Ausgaben!H$7:H$10002),2)</f>
        <v>0</v>
      </c>
    </row>
    <row r="7794" spans="1:2" x14ac:dyDescent="0.25">
      <c r="A7794">
        <v>7794</v>
      </c>
      <c r="B7794" s="24">
        <f>ROUND(SUMIF(Einnahmen!E$7:E$10002,A7794,Einnahmen!G$7:G$10002)+SUMIF(Einnahmen!I$7:I$10002,A7794,Einnahmen!H$7:H$10002)+SUMIF(Ausgaben!E$7:E$10002,A7794,Ausgaben!G$7:G$10002)+SUMIF(Ausgaben!I$7:I$10002,A7794,Ausgaben!H$7:H$10002),2)</f>
        <v>0</v>
      </c>
    </row>
    <row r="7795" spans="1:2" x14ac:dyDescent="0.25">
      <c r="A7795">
        <v>7795</v>
      </c>
      <c r="B7795" s="24">
        <f>ROUND(SUMIF(Einnahmen!E$7:E$10002,A7795,Einnahmen!G$7:G$10002)+SUMIF(Einnahmen!I$7:I$10002,A7795,Einnahmen!H$7:H$10002)+SUMIF(Ausgaben!E$7:E$10002,A7795,Ausgaben!G$7:G$10002)+SUMIF(Ausgaben!I$7:I$10002,A7795,Ausgaben!H$7:H$10002),2)</f>
        <v>0</v>
      </c>
    </row>
    <row r="7796" spans="1:2" x14ac:dyDescent="0.25">
      <c r="A7796">
        <v>7796</v>
      </c>
      <c r="B7796" s="24">
        <f>ROUND(SUMIF(Einnahmen!E$7:E$10002,A7796,Einnahmen!G$7:G$10002)+SUMIF(Einnahmen!I$7:I$10002,A7796,Einnahmen!H$7:H$10002)+SUMIF(Ausgaben!E$7:E$10002,A7796,Ausgaben!G$7:G$10002)+SUMIF(Ausgaben!I$7:I$10002,A7796,Ausgaben!H$7:H$10002),2)</f>
        <v>0</v>
      </c>
    </row>
    <row r="7797" spans="1:2" x14ac:dyDescent="0.25">
      <c r="A7797">
        <v>7797</v>
      </c>
      <c r="B7797" s="24">
        <f>ROUND(SUMIF(Einnahmen!E$7:E$10002,A7797,Einnahmen!G$7:G$10002)+SUMIF(Einnahmen!I$7:I$10002,A7797,Einnahmen!H$7:H$10002)+SUMIF(Ausgaben!E$7:E$10002,A7797,Ausgaben!G$7:G$10002)+SUMIF(Ausgaben!I$7:I$10002,A7797,Ausgaben!H$7:H$10002),2)</f>
        <v>0</v>
      </c>
    </row>
    <row r="7798" spans="1:2" x14ac:dyDescent="0.25">
      <c r="A7798">
        <v>7798</v>
      </c>
      <c r="B7798" s="24">
        <f>ROUND(SUMIF(Einnahmen!E$7:E$10002,A7798,Einnahmen!G$7:G$10002)+SUMIF(Einnahmen!I$7:I$10002,A7798,Einnahmen!H$7:H$10002)+SUMIF(Ausgaben!E$7:E$10002,A7798,Ausgaben!G$7:G$10002)+SUMIF(Ausgaben!I$7:I$10002,A7798,Ausgaben!H$7:H$10002),2)</f>
        <v>0</v>
      </c>
    </row>
    <row r="7799" spans="1:2" x14ac:dyDescent="0.25">
      <c r="A7799">
        <v>7799</v>
      </c>
      <c r="B7799" s="24">
        <f>ROUND(SUMIF(Einnahmen!E$7:E$10002,A7799,Einnahmen!G$7:G$10002)+SUMIF(Einnahmen!I$7:I$10002,A7799,Einnahmen!H$7:H$10002)+SUMIF(Ausgaben!E$7:E$10002,A7799,Ausgaben!G$7:G$10002)+SUMIF(Ausgaben!I$7:I$10002,A7799,Ausgaben!H$7:H$10002),2)</f>
        <v>0</v>
      </c>
    </row>
    <row r="7800" spans="1:2" x14ac:dyDescent="0.25">
      <c r="A7800">
        <v>7800</v>
      </c>
      <c r="B7800" s="24">
        <f>ROUND(SUMIF(Einnahmen!E$7:E$10002,A7800,Einnahmen!G$7:G$10002)+SUMIF(Einnahmen!I$7:I$10002,A7800,Einnahmen!H$7:H$10002)+SUMIF(Ausgaben!E$7:E$10002,A7800,Ausgaben!G$7:G$10002)+SUMIF(Ausgaben!I$7:I$10002,A7800,Ausgaben!H$7:H$10002),2)</f>
        <v>0</v>
      </c>
    </row>
    <row r="7801" spans="1:2" x14ac:dyDescent="0.25">
      <c r="A7801">
        <v>7801</v>
      </c>
      <c r="B7801" s="24">
        <f>ROUND(SUMIF(Einnahmen!E$7:E$10002,A7801,Einnahmen!G$7:G$10002)+SUMIF(Einnahmen!I$7:I$10002,A7801,Einnahmen!H$7:H$10002)+SUMIF(Ausgaben!E$7:E$10002,A7801,Ausgaben!G$7:G$10002)+SUMIF(Ausgaben!I$7:I$10002,A7801,Ausgaben!H$7:H$10002),2)</f>
        <v>0</v>
      </c>
    </row>
    <row r="7802" spans="1:2" x14ac:dyDescent="0.25">
      <c r="A7802">
        <v>7802</v>
      </c>
      <c r="B7802" s="24">
        <f>ROUND(SUMIF(Einnahmen!E$7:E$10002,A7802,Einnahmen!G$7:G$10002)+SUMIF(Einnahmen!I$7:I$10002,A7802,Einnahmen!H$7:H$10002)+SUMIF(Ausgaben!E$7:E$10002,A7802,Ausgaben!G$7:G$10002)+SUMIF(Ausgaben!I$7:I$10002,A7802,Ausgaben!H$7:H$10002),2)</f>
        <v>0</v>
      </c>
    </row>
    <row r="7803" spans="1:2" x14ac:dyDescent="0.25">
      <c r="A7803">
        <v>7803</v>
      </c>
      <c r="B7803" s="24">
        <f>ROUND(SUMIF(Einnahmen!E$7:E$10002,A7803,Einnahmen!G$7:G$10002)+SUMIF(Einnahmen!I$7:I$10002,A7803,Einnahmen!H$7:H$10002)+SUMIF(Ausgaben!E$7:E$10002,A7803,Ausgaben!G$7:G$10002)+SUMIF(Ausgaben!I$7:I$10002,A7803,Ausgaben!H$7:H$10002),2)</f>
        <v>0</v>
      </c>
    </row>
    <row r="7804" spans="1:2" x14ac:dyDescent="0.25">
      <c r="A7804">
        <v>7804</v>
      </c>
      <c r="B7804" s="24">
        <f>ROUND(SUMIF(Einnahmen!E$7:E$10002,A7804,Einnahmen!G$7:G$10002)+SUMIF(Einnahmen!I$7:I$10002,A7804,Einnahmen!H$7:H$10002)+SUMIF(Ausgaben!E$7:E$10002,A7804,Ausgaben!G$7:G$10002)+SUMIF(Ausgaben!I$7:I$10002,A7804,Ausgaben!H$7:H$10002),2)</f>
        <v>0</v>
      </c>
    </row>
    <row r="7805" spans="1:2" x14ac:dyDescent="0.25">
      <c r="A7805">
        <v>7805</v>
      </c>
      <c r="B7805" s="24">
        <f>ROUND(SUMIF(Einnahmen!E$7:E$10002,A7805,Einnahmen!G$7:G$10002)+SUMIF(Einnahmen!I$7:I$10002,A7805,Einnahmen!H$7:H$10002)+SUMIF(Ausgaben!E$7:E$10002,A7805,Ausgaben!G$7:G$10002)+SUMIF(Ausgaben!I$7:I$10002,A7805,Ausgaben!H$7:H$10002),2)</f>
        <v>0</v>
      </c>
    </row>
    <row r="7806" spans="1:2" x14ac:dyDescent="0.25">
      <c r="A7806">
        <v>7806</v>
      </c>
      <c r="B7806" s="24">
        <f>ROUND(SUMIF(Einnahmen!E$7:E$10002,A7806,Einnahmen!G$7:G$10002)+SUMIF(Einnahmen!I$7:I$10002,A7806,Einnahmen!H$7:H$10002)+SUMIF(Ausgaben!E$7:E$10002,A7806,Ausgaben!G$7:G$10002)+SUMIF(Ausgaben!I$7:I$10002,A7806,Ausgaben!H$7:H$10002),2)</f>
        <v>0</v>
      </c>
    </row>
    <row r="7807" spans="1:2" x14ac:dyDescent="0.25">
      <c r="A7807">
        <v>7807</v>
      </c>
      <c r="B7807" s="24">
        <f>ROUND(SUMIF(Einnahmen!E$7:E$10002,A7807,Einnahmen!G$7:G$10002)+SUMIF(Einnahmen!I$7:I$10002,A7807,Einnahmen!H$7:H$10002)+SUMIF(Ausgaben!E$7:E$10002,A7807,Ausgaben!G$7:G$10002)+SUMIF(Ausgaben!I$7:I$10002,A7807,Ausgaben!H$7:H$10002),2)</f>
        <v>0</v>
      </c>
    </row>
    <row r="7808" spans="1:2" x14ac:dyDescent="0.25">
      <c r="A7808">
        <v>7808</v>
      </c>
      <c r="B7808" s="24">
        <f>ROUND(SUMIF(Einnahmen!E$7:E$10002,A7808,Einnahmen!G$7:G$10002)+SUMIF(Einnahmen!I$7:I$10002,A7808,Einnahmen!H$7:H$10002)+SUMIF(Ausgaben!E$7:E$10002,A7808,Ausgaben!G$7:G$10002)+SUMIF(Ausgaben!I$7:I$10002,A7808,Ausgaben!H$7:H$10002),2)</f>
        <v>0</v>
      </c>
    </row>
    <row r="7809" spans="1:2" x14ac:dyDescent="0.25">
      <c r="A7809">
        <v>7809</v>
      </c>
      <c r="B7809" s="24">
        <f>ROUND(SUMIF(Einnahmen!E$7:E$10002,A7809,Einnahmen!G$7:G$10002)+SUMIF(Einnahmen!I$7:I$10002,A7809,Einnahmen!H$7:H$10002)+SUMIF(Ausgaben!E$7:E$10002,A7809,Ausgaben!G$7:G$10002)+SUMIF(Ausgaben!I$7:I$10002,A7809,Ausgaben!H$7:H$10002),2)</f>
        <v>0</v>
      </c>
    </row>
    <row r="7810" spans="1:2" x14ac:dyDescent="0.25">
      <c r="A7810">
        <v>7810</v>
      </c>
      <c r="B7810" s="24">
        <f>ROUND(SUMIF(Einnahmen!E$7:E$10002,A7810,Einnahmen!G$7:G$10002)+SUMIF(Einnahmen!I$7:I$10002,A7810,Einnahmen!H$7:H$10002)+SUMIF(Ausgaben!E$7:E$10002,A7810,Ausgaben!G$7:G$10002)+SUMIF(Ausgaben!I$7:I$10002,A7810,Ausgaben!H$7:H$10002),2)</f>
        <v>0</v>
      </c>
    </row>
    <row r="7811" spans="1:2" x14ac:dyDescent="0.25">
      <c r="A7811">
        <v>7811</v>
      </c>
      <c r="B7811" s="24">
        <f>ROUND(SUMIF(Einnahmen!E$7:E$10002,A7811,Einnahmen!G$7:G$10002)+SUMIF(Einnahmen!I$7:I$10002,A7811,Einnahmen!H$7:H$10002)+SUMIF(Ausgaben!E$7:E$10002,A7811,Ausgaben!G$7:G$10002)+SUMIF(Ausgaben!I$7:I$10002,A7811,Ausgaben!H$7:H$10002),2)</f>
        <v>0</v>
      </c>
    </row>
    <row r="7812" spans="1:2" x14ac:dyDescent="0.25">
      <c r="A7812">
        <v>7812</v>
      </c>
      <c r="B7812" s="24">
        <f>ROUND(SUMIF(Einnahmen!E$7:E$10002,A7812,Einnahmen!G$7:G$10002)+SUMIF(Einnahmen!I$7:I$10002,A7812,Einnahmen!H$7:H$10002)+SUMIF(Ausgaben!E$7:E$10002,A7812,Ausgaben!G$7:G$10002)+SUMIF(Ausgaben!I$7:I$10002,A7812,Ausgaben!H$7:H$10002),2)</f>
        <v>0</v>
      </c>
    </row>
    <row r="7813" spans="1:2" x14ac:dyDescent="0.25">
      <c r="A7813">
        <v>7813</v>
      </c>
      <c r="B7813" s="24">
        <f>ROUND(SUMIF(Einnahmen!E$7:E$10002,A7813,Einnahmen!G$7:G$10002)+SUMIF(Einnahmen!I$7:I$10002,A7813,Einnahmen!H$7:H$10002)+SUMIF(Ausgaben!E$7:E$10002,A7813,Ausgaben!G$7:G$10002)+SUMIF(Ausgaben!I$7:I$10002,A7813,Ausgaben!H$7:H$10002),2)</f>
        <v>0</v>
      </c>
    </row>
    <row r="7814" spans="1:2" x14ac:dyDescent="0.25">
      <c r="A7814">
        <v>7814</v>
      </c>
      <c r="B7814" s="24">
        <f>ROUND(SUMIF(Einnahmen!E$7:E$10002,A7814,Einnahmen!G$7:G$10002)+SUMIF(Einnahmen!I$7:I$10002,A7814,Einnahmen!H$7:H$10002)+SUMIF(Ausgaben!E$7:E$10002,A7814,Ausgaben!G$7:G$10002)+SUMIF(Ausgaben!I$7:I$10002,A7814,Ausgaben!H$7:H$10002),2)</f>
        <v>0</v>
      </c>
    </row>
    <row r="7815" spans="1:2" x14ac:dyDescent="0.25">
      <c r="A7815">
        <v>7815</v>
      </c>
      <c r="B7815" s="24">
        <f>ROUND(SUMIF(Einnahmen!E$7:E$10002,A7815,Einnahmen!G$7:G$10002)+SUMIF(Einnahmen!I$7:I$10002,A7815,Einnahmen!H$7:H$10002)+SUMIF(Ausgaben!E$7:E$10002,A7815,Ausgaben!G$7:G$10002)+SUMIF(Ausgaben!I$7:I$10002,A7815,Ausgaben!H$7:H$10002),2)</f>
        <v>0</v>
      </c>
    </row>
    <row r="7816" spans="1:2" x14ac:dyDescent="0.25">
      <c r="A7816">
        <v>7816</v>
      </c>
      <c r="B7816" s="24">
        <f>ROUND(SUMIF(Einnahmen!E$7:E$10002,A7816,Einnahmen!G$7:G$10002)+SUMIF(Einnahmen!I$7:I$10002,A7816,Einnahmen!H$7:H$10002)+SUMIF(Ausgaben!E$7:E$10002,A7816,Ausgaben!G$7:G$10002)+SUMIF(Ausgaben!I$7:I$10002,A7816,Ausgaben!H$7:H$10002),2)</f>
        <v>0</v>
      </c>
    </row>
    <row r="7817" spans="1:2" x14ac:dyDescent="0.25">
      <c r="A7817">
        <v>7817</v>
      </c>
      <c r="B7817" s="24">
        <f>ROUND(SUMIF(Einnahmen!E$7:E$10002,A7817,Einnahmen!G$7:G$10002)+SUMIF(Einnahmen!I$7:I$10002,A7817,Einnahmen!H$7:H$10002)+SUMIF(Ausgaben!E$7:E$10002,A7817,Ausgaben!G$7:G$10002)+SUMIF(Ausgaben!I$7:I$10002,A7817,Ausgaben!H$7:H$10002),2)</f>
        <v>0</v>
      </c>
    </row>
    <row r="7818" spans="1:2" x14ac:dyDescent="0.25">
      <c r="A7818">
        <v>7818</v>
      </c>
      <c r="B7818" s="24">
        <f>ROUND(SUMIF(Einnahmen!E$7:E$10002,A7818,Einnahmen!G$7:G$10002)+SUMIF(Einnahmen!I$7:I$10002,A7818,Einnahmen!H$7:H$10002)+SUMIF(Ausgaben!E$7:E$10002,A7818,Ausgaben!G$7:G$10002)+SUMIF(Ausgaben!I$7:I$10002,A7818,Ausgaben!H$7:H$10002),2)</f>
        <v>0</v>
      </c>
    </row>
    <row r="7819" spans="1:2" x14ac:dyDescent="0.25">
      <c r="A7819">
        <v>7819</v>
      </c>
      <c r="B7819" s="24">
        <f>ROUND(SUMIF(Einnahmen!E$7:E$10002,A7819,Einnahmen!G$7:G$10002)+SUMIF(Einnahmen!I$7:I$10002,A7819,Einnahmen!H$7:H$10002)+SUMIF(Ausgaben!E$7:E$10002,A7819,Ausgaben!G$7:G$10002)+SUMIF(Ausgaben!I$7:I$10002,A7819,Ausgaben!H$7:H$10002),2)</f>
        <v>0</v>
      </c>
    </row>
    <row r="7820" spans="1:2" x14ac:dyDescent="0.25">
      <c r="A7820">
        <v>7820</v>
      </c>
      <c r="B7820" s="24">
        <f>ROUND(SUMIF(Einnahmen!E$7:E$10002,A7820,Einnahmen!G$7:G$10002)+SUMIF(Einnahmen!I$7:I$10002,A7820,Einnahmen!H$7:H$10002)+SUMIF(Ausgaben!E$7:E$10002,A7820,Ausgaben!G$7:G$10002)+SUMIF(Ausgaben!I$7:I$10002,A7820,Ausgaben!H$7:H$10002),2)</f>
        <v>0</v>
      </c>
    </row>
    <row r="7821" spans="1:2" x14ac:dyDescent="0.25">
      <c r="A7821">
        <v>7821</v>
      </c>
      <c r="B7821" s="24">
        <f>ROUND(SUMIF(Einnahmen!E$7:E$10002,A7821,Einnahmen!G$7:G$10002)+SUMIF(Einnahmen!I$7:I$10002,A7821,Einnahmen!H$7:H$10002)+SUMIF(Ausgaben!E$7:E$10002,A7821,Ausgaben!G$7:G$10002)+SUMIF(Ausgaben!I$7:I$10002,A7821,Ausgaben!H$7:H$10002),2)</f>
        <v>0</v>
      </c>
    </row>
    <row r="7822" spans="1:2" x14ac:dyDescent="0.25">
      <c r="A7822">
        <v>7822</v>
      </c>
      <c r="B7822" s="24">
        <f>ROUND(SUMIF(Einnahmen!E$7:E$10002,A7822,Einnahmen!G$7:G$10002)+SUMIF(Einnahmen!I$7:I$10002,A7822,Einnahmen!H$7:H$10002)+SUMIF(Ausgaben!E$7:E$10002,A7822,Ausgaben!G$7:G$10002)+SUMIF(Ausgaben!I$7:I$10002,A7822,Ausgaben!H$7:H$10002),2)</f>
        <v>0</v>
      </c>
    </row>
    <row r="7823" spans="1:2" x14ac:dyDescent="0.25">
      <c r="A7823">
        <v>7823</v>
      </c>
      <c r="B7823" s="24">
        <f>ROUND(SUMIF(Einnahmen!E$7:E$10002,A7823,Einnahmen!G$7:G$10002)+SUMIF(Einnahmen!I$7:I$10002,A7823,Einnahmen!H$7:H$10002)+SUMIF(Ausgaben!E$7:E$10002,A7823,Ausgaben!G$7:G$10002)+SUMIF(Ausgaben!I$7:I$10002,A7823,Ausgaben!H$7:H$10002),2)</f>
        <v>0</v>
      </c>
    </row>
    <row r="7824" spans="1:2" x14ac:dyDescent="0.25">
      <c r="A7824">
        <v>7824</v>
      </c>
      <c r="B7824" s="24">
        <f>ROUND(SUMIF(Einnahmen!E$7:E$10002,A7824,Einnahmen!G$7:G$10002)+SUMIF(Einnahmen!I$7:I$10002,A7824,Einnahmen!H$7:H$10002)+SUMIF(Ausgaben!E$7:E$10002,A7824,Ausgaben!G$7:G$10002)+SUMIF(Ausgaben!I$7:I$10002,A7824,Ausgaben!H$7:H$10002),2)</f>
        <v>0</v>
      </c>
    </row>
    <row r="7825" spans="1:2" x14ac:dyDescent="0.25">
      <c r="A7825">
        <v>7825</v>
      </c>
      <c r="B7825" s="24">
        <f>ROUND(SUMIF(Einnahmen!E$7:E$10002,A7825,Einnahmen!G$7:G$10002)+SUMIF(Einnahmen!I$7:I$10002,A7825,Einnahmen!H$7:H$10002)+SUMIF(Ausgaben!E$7:E$10002,A7825,Ausgaben!G$7:G$10002)+SUMIF(Ausgaben!I$7:I$10002,A7825,Ausgaben!H$7:H$10002),2)</f>
        <v>0</v>
      </c>
    </row>
    <row r="7826" spans="1:2" x14ac:dyDescent="0.25">
      <c r="A7826">
        <v>7826</v>
      </c>
      <c r="B7826" s="24">
        <f>ROUND(SUMIF(Einnahmen!E$7:E$10002,A7826,Einnahmen!G$7:G$10002)+SUMIF(Einnahmen!I$7:I$10002,A7826,Einnahmen!H$7:H$10002)+SUMIF(Ausgaben!E$7:E$10002,A7826,Ausgaben!G$7:G$10002)+SUMIF(Ausgaben!I$7:I$10002,A7826,Ausgaben!H$7:H$10002),2)</f>
        <v>0</v>
      </c>
    </row>
    <row r="7827" spans="1:2" x14ac:dyDescent="0.25">
      <c r="A7827">
        <v>7827</v>
      </c>
      <c r="B7827" s="24">
        <f>ROUND(SUMIF(Einnahmen!E$7:E$10002,A7827,Einnahmen!G$7:G$10002)+SUMIF(Einnahmen!I$7:I$10002,A7827,Einnahmen!H$7:H$10002)+SUMIF(Ausgaben!E$7:E$10002,A7827,Ausgaben!G$7:G$10002)+SUMIF(Ausgaben!I$7:I$10002,A7827,Ausgaben!H$7:H$10002),2)</f>
        <v>0</v>
      </c>
    </row>
    <row r="7828" spans="1:2" x14ac:dyDescent="0.25">
      <c r="A7828">
        <v>7828</v>
      </c>
      <c r="B7828" s="24">
        <f>ROUND(SUMIF(Einnahmen!E$7:E$10002,A7828,Einnahmen!G$7:G$10002)+SUMIF(Einnahmen!I$7:I$10002,A7828,Einnahmen!H$7:H$10002)+SUMIF(Ausgaben!E$7:E$10002,A7828,Ausgaben!G$7:G$10002)+SUMIF(Ausgaben!I$7:I$10002,A7828,Ausgaben!H$7:H$10002),2)</f>
        <v>0</v>
      </c>
    </row>
    <row r="7829" spans="1:2" x14ac:dyDescent="0.25">
      <c r="A7829">
        <v>7829</v>
      </c>
      <c r="B7829" s="24">
        <f>ROUND(SUMIF(Einnahmen!E$7:E$10002,A7829,Einnahmen!G$7:G$10002)+SUMIF(Einnahmen!I$7:I$10002,A7829,Einnahmen!H$7:H$10002)+SUMIF(Ausgaben!E$7:E$10002,A7829,Ausgaben!G$7:G$10002)+SUMIF(Ausgaben!I$7:I$10002,A7829,Ausgaben!H$7:H$10002),2)</f>
        <v>0</v>
      </c>
    </row>
    <row r="7830" spans="1:2" x14ac:dyDescent="0.25">
      <c r="A7830">
        <v>7830</v>
      </c>
      <c r="B7830" s="24">
        <f>ROUND(SUMIF(Einnahmen!E$7:E$10002,A7830,Einnahmen!G$7:G$10002)+SUMIF(Einnahmen!I$7:I$10002,A7830,Einnahmen!H$7:H$10002)+SUMIF(Ausgaben!E$7:E$10002,A7830,Ausgaben!G$7:G$10002)+SUMIF(Ausgaben!I$7:I$10002,A7830,Ausgaben!H$7:H$10002),2)</f>
        <v>0</v>
      </c>
    </row>
    <row r="7831" spans="1:2" x14ac:dyDescent="0.25">
      <c r="A7831">
        <v>7831</v>
      </c>
      <c r="B7831" s="24">
        <f>ROUND(SUMIF(Einnahmen!E$7:E$10002,A7831,Einnahmen!G$7:G$10002)+SUMIF(Einnahmen!I$7:I$10002,A7831,Einnahmen!H$7:H$10002)+SUMIF(Ausgaben!E$7:E$10002,A7831,Ausgaben!G$7:G$10002)+SUMIF(Ausgaben!I$7:I$10002,A7831,Ausgaben!H$7:H$10002),2)</f>
        <v>0</v>
      </c>
    </row>
    <row r="7832" spans="1:2" x14ac:dyDescent="0.25">
      <c r="A7832">
        <v>7832</v>
      </c>
      <c r="B7832" s="24">
        <f>ROUND(SUMIF(Einnahmen!E$7:E$10002,A7832,Einnahmen!G$7:G$10002)+SUMIF(Einnahmen!I$7:I$10002,A7832,Einnahmen!H$7:H$10002)+SUMIF(Ausgaben!E$7:E$10002,A7832,Ausgaben!G$7:G$10002)+SUMIF(Ausgaben!I$7:I$10002,A7832,Ausgaben!H$7:H$10002),2)</f>
        <v>0</v>
      </c>
    </row>
    <row r="7833" spans="1:2" x14ac:dyDescent="0.25">
      <c r="A7833">
        <v>7833</v>
      </c>
      <c r="B7833" s="24">
        <f>ROUND(SUMIF(Einnahmen!E$7:E$10002,A7833,Einnahmen!G$7:G$10002)+SUMIF(Einnahmen!I$7:I$10002,A7833,Einnahmen!H$7:H$10002)+SUMIF(Ausgaben!E$7:E$10002,A7833,Ausgaben!G$7:G$10002)+SUMIF(Ausgaben!I$7:I$10002,A7833,Ausgaben!H$7:H$10002),2)</f>
        <v>0</v>
      </c>
    </row>
    <row r="7834" spans="1:2" x14ac:dyDescent="0.25">
      <c r="A7834">
        <v>7834</v>
      </c>
      <c r="B7834" s="24">
        <f>ROUND(SUMIF(Einnahmen!E$7:E$10002,A7834,Einnahmen!G$7:G$10002)+SUMIF(Einnahmen!I$7:I$10002,A7834,Einnahmen!H$7:H$10002)+SUMIF(Ausgaben!E$7:E$10002,A7834,Ausgaben!G$7:G$10002)+SUMIF(Ausgaben!I$7:I$10002,A7834,Ausgaben!H$7:H$10002),2)</f>
        <v>0</v>
      </c>
    </row>
    <row r="7835" spans="1:2" x14ac:dyDescent="0.25">
      <c r="A7835">
        <v>7835</v>
      </c>
      <c r="B7835" s="24">
        <f>ROUND(SUMIF(Einnahmen!E$7:E$10002,A7835,Einnahmen!G$7:G$10002)+SUMIF(Einnahmen!I$7:I$10002,A7835,Einnahmen!H$7:H$10002)+SUMIF(Ausgaben!E$7:E$10002,A7835,Ausgaben!G$7:G$10002)+SUMIF(Ausgaben!I$7:I$10002,A7835,Ausgaben!H$7:H$10002),2)</f>
        <v>0</v>
      </c>
    </row>
    <row r="7836" spans="1:2" x14ac:dyDescent="0.25">
      <c r="A7836">
        <v>7836</v>
      </c>
      <c r="B7836" s="24">
        <f>ROUND(SUMIF(Einnahmen!E$7:E$10002,A7836,Einnahmen!G$7:G$10002)+SUMIF(Einnahmen!I$7:I$10002,A7836,Einnahmen!H$7:H$10002)+SUMIF(Ausgaben!E$7:E$10002,A7836,Ausgaben!G$7:G$10002)+SUMIF(Ausgaben!I$7:I$10002,A7836,Ausgaben!H$7:H$10002),2)</f>
        <v>0</v>
      </c>
    </row>
    <row r="7837" spans="1:2" x14ac:dyDescent="0.25">
      <c r="A7837">
        <v>7837</v>
      </c>
      <c r="B7837" s="24">
        <f>ROUND(SUMIF(Einnahmen!E$7:E$10002,A7837,Einnahmen!G$7:G$10002)+SUMIF(Einnahmen!I$7:I$10002,A7837,Einnahmen!H$7:H$10002)+SUMIF(Ausgaben!E$7:E$10002,A7837,Ausgaben!G$7:G$10002)+SUMIF(Ausgaben!I$7:I$10002,A7837,Ausgaben!H$7:H$10002),2)</f>
        <v>0</v>
      </c>
    </row>
    <row r="7838" spans="1:2" x14ac:dyDescent="0.25">
      <c r="A7838">
        <v>7838</v>
      </c>
      <c r="B7838" s="24">
        <f>ROUND(SUMIF(Einnahmen!E$7:E$10002,A7838,Einnahmen!G$7:G$10002)+SUMIF(Einnahmen!I$7:I$10002,A7838,Einnahmen!H$7:H$10002)+SUMIF(Ausgaben!E$7:E$10002,A7838,Ausgaben!G$7:G$10002)+SUMIF(Ausgaben!I$7:I$10002,A7838,Ausgaben!H$7:H$10002),2)</f>
        <v>0</v>
      </c>
    </row>
    <row r="7839" spans="1:2" x14ac:dyDescent="0.25">
      <c r="A7839">
        <v>7839</v>
      </c>
      <c r="B7839" s="24">
        <f>ROUND(SUMIF(Einnahmen!E$7:E$10002,A7839,Einnahmen!G$7:G$10002)+SUMIF(Einnahmen!I$7:I$10002,A7839,Einnahmen!H$7:H$10002)+SUMIF(Ausgaben!E$7:E$10002,A7839,Ausgaben!G$7:G$10002)+SUMIF(Ausgaben!I$7:I$10002,A7839,Ausgaben!H$7:H$10002),2)</f>
        <v>0</v>
      </c>
    </row>
    <row r="7840" spans="1:2" x14ac:dyDescent="0.25">
      <c r="A7840">
        <v>7840</v>
      </c>
      <c r="B7840" s="24">
        <f>ROUND(SUMIF(Einnahmen!E$7:E$10002,A7840,Einnahmen!G$7:G$10002)+SUMIF(Einnahmen!I$7:I$10002,A7840,Einnahmen!H$7:H$10002)+SUMIF(Ausgaben!E$7:E$10002,A7840,Ausgaben!G$7:G$10002)+SUMIF(Ausgaben!I$7:I$10002,A7840,Ausgaben!H$7:H$10002),2)</f>
        <v>0</v>
      </c>
    </row>
    <row r="7841" spans="1:2" x14ac:dyDescent="0.25">
      <c r="A7841">
        <v>7841</v>
      </c>
      <c r="B7841" s="24">
        <f>ROUND(SUMIF(Einnahmen!E$7:E$10002,A7841,Einnahmen!G$7:G$10002)+SUMIF(Einnahmen!I$7:I$10002,A7841,Einnahmen!H$7:H$10002)+SUMIF(Ausgaben!E$7:E$10002,A7841,Ausgaben!G$7:G$10002)+SUMIF(Ausgaben!I$7:I$10002,A7841,Ausgaben!H$7:H$10002),2)</f>
        <v>0</v>
      </c>
    </row>
    <row r="7842" spans="1:2" x14ac:dyDescent="0.25">
      <c r="A7842">
        <v>7842</v>
      </c>
      <c r="B7842" s="24">
        <f>ROUND(SUMIF(Einnahmen!E$7:E$10002,A7842,Einnahmen!G$7:G$10002)+SUMIF(Einnahmen!I$7:I$10002,A7842,Einnahmen!H$7:H$10002)+SUMIF(Ausgaben!E$7:E$10002,A7842,Ausgaben!G$7:G$10002)+SUMIF(Ausgaben!I$7:I$10002,A7842,Ausgaben!H$7:H$10002),2)</f>
        <v>0</v>
      </c>
    </row>
    <row r="7843" spans="1:2" x14ac:dyDescent="0.25">
      <c r="A7843">
        <v>7843</v>
      </c>
      <c r="B7843" s="24">
        <f>ROUND(SUMIF(Einnahmen!E$7:E$10002,A7843,Einnahmen!G$7:G$10002)+SUMIF(Einnahmen!I$7:I$10002,A7843,Einnahmen!H$7:H$10002)+SUMIF(Ausgaben!E$7:E$10002,A7843,Ausgaben!G$7:G$10002)+SUMIF(Ausgaben!I$7:I$10002,A7843,Ausgaben!H$7:H$10002),2)</f>
        <v>0</v>
      </c>
    </row>
    <row r="7844" spans="1:2" x14ac:dyDescent="0.25">
      <c r="A7844">
        <v>7844</v>
      </c>
      <c r="B7844" s="24">
        <f>ROUND(SUMIF(Einnahmen!E$7:E$10002,A7844,Einnahmen!G$7:G$10002)+SUMIF(Einnahmen!I$7:I$10002,A7844,Einnahmen!H$7:H$10002)+SUMIF(Ausgaben!E$7:E$10002,A7844,Ausgaben!G$7:G$10002)+SUMIF(Ausgaben!I$7:I$10002,A7844,Ausgaben!H$7:H$10002),2)</f>
        <v>0</v>
      </c>
    </row>
    <row r="7845" spans="1:2" x14ac:dyDescent="0.25">
      <c r="A7845">
        <v>7845</v>
      </c>
      <c r="B7845" s="24">
        <f>ROUND(SUMIF(Einnahmen!E$7:E$10002,A7845,Einnahmen!G$7:G$10002)+SUMIF(Einnahmen!I$7:I$10002,A7845,Einnahmen!H$7:H$10002)+SUMIF(Ausgaben!E$7:E$10002,A7845,Ausgaben!G$7:G$10002)+SUMIF(Ausgaben!I$7:I$10002,A7845,Ausgaben!H$7:H$10002),2)</f>
        <v>0</v>
      </c>
    </row>
    <row r="7846" spans="1:2" x14ac:dyDescent="0.25">
      <c r="A7846">
        <v>7846</v>
      </c>
      <c r="B7846" s="24">
        <f>ROUND(SUMIF(Einnahmen!E$7:E$10002,A7846,Einnahmen!G$7:G$10002)+SUMIF(Einnahmen!I$7:I$10002,A7846,Einnahmen!H$7:H$10002)+SUMIF(Ausgaben!E$7:E$10002,A7846,Ausgaben!G$7:G$10002)+SUMIF(Ausgaben!I$7:I$10002,A7846,Ausgaben!H$7:H$10002),2)</f>
        <v>0</v>
      </c>
    </row>
    <row r="7847" spans="1:2" x14ac:dyDescent="0.25">
      <c r="A7847">
        <v>7847</v>
      </c>
      <c r="B7847" s="24">
        <f>ROUND(SUMIF(Einnahmen!E$7:E$10002,A7847,Einnahmen!G$7:G$10002)+SUMIF(Einnahmen!I$7:I$10002,A7847,Einnahmen!H$7:H$10002)+SUMIF(Ausgaben!E$7:E$10002,A7847,Ausgaben!G$7:G$10002)+SUMIF(Ausgaben!I$7:I$10002,A7847,Ausgaben!H$7:H$10002),2)</f>
        <v>0</v>
      </c>
    </row>
    <row r="7848" spans="1:2" x14ac:dyDescent="0.25">
      <c r="A7848">
        <v>7848</v>
      </c>
      <c r="B7848" s="24">
        <f>ROUND(SUMIF(Einnahmen!E$7:E$10002,A7848,Einnahmen!G$7:G$10002)+SUMIF(Einnahmen!I$7:I$10002,A7848,Einnahmen!H$7:H$10002)+SUMIF(Ausgaben!E$7:E$10002,A7848,Ausgaben!G$7:G$10002)+SUMIF(Ausgaben!I$7:I$10002,A7848,Ausgaben!H$7:H$10002),2)</f>
        <v>0</v>
      </c>
    </row>
    <row r="7849" spans="1:2" x14ac:dyDescent="0.25">
      <c r="A7849">
        <v>7849</v>
      </c>
      <c r="B7849" s="24">
        <f>ROUND(SUMIF(Einnahmen!E$7:E$10002,A7849,Einnahmen!G$7:G$10002)+SUMIF(Einnahmen!I$7:I$10002,A7849,Einnahmen!H$7:H$10002)+SUMIF(Ausgaben!E$7:E$10002,A7849,Ausgaben!G$7:G$10002)+SUMIF(Ausgaben!I$7:I$10002,A7849,Ausgaben!H$7:H$10002),2)</f>
        <v>0</v>
      </c>
    </row>
    <row r="7850" spans="1:2" x14ac:dyDescent="0.25">
      <c r="A7850">
        <v>7850</v>
      </c>
      <c r="B7850" s="24">
        <f>ROUND(SUMIF(Einnahmen!E$7:E$10002,A7850,Einnahmen!G$7:G$10002)+SUMIF(Einnahmen!I$7:I$10002,A7850,Einnahmen!H$7:H$10002)+SUMIF(Ausgaben!E$7:E$10002,A7850,Ausgaben!G$7:G$10002)+SUMIF(Ausgaben!I$7:I$10002,A7850,Ausgaben!H$7:H$10002),2)</f>
        <v>0</v>
      </c>
    </row>
    <row r="7851" spans="1:2" x14ac:dyDescent="0.25">
      <c r="A7851">
        <v>7851</v>
      </c>
      <c r="B7851" s="24">
        <f>ROUND(SUMIF(Einnahmen!E$7:E$10002,A7851,Einnahmen!G$7:G$10002)+SUMIF(Einnahmen!I$7:I$10002,A7851,Einnahmen!H$7:H$10002)+SUMIF(Ausgaben!E$7:E$10002,A7851,Ausgaben!G$7:G$10002)+SUMIF(Ausgaben!I$7:I$10002,A7851,Ausgaben!H$7:H$10002),2)</f>
        <v>0</v>
      </c>
    </row>
    <row r="7852" spans="1:2" x14ac:dyDescent="0.25">
      <c r="A7852">
        <v>7852</v>
      </c>
      <c r="B7852" s="24">
        <f>ROUND(SUMIF(Einnahmen!E$7:E$10002,A7852,Einnahmen!G$7:G$10002)+SUMIF(Einnahmen!I$7:I$10002,A7852,Einnahmen!H$7:H$10002)+SUMIF(Ausgaben!E$7:E$10002,A7852,Ausgaben!G$7:G$10002)+SUMIF(Ausgaben!I$7:I$10002,A7852,Ausgaben!H$7:H$10002),2)</f>
        <v>0</v>
      </c>
    </row>
    <row r="7853" spans="1:2" x14ac:dyDescent="0.25">
      <c r="A7853">
        <v>7853</v>
      </c>
      <c r="B7853" s="24">
        <f>ROUND(SUMIF(Einnahmen!E$7:E$10002,A7853,Einnahmen!G$7:G$10002)+SUMIF(Einnahmen!I$7:I$10002,A7853,Einnahmen!H$7:H$10002)+SUMIF(Ausgaben!E$7:E$10002,A7853,Ausgaben!G$7:G$10002)+SUMIF(Ausgaben!I$7:I$10002,A7853,Ausgaben!H$7:H$10002),2)</f>
        <v>0</v>
      </c>
    </row>
    <row r="7854" spans="1:2" x14ac:dyDescent="0.25">
      <c r="A7854">
        <v>7854</v>
      </c>
      <c r="B7854" s="24">
        <f>ROUND(SUMIF(Einnahmen!E$7:E$10002,A7854,Einnahmen!G$7:G$10002)+SUMIF(Einnahmen!I$7:I$10002,A7854,Einnahmen!H$7:H$10002)+SUMIF(Ausgaben!E$7:E$10002,A7854,Ausgaben!G$7:G$10002)+SUMIF(Ausgaben!I$7:I$10002,A7854,Ausgaben!H$7:H$10002),2)</f>
        <v>0</v>
      </c>
    </row>
    <row r="7855" spans="1:2" x14ac:dyDescent="0.25">
      <c r="A7855">
        <v>7855</v>
      </c>
      <c r="B7855" s="24">
        <f>ROUND(SUMIF(Einnahmen!E$7:E$10002,A7855,Einnahmen!G$7:G$10002)+SUMIF(Einnahmen!I$7:I$10002,A7855,Einnahmen!H$7:H$10002)+SUMIF(Ausgaben!E$7:E$10002,A7855,Ausgaben!G$7:G$10002)+SUMIF(Ausgaben!I$7:I$10002,A7855,Ausgaben!H$7:H$10002),2)</f>
        <v>0</v>
      </c>
    </row>
    <row r="7856" spans="1:2" x14ac:dyDescent="0.25">
      <c r="A7856">
        <v>7856</v>
      </c>
      <c r="B7856" s="24">
        <f>ROUND(SUMIF(Einnahmen!E$7:E$10002,A7856,Einnahmen!G$7:G$10002)+SUMIF(Einnahmen!I$7:I$10002,A7856,Einnahmen!H$7:H$10002)+SUMIF(Ausgaben!E$7:E$10002,A7856,Ausgaben!G$7:G$10002)+SUMIF(Ausgaben!I$7:I$10002,A7856,Ausgaben!H$7:H$10002),2)</f>
        <v>0</v>
      </c>
    </row>
    <row r="7857" spans="1:2" x14ac:dyDescent="0.25">
      <c r="A7857">
        <v>7857</v>
      </c>
      <c r="B7857" s="24">
        <f>ROUND(SUMIF(Einnahmen!E$7:E$10002,A7857,Einnahmen!G$7:G$10002)+SUMIF(Einnahmen!I$7:I$10002,A7857,Einnahmen!H$7:H$10002)+SUMIF(Ausgaben!E$7:E$10002,A7857,Ausgaben!G$7:G$10002)+SUMIF(Ausgaben!I$7:I$10002,A7857,Ausgaben!H$7:H$10002),2)</f>
        <v>0</v>
      </c>
    </row>
    <row r="7858" spans="1:2" x14ac:dyDescent="0.25">
      <c r="A7858">
        <v>7858</v>
      </c>
      <c r="B7858" s="24">
        <f>ROUND(SUMIF(Einnahmen!E$7:E$10002,A7858,Einnahmen!G$7:G$10002)+SUMIF(Einnahmen!I$7:I$10002,A7858,Einnahmen!H$7:H$10002)+SUMIF(Ausgaben!E$7:E$10002,A7858,Ausgaben!G$7:G$10002)+SUMIF(Ausgaben!I$7:I$10002,A7858,Ausgaben!H$7:H$10002),2)</f>
        <v>0</v>
      </c>
    </row>
    <row r="7859" spans="1:2" x14ac:dyDescent="0.25">
      <c r="A7859">
        <v>7859</v>
      </c>
      <c r="B7859" s="24">
        <f>ROUND(SUMIF(Einnahmen!E$7:E$10002,A7859,Einnahmen!G$7:G$10002)+SUMIF(Einnahmen!I$7:I$10002,A7859,Einnahmen!H$7:H$10002)+SUMIF(Ausgaben!E$7:E$10002,A7859,Ausgaben!G$7:G$10002)+SUMIF(Ausgaben!I$7:I$10002,A7859,Ausgaben!H$7:H$10002),2)</f>
        <v>0</v>
      </c>
    </row>
    <row r="7860" spans="1:2" x14ac:dyDescent="0.25">
      <c r="A7860">
        <v>7860</v>
      </c>
      <c r="B7860" s="24">
        <f>ROUND(SUMIF(Einnahmen!E$7:E$10002,A7860,Einnahmen!G$7:G$10002)+SUMIF(Einnahmen!I$7:I$10002,A7860,Einnahmen!H$7:H$10002)+SUMIF(Ausgaben!E$7:E$10002,A7860,Ausgaben!G$7:G$10002)+SUMIF(Ausgaben!I$7:I$10002,A7860,Ausgaben!H$7:H$10002),2)</f>
        <v>0</v>
      </c>
    </row>
    <row r="7861" spans="1:2" x14ac:dyDescent="0.25">
      <c r="A7861">
        <v>7861</v>
      </c>
      <c r="B7861" s="24">
        <f>ROUND(SUMIF(Einnahmen!E$7:E$10002,A7861,Einnahmen!G$7:G$10002)+SUMIF(Einnahmen!I$7:I$10002,A7861,Einnahmen!H$7:H$10002)+SUMIF(Ausgaben!E$7:E$10002,A7861,Ausgaben!G$7:G$10002)+SUMIF(Ausgaben!I$7:I$10002,A7861,Ausgaben!H$7:H$10002),2)</f>
        <v>0</v>
      </c>
    </row>
    <row r="7862" spans="1:2" x14ac:dyDescent="0.25">
      <c r="A7862">
        <v>7862</v>
      </c>
      <c r="B7862" s="24">
        <f>ROUND(SUMIF(Einnahmen!E$7:E$10002,A7862,Einnahmen!G$7:G$10002)+SUMIF(Einnahmen!I$7:I$10002,A7862,Einnahmen!H$7:H$10002)+SUMIF(Ausgaben!E$7:E$10002,A7862,Ausgaben!G$7:G$10002)+SUMIF(Ausgaben!I$7:I$10002,A7862,Ausgaben!H$7:H$10002),2)</f>
        <v>0</v>
      </c>
    </row>
    <row r="7863" spans="1:2" x14ac:dyDescent="0.25">
      <c r="A7863">
        <v>7863</v>
      </c>
      <c r="B7863" s="24">
        <f>ROUND(SUMIF(Einnahmen!E$7:E$10002,A7863,Einnahmen!G$7:G$10002)+SUMIF(Einnahmen!I$7:I$10002,A7863,Einnahmen!H$7:H$10002)+SUMIF(Ausgaben!E$7:E$10002,A7863,Ausgaben!G$7:G$10002)+SUMIF(Ausgaben!I$7:I$10002,A7863,Ausgaben!H$7:H$10002),2)</f>
        <v>0</v>
      </c>
    </row>
    <row r="7864" spans="1:2" x14ac:dyDescent="0.25">
      <c r="A7864">
        <v>7864</v>
      </c>
      <c r="B7864" s="24">
        <f>ROUND(SUMIF(Einnahmen!E$7:E$10002,A7864,Einnahmen!G$7:G$10002)+SUMIF(Einnahmen!I$7:I$10002,A7864,Einnahmen!H$7:H$10002)+SUMIF(Ausgaben!E$7:E$10002,A7864,Ausgaben!G$7:G$10002)+SUMIF(Ausgaben!I$7:I$10002,A7864,Ausgaben!H$7:H$10002),2)</f>
        <v>0</v>
      </c>
    </row>
    <row r="7865" spans="1:2" x14ac:dyDescent="0.25">
      <c r="A7865">
        <v>7865</v>
      </c>
      <c r="B7865" s="24">
        <f>ROUND(SUMIF(Einnahmen!E$7:E$10002,A7865,Einnahmen!G$7:G$10002)+SUMIF(Einnahmen!I$7:I$10002,A7865,Einnahmen!H$7:H$10002)+SUMIF(Ausgaben!E$7:E$10002,A7865,Ausgaben!G$7:G$10002)+SUMIF(Ausgaben!I$7:I$10002,A7865,Ausgaben!H$7:H$10002),2)</f>
        <v>0</v>
      </c>
    </row>
    <row r="7866" spans="1:2" x14ac:dyDescent="0.25">
      <c r="A7866">
        <v>7866</v>
      </c>
      <c r="B7866" s="24">
        <f>ROUND(SUMIF(Einnahmen!E$7:E$10002,A7866,Einnahmen!G$7:G$10002)+SUMIF(Einnahmen!I$7:I$10002,A7866,Einnahmen!H$7:H$10002)+SUMIF(Ausgaben!E$7:E$10002,A7866,Ausgaben!G$7:G$10002)+SUMIF(Ausgaben!I$7:I$10002,A7866,Ausgaben!H$7:H$10002),2)</f>
        <v>0</v>
      </c>
    </row>
    <row r="7867" spans="1:2" x14ac:dyDescent="0.25">
      <c r="A7867">
        <v>7867</v>
      </c>
      <c r="B7867" s="24">
        <f>ROUND(SUMIF(Einnahmen!E$7:E$10002,A7867,Einnahmen!G$7:G$10002)+SUMIF(Einnahmen!I$7:I$10002,A7867,Einnahmen!H$7:H$10002)+SUMIF(Ausgaben!E$7:E$10002,A7867,Ausgaben!G$7:G$10002)+SUMIF(Ausgaben!I$7:I$10002,A7867,Ausgaben!H$7:H$10002),2)</f>
        <v>0</v>
      </c>
    </row>
    <row r="7868" spans="1:2" x14ac:dyDescent="0.25">
      <c r="A7868">
        <v>7868</v>
      </c>
      <c r="B7868" s="24">
        <f>ROUND(SUMIF(Einnahmen!E$7:E$10002,A7868,Einnahmen!G$7:G$10002)+SUMIF(Einnahmen!I$7:I$10002,A7868,Einnahmen!H$7:H$10002)+SUMIF(Ausgaben!E$7:E$10002,A7868,Ausgaben!G$7:G$10002)+SUMIF(Ausgaben!I$7:I$10002,A7868,Ausgaben!H$7:H$10002),2)</f>
        <v>0</v>
      </c>
    </row>
    <row r="7869" spans="1:2" x14ac:dyDescent="0.25">
      <c r="A7869">
        <v>7869</v>
      </c>
      <c r="B7869" s="24">
        <f>ROUND(SUMIF(Einnahmen!E$7:E$10002,A7869,Einnahmen!G$7:G$10002)+SUMIF(Einnahmen!I$7:I$10002,A7869,Einnahmen!H$7:H$10002)+SUMIF(Ausgaben!E$7:E$10002,A7869,Ausgaben!G$7:G$10002)+SUMIF(Ausgaben!I$7:I$10002,A7869,Ausgaben!H$7:H$10002),2)</f>
        <v>0</v>
      </c>
    </row>
    <row r="7870" spans="1:2" x14ac:dyDescent="0.25">
      <c r="A7870">
        <v>7870</v>
      </c>
      <c r="B7870" s="24">
        <f>ROUND(SUMIF(Einnahmen!E$7:E$10002,A7870,Einnahmen!G$7:G$10002)+SUMIF(Einnahmen!I$7:I$10002,A7870,Einnahmen!H$7:H$10002)+SUMIF(Ausgaben!E$7:E$10002,A7870,Ausgaben!G$7:G$10002)+SUMIF(Ausgaben!I$7:I$10002,A7870,Ausgaben!H$7:H$10002),2)</f>
        <v>0</v>
      </c>
    </row>
    <row r="7871" spans="1:2" x14ac:dyDescent="0.25">
      <c r="A7871">
        <v>7871</v>
      </c>
      <c r="B7871" s="24">
        <f>ROUND(SUMIF(Einnahmen!E$7:E$10002,A7871,Einnahmen!G$7:G$10002)+SUMIF(Einnahmen!I$7:I$10002,A7871,Einnahmen!H$7:H$10002)+SUMIF(Ausgaben!E$7:E$10002,A7871,Ausgaben!G$7:G$10002)+SUMIF(Ausgaben!I$7:I$10002,A7871,Ausgaben!H$7:H$10002),2)</f>
        <v>0</v>
      </c>
    </row>
    <row r="7872" spans="1:2" x14ac:dyDescent="0.25">
      <c r="A7872">
        <v>7872</v>
      </c>
      <c r="B7872" s="24">
        <f>ROUND(SUMIF(Einnahmen!E$7:E$10002,A7872,Einnahmen!G$7:G$10002)+SUMIF(Einnahmen!I$7:I$10002,A7872,Einnahmen!H$7:H$10002)+SUMIF(Ausgaben!E$7:E$10002,A7872,Ausgaben!G$7:G$10002)+SUMIF(Ausgaben!I$7:I$10002,A7872,Ausgaben!H$7:H$10002),2)</f>
        <v>0</v>
      </c>
    </row>
    <row r="7873" spans="1:2" x14ac:dyDescent="0.25">
      <c r="A7873">
        <v>7873</v>
      </c>
      <c r="B7873" s="24">
        <f>ROUND(SUMIF(Einnahmen!E$7:E$10002,A7873,Einnahmen!G$7:G$10002)+SUMIF(Einnahmen!I$7:I$10002,A7873,Einnahmen!H$7:H$10002)+SUMIF(Ausgaben!E$7:E$10002,A7873,Ausgaben!G$7:G$10002)+SUMIF(Ausgaben!I$7:I$10002,A7873,Ausgaben!H$7:H$10002),2)</f>
        <v>0</v>
      </c>
    </row>
    <row r="7874" spans="1:2" x14ac:dyDescent="0.25">
      <c r="A7874">
        <v>7874</v>
      </c>
      <c r="B7874" s="24">
        <f>ROUND(SUMIF(Einnahmen!E$7:E$10002,A7874,Einnahmen!G$7:G$10002)+SUMIF(Einnahmen!I$7:I$10002,A7874,Einnahmen!H$7:H$10002)+SUMIF(Ausgaben!E$7:E$10002,A7874,Ausgaben!G$7:G$10002)+SUMIF(Ausgaben!I$7:I$10002,A7874,Ausgaben!H$7:H$10002),2)</f>
        <v>0</v>
      </c>
    </row>
    <row r="7875" spans="1:2" x14ac:dyDescent="0.25">
      <c r="A7875">
        <v>7875</v>
      </c>
      <c r="B7875" s="24">
        <f>ROUND(SUMIF(Einnahmen!E$7:E$10002,A7875,Einnahmen!G$7:G$10002)+SUMIF(Einnahmen!I$7:I$10002,A7875,Einnahmen!H$7:H$10002)+SUMIF(Ausgaben!E$7:E$10002,A7875,Ausgaben!G$7:G$10002)+SUMIF(Ausgaben!I$7:I$10002,A7875,Ausgaben!H$7:H$10002),2)</f>
        <v>0</v>
      </c>
    </row>
    <row r="7876" spans="1:2" x14ac:dyDescent="0.25">
      <c r="A7876">
        <v>7876</v>
      </c>
      <c r="B7876" s="24">
        <f>ROUND(SUMIF(Einnahmen!E$7:E$10002,A7876,Einnahmen!G$7:G$10002)+SUMIF(Einnahmen!I$7:I$10002,A7876,Einnahmen!H$7:H$10002)+SUMIF(Ausgaben!E$7:E$10002,A7876,Ausgaben!G$7:G$10002)+SUMIF(Ausgaben!I$7:I$10002,A7876,Ausgaben!H$7:H$10002),2)</f>
        <v>0</v>
      </c>
    </row>
    <row r="7877" spans="1:2" x14ac:dyDescent="0.25">
      <c r="A7877">
        <v>7877</v>
      </c>
      <c r="B7877" s="24">
        <f>ROUND(SUMIF(Einnahmen!E$7:E$10002,A7877,Einnahmen!G$7:G$10002)+SUMIF(Einnahmen!I$7:I$10002,A7877,Einnahmen!H$7:H$10002)+SUMIF(Ausgaben!E$7:E$10002,A7877,Ausgaben!G$7:G$10002)+SUMIF(Ausgaben!I$7:I$10002,A7877,Ausgaben!H$7:H$10002),2)</f>
        <v>0</v>
      </c>
    </row>
    <row r="7878" spans="1:2" x14ac:dyDescent="0.25">
      <c r="A7878">
        <v>7878</v>
      </c>
      <c r="B7878" s="24">
        <f>ROUND(SUMIF(Einnahmen!E$7:E$10002,A7878,Einnahmen!G$7:G$10002)+SUMIF(Einnahmen!I$7:I$10002,A7878,Einnahmen!H$7:H$10002)+SUMIF(Ausgaben!E$7:E$10002,A7878,Ausgaben!G$7:G$10002)+SUMIF(Ausgaben!I$7:I$10002,A7878,Ausgaben!H$7:H$10002),2)</f>
        <v>0</v>
      </c>
    </row>
    <row r="7879" spans="1:2" x14ac:dyDescent="0.25">
      <c r="A7879">
        <v>7879</v>
      </c>
      <c r="B7879" s="24">
        <f>ROUND(SUMIF(Einnahmen!E$7:E$10002,A7879,Einnahmen!G$7:G$10002)+SUMIF(Einnahmen!I$7:I$10002,A7879,Einnahmen!H$7:H$10002)+SUMIF(Ausgaben!E$7:E$10002,A7879,Ausgaben!G$7:G$10002)+SUMIF(Ausgaben!I$7:I$10002,A7879,Ausgaben!H$7:H$10002),2)</f>
        <v>0</v>
      </c>
    </row>
    <row r="7880" spans="1:2" x14ac:dyDescent="0.25">
      <c r="A7880">
        <v>7880</v>
      </c>
      <c r="B7880" s="24">
        <f>ROUND(SUMIF(Einnahmen!E$7:E$10002,A7880,Einnahmen!G$7:G$10002)+SUMIF(Einnahmen!I$7:I$10002,A7880,Einnahmen!H$7:H$10002)+SUMIF(Ausgaben!E$7:E$10002,A7880,Ausgaben!G$7:G$10002)+SUMIF(Ausgaben!I$7:I$10002,A7880,Ausgaben!H$7:H$10002),2)</f>
        <v>0</v>
      </c>
    </row>
    <row r="7881" spans="1:2" x14ac:dyDescent="0.25">
      <c r="A7881">
        <v>7881</v>
      </c>
      <c r="B7881" s="24">
        <f>ROUND(SUMIF(Einnahmen!E$7:E$10002,A7881,Einnahmen!G$7:G$10002)+SUMIF(Einnahmen!I$7:I$10002,A7881,Einnahmen!H$7:H$10002)+SUMIF(Ausgaben!E$7:E$10002,A7881,Ausgaben!G$7:G$10002)+SUMIF(Ausgaben!I$7:I$10002,A7881,Ausgaben!H$7:H$10002),2)</f>
        <v>0</v>
      </c>
    </row>
    <row r="7882" spans="1:2" x14ac:dyDescent="0.25">
      <c r="A7882">
        <v>7882</v>
      </c>
      <c r="B7882" s="24">
        <f>ROUND(SUMIF(Einnahmen!E$7:E$10002,A7882,Einnahmen!G$7:G$10002)+SUMIF(Einnahmen!I$7:I$10002,A7882,Einnahmen!H$7:H$10002)+SUMIF(Ausgaben!E$7:E$10002,A7882,Ausgaben!G$7:G$10002)+SUMIF(Ausgaben!I$7:I$10002,A7882,Ausgaben!H$7:H$10002),2)</f>
        <v>0</v>
      </c>
    </row>
    <row r="7883" spans="1:2" x14ac:dyDescent="0.25">
      <c r="A7883">
        <v>7883</v>
      </c>
      <c r="B7883" s="24">
        <f>ROUND(SUMIF(Einnahmen!E$7:E$10002,A7883,Einnahmen!G$7:G$10002)+SUMIF(Einnahmen!I$7:I$10002,A7883,Einnahmen!H$7:H$10002)+SUMIF(Ausgaben!E$7:E$10002,A7883,Ausgaben!G$7:G$10002)+SUMIF(Ausgaben!I$7:I$10002,A7883,Ausgaben!H$7:H$10002),2)</f>
        <v>0</v>
      </c>
    </row>
    <row r="7884" spans="1:2" x14ac:dyDescent="0.25">
      <c r="A7884">
        <v>7884</v>
      </c>
      <c r="B7884" s="24">
        <f>ROUND(SUMIF(Einnahmen!E$7:E$10002,A7884,Einnahmen!G$7:G$10002)+SUMIF(Einnahmen!I$7:I$10002,A7884,Einnahmen!H$7:H$10002)+SUMIF(Ausgaben!E$7:E$10002,A7884,Ausgaben!G$7:G$10002)+SUMIF(Ausgaben!I$7:I$10002,A7884,Ausgaben!H$7:H$10002),2)</f>
        <v>0</v>
      </c>
    </row>
    <row r="7885" spans="1:2" x14ac:dyDescent="0.25">
      <c r="A7885">
        <v>7885</v>
      </c>
      <c r="B7885" s="24">
        <f>ROUND(SUMIF(Einnahmen!E$7:E$10002,A7885,Einnahmen!G$7:G$10002)+SUMIF(Einnahmen!I$7:I$10002,A7885,Einnahmen!H$7:H$10002)+SUMIF(Ausgaben!E$7:E$10002,A7885,Ausgaben!G$7:G$10002)+SUMIF(Ausgaben!I$7:I$10002,A7885,Ausgaben!H$7:H$10002),2)</f>
        <v>0</v>
      </c>
    </row>
    <row r="7886" spans="1:2" x14ac:dyDescent="0.25">
      <c r="A7886">
        <v>7886</v>
      </c>
      <c r="B7886" s="24">
        <f>ROUND(SUMIF(Einnahmen!E$7:E$10002,A7886,Einnahmen!G$7:G$10002)+SUMIF(Einnahmen!I$7:I$10002,A7886,Einnahmen!H$7:H$10002)+SUMIF(Ausgaben!E$7:E$10002,A7886,Ausgaben!G$7:G$10002)+SUMIF(Ausgaben!I$7:I$10002,A7886,Ausgaben!H$7:H$10002),2)</f>
        <v>0</v>
      </c>
    </row>
    <row r="7887" spans="1:2" x14ac:dyDescent="0.25">
      <c r="A7887">
        <v>7887</v>
      </c>
      <c r="B7887" s="24">
        <f>ROUND(SUMIF(Einnahmen!E$7:E$10002,A7887,Einnahmen!G$7:G$10002)+SUMIF(Einnahmen!I$7:I$10002,A7887,Einnahmen!H$7:H$10002)+SUMIF(Ausgaben!E$7:E$10002,A7887,Ausgaben!G$7:G$10002)+SUMIF(Ausgaben!I$7:I$10002,A7887,Ausgaben!H$7:H$10002),2)</f>
        <v>0</v>
      </c>
    </row>
    <row r="7888" spans="1:2" x14ac:dyDescent="0.25">
      <c r="A7888">
        <v>7888</v>
      </c>
      <c r="B7888" s="24">
        <f>ROUND(SUMIF(Einnahmen!E$7:E$10002,A7888,Einnahmen!G$7:G$10002)+SUMIF(Einnahmen!I$7:I$10002,A7888,Einnahmen!H$7:H$10002)+SUMIF(Ausgaben!E$7:E$10002,A7888,Ausgaben!G$7:G$10002)+SUMIF(Ausgaben!I$7:I$10002,A7888,Ausgaben!H$7:H$10002),2)</f>
        <v>0</v>
      </c>
    </row>
    <row r="7889" spans="1:2" x14ac:dyDescent="0.25">
      <c r="A7889">
        <v>7889</v>
      </c>
      <c r="B7889" s="24">
        <f>ROUND(SUMIF(Einnahmen!E$7:E$10002,A7889,Einnahmen!G$7:G$10002)+SUMIF(Einnahmen!I$7:I$10002,A7889,Einnahmen!H$7:H$10002)+SUMIF(Ausgaben!E$7:E$10002,A7889,Ausgaben!G$7:G$10002)+SUMIF(Ausgaben!I$7:I$10002,A7889,Ausgaben!H$7:H$10002),2)</f>
        <v>0</v>
      </c>
    </row>
    <row r="7890" spans="1:2" x14ac:dyDescent="0.25">
      <c r="A7890">
        <v>7890</v>
      </c>
      <c r="B7890" s="24">
        <f>ROUND(SUMIF(Einnahmen!E$7:E$10002,A7890,Einnahmen!G$7:G$10002)+SUMIF(Einnahmen!I$7:I$10002,A7890,Einnahmen!H$7:H$10002)+SUMIF(Ausgaben!E$7:E$10002,A7890,Ausgaben!G$7:G$10002)+SUMIF(Ausgaben!I$7:I$10002,A7890,Ausgaben!H$7:H$10002),2)</f>
        <v>0</v>
      </c>
    </row>
    <row r="7891" spans="1:2" x14ac:dyDescent="0.25">
      <c r="A7891">
        <v>7891</v>
      </c>
      <c r="B7891" s="24">
        <f>ROUND(SUMIF(Einnahmen!E$7:E$10002,A7891,Einnahmen!G$7:G$10002)+SUMIF(Einnahmen!I$7:I$10002,A7891,Einnahmen!H$7:H$10002)+SUMIF(Ausgaben!E$7:E$10002,A7891,Ausgaben!G$7:G$10002)+SUMIF(Ausgaben!I$7:I$10002,A7891,Ausgaben!H$7:H$10002),2)</f>
        <v>0</v>
      </c>
    </row>
    <row r="7892" spans="1:2" x14ac:dyDescent="0.25">
      <c r="A7892">
        <v>7892</v>
      </c>
      <c r="B7892" s="24">
        <f>ROUND(SUMIF(Einnahmen!E$7:E$10002,A7892,Einnahmen!G$7:G$10002)+SUMIF(Einnahmen!I$7:I$10002,A7892,Einnahmen!H$7:H$10002)+SUMIF(Ausgaben!E$7:E$10002,A7892,Ausgaben!G$7:G$10002)+SUMIF(Ausgaben!I$7:I$10002,A7892,Ausgaben!H$7:H$10002),2)</f>
        <v>0</v>
      </c>
    </row>
    <row r="7893" spans="1:2" x14ac:dyDescent="0.25">
      <c r="A7893">
        <v>7893</v>
      </c>
      <c r="B7893" s="24">
        <f>ROUND(SUMIF(Einnahmen!E$7:E$10002,A7893,Einnahmen!G$7:G$10002)+SUMIF(Einnahmen!I$7:I$10002,A7893,Einnahmen!H$7:H$10002)+SUMIF(Ausgaben!E$7:E$10002,A7893,Ausgaben!G$7:G$10002)+SUMIF(Ausgaben!I$7:I$10002,A7893,Ausgaben!H$7:H$10002),2)</f>
        <v>0</v>
      </c>
    </row>
    <row r="7894" spans="1:2" x14ac:dyDescent="0.25">
      <c r="A7894">
        <v>7894</v>
      </c>
      <c r="B7894" s="24">
        <f>ROUND(SUMIF(Einnahmen!E$7:E$10002,A7894,Einnahmen!G$7:G$10002)+SUMIF(Einnahmen!I$7:I$10002,A7894,Einnahmen!H$7:H$10002)+SUMIF(Ausgaben!E$7:E$10002,A7894,Ausgaben!G$7:G$10002)+SUMIF(Ausgaben!I$7:I$10002,A7894,Ausgaben!H$7:H$10002),2)</f>
        <v>0</v>
      </c>
    </row>
    <row r="7895" spans="1:2" x14ac:dyDescent="0.25">
      <c r="A7895">
        <v>7895</v>
      </c>
      <c r="B7895" s="24">
        <f>ROUND(SUMIF(Einnahmen!E$7:E$10002,A7895,Einnahmen!G$7:G$10002)+SUMIF(Einnahmen!I$7:I$10002,A7895,Einnahmen!H$7:H$10002)+SUMIF(Ausgaben!E$7:E$10002,A7895,Ausgaben!G$7:G$10002)+SUMIF(Ausgaben!I$7:I$10002,A7895,Ausgaben!H$7:H$10002),2)</f>
        <v>0</v>
      </c>
    </row>
    <row r="7896" spans="1:2" x14ac:dyDescent="0.25">
      <c r="A7896">
        <v>7896</v>
      </c>
      <c r="B7896" s="24">
        <f>ROUND(SUMIF(Einnahmen!E$7:E$10002,A7896,Einnahmen!G$7:G$10002)+SUMIF(Einnahmen!I$7:I$10002,A7896,Einnahmen!H$7:H$10002)+SUMIF(Ausgaben!E$7:E$10002,A7896,Ausgaben!G$7:G$10002)+SUMIF(Ausgaben!I$7:I$10002,A7896,Ausgaben!H$7:H$10002),2)</f>
        <v>0</v>
      </c>
    </row>
    <row r="7897" spans="1:2" x14ac:dyDescent="0.25">
      <c r="A7897">
        <v>7897</v>
      </c>
      <c r="B7897" s="24">
        <f>ROUND(SUMIF(Einnahmen!E$7:E$10002,A7897,Einnahmen!G$7:G$10002)+SUMIF(Einnahmen!I$7:I$10002,A7897,Einnahmen!H$7:H$10002)+SUMIF(Ausgaben!E$7:E$10002,A7897,Ausgaben!G$7:G$10002)+SUMIF(Ausgaben!I$7:I$10002,A7897,Ausgaben!H$7:H$10002),2)</f>
        <v>0</v>
      </c>
    </row>
    <row r="7898" spans="1:2" x14ac:dyDescent="0.25">
      <c r="A7898">
        <v>7898</v>
      </c>
      <c r="B7898" s="24">
        <f>ROUND(SUMIF(Einnahmen!E$7:E$10002,A7898,Einnahmen!G$7:G$10002)+SUMIF(Einnahmen!I$7:I$10002,A7898,Einnahmen!H$7:H$10002)+SUMIF(Ausgaben!E$7:E$10002,A7898,Ausgaben!G$7:G$10002)+SUMIF(Ausgaben!I$7:I$10002,A7898,Ausgaben!H$7:H$10002),2)</f>
        <v>0</v>
      </c>
    </row>
    <row r="7899" spans="1:2" x14ac:dyDescent="0.25">
      <c r="A7899">
        <v>7899</v>
      </c>
      <c r="B7899" s="24">
        <f>ROUND(SUMIF(Einnahmen!E$7:E$10002,A7899,Einnahmen!G$7:G$10002)+SUMIF(Einnahmen!I$7:I$10002,A7899,Einnahmen!H$7:H$10002)+SUMIF(Ausgaben!E$7:E$10002,A7899,Ausgaben!G$7:G$10002)+SUMIF(Ausgaben!I$7:I$10002,A7899,Ausgaben!H$7:H$10002),2)</f>
        <v>0</v>
      </c>
    </row>
    <row r="7900" spans="1:2" x14ac:dyDescent="0.25">
      <c r="A7900">
        <v>7900</v>
      </c>
      <c r="B7900" s="24">
        <f>ROUND(SUMIF(Einnahmen!E$7:E$10002,A7900,Einnahmen!G$7:G$10002)+SUMIF(Einnahmen!I$7:I$10002,A7900,Einnahmen!H$7:H$10002)+SUMIF(Ausgaben!E$7:E$10002,A7900,Ausgaben!G$7:G$10002)+SUMIF(Ausgaben!I$7:I$10002,A7900,Ausgaben!H$7:H$10002),2)</f>
        <v>0</v>
      </c>
    </row>
    <row r="7901" spans="1:2" x14ac:dyDescent="0.25">
      <c r="A7901">
        <v>7901</v>
      </c>
      <c r="B7901" s="24">
        <f>ROUND(SUMIF(Einnahmen!E$7:E$10002,A7901,Einnahmen!G$7:G$10002)+SUMIF(Einnahmen!I$7:I$10002,A7901,Einnahmen!H$7:H$10002)+SUMIF(Ausgaben!E$7:E$10002,A7901,Ausgaben!G$7:G$10002)+SUMIF(Ausgaben!I$7:I$10002,A7901,Ausgaben!H$7:H$10002),2)</f>
        <v>0</v>
      </c>
    </row>
    <row r="7902" spans="1:2" x14ac:dyDescent="0.25">
      <c r="A7902">
        <v>7902</v>
      </c>
      <c r="B7902" s="24">
        <f>ROUND(SUMIF(Einnahmen!E$7:E$10002,A7902,Einnahmen!G$7:G$10002)+SUMIF(Einnahmen!I$7:I$10002,A7902,Einnahmen!H$7:H$10002)+SUMIF(Ausgaben!E$7:E$10002,A7902,Ausgaben!G$7:G$10002)+SUMIF(Ausgaben!I$7:I$10002,A7902,Ausgaben!H$7:H$10002),2)</f>
        <v>0</v>
      </c>
    </row>
    <row r="7903" spans="1:2" x14ac:dyDescent="0.25">
      <c r="A7903">
        <v>7903</v>
      </c>
      <c r="B7903" s="24">
        <f>ROUND(SUMIF(Einnahmen!E$7:E$10002,A7903,Einnahmen!G$7:G$10002)+SUMIF(Einnahmen!I$7:I$10002,A7903,Einnahmen!H$7:H$10002)+SUMIF(Ausgaben!E$7:E$10002,A7903,Ausgaben!G$7:G$10002)+SUMIF(Ausgaben!I$7:I$10002,A7903,Ausgaben!H$7:H$10002),2)</f>
        <v>0</v>
      </c>
    </row>
    <row r="7904" spans="1:2" x14ac:dyDescent="0.25">
      <c r="A7904">
        <v>7904</v>
      </c>
      <c r="B7904" s="24">
        <f>ROUND(SUMIF(Einnahmen!E$7:E$10002,A7904,Einnahmen!G$7:G$10002)+SUMIF(Einnahmen!I$7:I$10002,A7904,Einnahmen!H$7:H$10002)+SUMIF(Ausgaben!E$7:E$10002,A7904,Ausgaben!G$7:G$10002)+SUMIF(Ausgaben!I$7:I$10002,A7904,Ausgaben!H$7:H$10002),2)</f>
        <v>0</v>
      </c>
    </row>
    <row r="7905" spans="1:2" x14ac:dyDescent="0.25">
      <c r="A7905">
        <v>7905</v>
      </c>
      <c r="B7905" s="24">
        <f>ROUND(SUMIF(Einnahmen!E$7:E$10002,A7905,Einnahmen!G$7:G$10002)+SUMIF(Einnahmen!I$7:I$10002,A7905,Einnahmen!H$7:H$10002)+SUMIF(Ausgaben!E$7:E$10002,A7905,Ausgaben!G$7:G$10002)+SUMIF(Ausgaben!I$7:I$10002,A7905,Ausgaben!H$7:H$10002),2)</f>
        <v>0</v>
      </c>
    </row>
    <row r="7906" spans="1:2" x14ac:dyDescent="0.25">
      <c r="A7906">
        <v>7906</v>
      </c>
      <c r="B7906" s="24">
        <f>ROUND(SUMIF(Einnahmen!E$7:E$10002,A7906,Einnahmen!G$7:G$10002)+SUMIF(Einnahmen!I$7:I$10002,A7906,Einnahmen!H$7:H$10002)+SUMIF(Ausgaben!E$7:E$10002,A7906,Ausgaben!G$7:G$10002)+SUMIF(Ausgaben!I$7:I$10002,A7906,Ausgaben!H$7:H$10002),2)</f>
        <v>0</v>
      </c>
    </row>
    <row r="7907" spans="1:2" x14ac:dyDescent="0.25">
      <c r="A7907">
        <v>7907</v>
      </c>
      <c r="B7907" s="24">
        <f>ROUND(SUMIF(Einnahmen!E$7:E$10002,A7907,Einnahmen!G$7:G$10002)+SUMIF(Einnahmen!I$7:I$10002,A7907,Einnahmen!H$7:H$10002)+SUMIF(Ausgaben!E$7:E$10002,A7907,Ausgaben!G$7:G$10002)+SUMIF(Ausgaben!I$7:I$10002,A7907,Ausgaben!H$7:H$10002),2)</f>
        <v>0</v>
      </c>
    </row>
    <row r="7908" spans="1:2" x14ac:dyDescent="0.25">
      <c r="A7908">
        <v>7908</v>
      </c>
      <c r="B7908" s="24">
        <f>ROUND(SUMIF(Einnahmen!E$7:E$10002,A7908,Einnahmen!G$7:G$10002)+SUMIF(Einnahmen!I$7:I$10002,A7908,Einnahmen!H$7:H$10002)+SUMIF(Ausgaben!E$7:E$10002,A7908,Ausgaben!G$7:G$10002)+SUMIF(Ausgaben!I$7:I$10002,A7908,Ausgaben!H$7:H$10002),2)</f>
        <v>0</v>
      </c>
    </row>
    <row r="7909" spans="1:2" x14ac:dyDescent="0.25">
      <c r="A7909">
        <v>7909</v>
      </c>
      <c r="B7909" s="24">
        <f>ROUND(SUMIF(Einnahmen!E$7:E$10002,A7909,Einnahmen!G$7:G$10002)+SUMIF(Einnahmen!I$7:I$10002,A7909,Einnahmen!H$7:H$10002)+SUMIF(Ausgaben!E$7:E$10002,A7909,Ausgaben!G$7:G$10002)+SUMIF(Ausgaben!I$7:I$10002,A7909,Ausgaben!H$7:H$10002),2)</f>
        <v>0</v>
      </c>
    </row>
    <row r="7910" spans="1:2" x14ac:dyDescent="0.25">
      <c r="A7910">
        <v>7910</v>
      </c>
      <c r="B7910" s="24">
        <f>ROUND(SUMIF(Einnahmen!E$7:E$10002,A7910,Einnahmen!G$7:G$10002)+SUMIF(Einnahmen!I$7:I$10002,A7910,Einnahmen!H$7:H$10002)+SUMIF(Ausgaben!E$7:E$10002,A7910,Ausgaben!G$7:G$10002)+SUMIF(Ausgaben!I$7:I$10002,A7910,Ausgaben!H$7:H$10002),2)</f>
        <v>0</v>
      </c>
    </row>
    <row r="7911" spans="1:2" x14ac:dyDescent="0.25">
      <c r="A7911">
        <v>7911</v>
      </c>
      <c r="B7911" s="24">
        <f>ROUND(SUMIF(Einnahmen!E$7:E$10002,A7911,Einnahmen!G$7:G$10002)+SUMIF(Einnahmen!I$7:I$10002,A7911,Einnahmen!H$7:H$10002)+SUMIF(Ausgaben!E$7:E$10002,A7911,Ausgaben!G$7:G$10002)+SUMIF(Ausgaben!I$7:I$10002,A7911,Ausgaben!H$7:H$10002),2)</f>
        <v>0</v>
      </c>
    </row>
    <row r="7912" spans="1:2" x14ac:dyDescent="0.25">
      <c r="A7912">
        <v>7912</v>
      </c>
      <c r="B7912" s="24">
        <f>ROUND(SUMIF(Einnahmen!E$7:E$10002,A7912,Einnahmen!G$7:G$10002)+SUMIF(Einnahmen!I$7:I$10002,A7912,Einnahmen!H$7:H$10002)+SUMIF(Ausgaben!E$7:E$10002,A7912,Ausgaben!G$7:G$10002)+SUMIF(Ausgaben!I$7:I$10002,A7912,Ausgaben!H$7:H$10002),2)</f>
        <v>0</v>
      </c>
    </row>
    <row r="7913" spans="1:2" x14ac:dyDescent="0.25">
      <c r="A7913">
        <v>7913</v>
      </c>
      <c r="B7913" s="24">
        <f>ROUND(SUMIF(Einnahmen!E$7:E$10002,A7913,Einnahmen!G$7:G$10002)+SUMIF(Einnahmen!I$7:I$10002,A7913,Einnahmen!H$7:H$10002)+SUMIF(Ausgaben!E$7:E$10002,A7913,Ausgaben!G$7:G$10002)+SUMIF(Ausgaben!I$7:I$10002,A7913,Ausgaben!H$7:H$10002),2)</f>
        <v>0</v>
      </c>
    </row>
    <row r="7914" spans="1:2" x14ac:dyDescent="0.25">
      <c r="A7914">
        <v>7914</v>
      </c>
      <c r="B7914" s="24">
        <f>ROUND(SUMIF(Einnahmen!E$7:E$10002,A7914,Einnahmen!G$7:G$10002)+SUMIF(Einnahmen!I$7:I$10002,A7914,Einnahmen!H$7:H$10002)+SUMIF(Ausgaben!E$7:E$10002,A7914,Ausgaben!G$7:G$10002)+SUMIF(Ausgaben!I$7:I$10002,A7914,Ausgaben!H$7:H$10002),2)</f>
        <v>0</v>
      </c>
    </row>
    <row r="7915" spans="1:2" x14ac:dyDescent="0.25">
      <c r="A7915">
        <v>7915</v>
      </c>
      <c r="B7915" s="24">
        <f>ROUND(SUMIF(Einnahmen!E$7:E$10002,A7915,Einnahmen!G$7:G$10002)+SUMIF(Einnahmen!I$7:I$10002,A7915,Einnahmen!H$7:H$10002)+SUMIF(Ausgaben!E$7:E$10002,A7915,Ausgaben!G$7:G$10002)+SUMIF(Ausgaben!I$7:I$10002,A7915,Ausgaben!H$7:H$10002),2)</f>
        <v>0</v>
      </c>
    </row>
    <row r="7916" spans="1:2" x14ac:dyDescent="0.25">
      <c r="A7916">
        <v>7916</v>
      </c>
      <c r="B7916" s="24">
        <f>ROUND(SUMIF(Einnahmen!E$7:E$10002,A7916,Einnahmen!G$7:G$10002)+SUMIF(Einnahmen!I$7:I$10002,A7916,Einnahmen!H$7:H$10002)+SUMIF(Ausgaben!E$7:E$10002,A7916,Ausgaben!G$7:G$10002)+SUMIF(Ausgaben!I$7:I$10002,A7916,Ausgaben!H$7:H$10002),2)</f>
        <v>0</v>
      </c>
    </row>
    <row r="7917" spans="1:2" x14ac:dyDescent="0.25">
      <c r="A7917">
        <v>7917</v>
      </c>
      <c r="B7917" s="24">
        <f>ROUND(SUMIF(Einnahmen!E$7:E$10002,A7917,Einnahmen!G$7:G$10002)+SUMIF(Einnahmen!I$7:I$10002,A7917,Einnahmen!H$7:H$10002)+SUMIF(Ausgaben!E$7:E$10002,A7917,Ausgaben!G$7:G$10002)+SUMIF(Ausgaben!I$7:I$10002,A7917,Ausgaben!H$7:H$10002),2)</f>
        <v>0</v>
      </c>
    </row>
    <row r="7918" spans="1:2" x14ac:dyDescent="0.25">
      <c r="A7918">
        <v>7918</v>
      </c>
      <c r="B7918" s="24">
        <f>ROUND(SUMIF(Einnahmen!E$7:E$10002,A7918,Einnahmen!G$7:G$10002)+SUMIF(Einnahmen!I$7:I$10002,A7918,Einnahmen!H$7:H$10002)+SUMIF(Ausgaben!E$7:E$10002,A7918,Ausgaben!G$7:G$10002)+SUMIF(Ausgaben!I$7:I$10002,A7918,Ausgaben!H$7:H$10002),2)</f>
        <v>0</v>
      </c>
    </row>
    <row r="7919" spans="1:2" x14ac:dyDescent="0.25">
      <c r="A7919">
        <v>7919</v>
      </c>
      <c r="B7919" s="24">
        <f>ROUND(SUMIF(Einnahmen!E$7:E$10002,A7919,Einnahmen!G$7:G$10002)+SUMIF(Einnahmen!I$7:I$10002,A7919,Einnahmen!H$7:H$10002)+SUMIF(Ausgaben!E$7:E$10002,A7919,Ausgaben!G$7:G$10002)+SUMIF(Ausgaben!I$7:I$10002,A7919,Ausgaben!H$7:H$10002),2)</f>
        <v>0</v>
      </c>
    </row>
    <row r="7920" spans="1:2" x14ac:dyDescent="0.25">
      <c r="A7920">
        <v>7920</v>
      </c>
      <c r="B7920" s="24">
        <f>ROUND(SUMIF(Einnahmen!E$7:E$10002,A7920,Einnahmen!G$7:G$10002)+SUMIF(Einnahmen!I$7:I$10002,A7920,Einnahmen!H$7:H$10002)+SUMIF(Ausgaben!E$7:E$10002,A7920,Ausgaben!G$7:G$10002)+SUMIF(Ausgaben!I$7:I$10002,A7920,Ausgaben!H$7:H$10002),2)</f>
        <v>0</v>
      </c>
    </row>
    <row r="7921" spans="1:2" x14ac:dyDescent="0.25">
      <c r="A7921">
        <v>7921</v>
      </c>
      <c r="B7921" s="24">
        <f>ROUND(SUMIF(Einnahmen!E$7:E$10002,A7921,Einnahmen!G$7:G$10002)+SUMIF(Einnahmen!I$7:I$10002,A7921,Einnahmen!H$7:H$10002)+SUMIF(Ausgaben!E$7:E$10002,A7921,Ausgaben!G$7:G$10002)+SUMIF(Ausgaben!I$7:I$10002,A7921,Ausgaben!H$7:H$10002),2)</f>
        <v>0</v>
      </c>
    </row>
    <row r="7922" spans="1:2" x14ac:dyDescent="0.25">
      <c r="A7922">
        <v>7922</v>
      </c>
      <c r="B7922" s="24">
        <f>ROUND(SUMIF(Einnahmen!E$7:E$10002,A7922,Einnahmen!G$7:G$10002)+SUMIF(Einnahmen!I$7:I$10002,A7922,Einnahmen!H$7:H$10002)+SUMIF(Ausgaben!E$7:E$10002,A7922,Ausgaben!G$7:G$10002)+SUMIF(Ausgaben!I$7:I$10002,A7922,Ausgaben!H$7:H$10002),2)</f>
        <v>0</v>
      </c>
    </row>
    <row r="7923" spans="1:2" x14ac:dyDescent="0.25">
      <c r="A7923">
        <v>7923</v>
      </c>
      <c r="B7923" s="24">
        <f>ROUND(SUMIF(Einnahmen!E$7:E$10002,A7923,Einnahmen!G$7:G$10002)+SUMIF(Einnahmen!I$7:I$10002,A7923,Einnahmen!H$7:H$10002)+SUMIF(Ausgaben!E$7:E$10002,A7923,Ausgaben!G$7:G$10002)+SUMIF(Ausgaben!I$7:I$10002,A7923,Ausgaben!H$7:H$10002),2)</f>
        <v>0</v>
      </c>
    </row>
    <row r="7924" spans="1:2" x14ac:dyDescent="0.25">
      <c r="A7924">
        <v>7924</v>
      </c>
      <c r="B7924" s="24">
        <f>ROUND(SUMIF(Einnahmen!E$7:E$10002,A7924,Einnahmen!G$7:G$10002)+SUMIF(Einnahmen!I$7:I$10002,A7924,Einnahmen!H$7:H$10002)+SUMIF(Ausgaben!E$7:E$10002,A7924,Ausgaben!G$7:G$10002)+SUMIF(Ausgaben!I$7:I$10002,A7924,Ausgaben!H$7:H$10002),2)</f>
        <v>0</v>
      </c>
    </row>
    <row r="7925" spans="1:2" x14ac:dyDescent="0.25">
      <c r="A7925">
        <v>7925</v>
      </c>
      <c r="B7925" s="24">
        <f>ROUND(SUMIF(Einnahmen!E$7:E$10002,A7925,Einnahmen!G$7:G$10002)+SUMIF(Einnahmen!I$7:I$10002,A7925,Einnahmen!H$7:H$10002)+SUMIF(Ausgaben!E$7:E$10002,A7925,Ausgaben!G$7:G$10002)+SUMIF(Ausgaben!I$7:I$10002,A7925,Ausgaben!H$7:H$10002),2)</f>
        <v>0</v>
      </c>
    </row>
    <row r="7926" spans="1:2" x14ac:dyDescent="0.25">
      <c r="A7926">
        <v>7926</v>
      </c>
      <c r="B7926" s="24">
        <f>ROUND(SUMIF(Einnahmen!E$7:E$10002,A7926,Einnahmen!G$7:G$10002)+SUMIF(Einnahmen!I$7:I$10002,A7926,Einnahmen!H$7:H$10002)+SUMIF(Ausgaben!E$7:E$10002,A7926,Ausgaben!G$7:G$10002)+SUMIF(Ausgaben!I$7:I$10002,A7926,Ausgaben!H$7:H$10002),2)</f>
        <v>0</v>
      </c>
    </row>
    <row r="7927" spans="1:2" x14ac:dyDescent="0.25">
      <c r="A7927">
        <v>7927</v>
      </c>
      <c r="B7927" s="24">
        <f>ROUND(SUMIF(Einnahmen!E$7:E$10002,A7927,Einnahmen!G$7:G$10002)+SUMIF(Einnahmen!I$7:I$10002,A7927,Einnahmen!H$7:H$10002)+SUMIF(Ausgaben!E$7:E$10002,A7927,Ausgaben!G$7:G$10002)+SUMIF(Ausgaben!I$7:I$10002,A7927,Ausgaben!H$7:H$10002),2)</f>
        <v>0</v>
      </c>
    </row>
    <row r="7928" spans="1:2" x14ac:dyDescent="0.25">
      <c r="A7928">
        <v>7928</v>
      </c>
      <c r="B7928" s="24">
        <f>ROUND(SUMIF(Einnahmen!E$7:E$10002,A7928,Einnahmen!G$7:G$10002)+SUMIF(Einnahmen!I$7:I$10002,A7928,Einnahmen!H$7:H$10002)+SUMIF(Ausgaben!E$7:E$10002,A7928,Ausgaben!G$7:G$10002)+SUMIF(Ausgaben!I$7:I$10002,A7928,Ausgaben!H$7:H$10002),2)</f>
        <v>0</v>
      </c>
    </row>
    <row r="7929" spans="1:2" x14ac:dyDescent="0.25">
      <c r="A7929">
        <v>7929</v>
      </c>
      <c r="B7929" s="24">
        <f>ROUND(SUMIF(Einnahmen!E$7:E$10002,A7929,Einnahmen!G$7:G$10002)+SUMIF(Einnahmen!I$7:I$10002,A7929,Einnahmen!H$7:H$10002)+SUMIF(Ausgaben!E$7:E$10002,A7929,Ausgaben!G$7:G$10002)+SUMIF(Ausgaben!I$7:I$10002,A7929,Ausgaben!H$7:H$10002),2)</f>
        <v>0</v>
      </c>
    </row>
    <row r="7930" spans="1:2" x14ac:dyDescent="0.25">
      <c r="A7930">
        <v>7930</v>
      </c>
      <c r="B7930" s="24">
        <f>ROUND(SUMIF(Einnahmen!E$7:E$10002,A7930,Einnahmen!G$7:G$10002)+SUMIF(Einnahmen!I$7:I$10002,A7930,Einnahmen!H$7:H$10002)+SUMIF(Ausgaben!E$7:E$10002,A7930,Ausgaben!G$7:G$10002)+SUMIF(Ausgaben!I$7:I$10002,A7930,Ausgaben!H$7:H$10002),2)</f>
        <v>0</v>
      </c>
    </row>
    <row r="7931" spans="1:2" x14ac:dyDescent="0.25">
      <c r="A7931">
        <v>7931</v>
      </c>
      <c r="B7931" s="24">
        <f>ROUND(SUMIF(Einnahmen!E$7:E$10002,A7931,Einnahmen!G$7:G$10002)+SUMIF(Einnahmen!I$7:I$10002,A7931,Einnahmen!H$7:H$10002)+SUMIF(Ausgaben!E$7:E$10002,A7931,Ausgaben!G$7:G$10002)+SUMIF(Ausgaben!I$7:I$10002,A7931,Ausgaben!H$7:H$10002),2)</f>
        <v>0</v>
      </c>
    </row>
    <row r="7932" spans="1:2" x14ac:dyDescent="0.25">
      <c r="A7932">
        <v>7932</v>
      </c>
      <c r="B7932" s="24">
        <f>ROUND(SUMIF(Einnahmen!E$7:E$10002,A7932,Einnahmen!G$7:G$10002)+SUMIF(Einnahmen!I$7:I$10002,A7932,Einnahmen!H$7:H$10002)+SUMIF(Ausgaben!E$7:E$10002,A7932,Ausgaben!G$7:G$10002)+SUMIF(Ausgaben!I$7:I$10002,A7932,Ausgaben!H$7:H$10002),2)</f>
        <v>0</v>
      </c>
    </row>
    <row r="7933" spans="1:2" x14ac:dyDescent="0.25">
      <c r="A7933">
        <v>7933</v>
      </c>
      <c r="B7933" s="24">
        <f>ROUND(SUMIF(Einnahmen!E$7:E$10002,A7933,Einnahmen!G$7:G$10002)+SUMIF(Einnahmen!I$7:I$10002,A7933,Einnahmen!H$7:H$10002)+SUMIF(Ausgaben!E$7:E$10002,A7933,Ausgaben!G$7:G$10002)+SUMIF(Ausgaben!I$7:I$10002,A7933,Ausgaben!H$7:H$10002),2)</f>
        <v>0</v>
      </c>
    </row>
    <row r="7934" spans="1:2" x14ac:dyDescent="0.25">
      <c r="A7934">
        <v>7934</v>
      </c>
      <c r="B7934" s="24">
        <f>ROUND(SUMIF(Einnahmen!E$7:E$10002,A7934,Einnahmen!G$7:G$10002)+SUMIF(Einnahmen!I$7:I$10002,A7934,Einnahmen!H$7:H$10002)+SUMIF(Ausgaben!E$7:E$10002,A7934,Ausgaben!G$7:G$10002)+SUMIF(Ausgaben!I$7:I$10002,A7934,Ausgaben!H$7:H$10002),2)</f>
        <v>0</v>
      </c>
    </row>
    <row r="7935" spans="1:2" x14ac:dyDescent="0.25">
      <c r="A7935">
        <v>7935</v>
      </c>
      <c r="B7935" s="24">
        <f>ROUND(SUMIF(Einnahmen!E$7:E$10002,A7935,Einnahmen!G$7:G$10002)+SUMIF(Einnahmen!I$7:I$10002,A7935,Einnahmen!H$7:H$10002)+SUMIF(Ausgaben!E$7:E$10002,A7935,Ausgaben!G$7:G$10002)+SUMIF(Ausgaben!I$7:I$10002,A7935,Ausgaben!H$7:H$10002),2)</f>
        <v>0</v>
      </c>
    </row>
    <row r="7936" spans="1:2" x14ac:dyDescent="0.25">
      <c r="A7936">
        <v>7936</v>
      </c>
      <c r="B7936" s="24">
        <f>ROUND(SUMIF(Einnahmen!E$7:E$10002,A7936,Einnahmen!G$7:G$10002)+SUMIF(Einnahmen!I$7:I$10002,A7936,Einnahmen!H$7:H$10002)+SUMIF(Ausgaben!E$7:E$10002,A7936,Ausgaben!G$7:G$10002)+SUMIF(Ausgaben!I$7:I$10002,A7936,Ausgaben!H$7:H$10002),2)</f>
        <v>0</v>
      </c>
    </row>
    <row r="7937" spans="1:2" x14ac:dyDescent="0.25">
      <c r="A7937">
        <v>7937</v>
      </c>
      <c r="B7937" s="24">
        <f>ROUND(SUMIF(Einnahmen!E$7:E$10002,A7937,Einnahmen!G$7:G$10002)+SUMIF(Einnahmen!I$7:I$10002,A7937,Einnahmen!H$7:H$10002)+SUMIF(Ausgaben!E$7:E$10002,A7937,Ausgaben!G$7:G$10002)+SUMIF(Ausgaben!I$7:I$10002,A7937,Ausgaben!H$7:H$10002),2)</f>
        <v>0</v>
      </c>
    </row>
    <row r="7938" spans="1:2" x14ac:dyDescent="0.25">
      <c r="A7938">
        <v>7938</v>
      </c>
      <c r="B7938" s="24">
        <f>ROUND(SUMIF(Einnahmen!E$7:E$10002,A7938,Einnahmen!G$7:G$10002)+SUMIF(Einnahmen!I$7:I$10002,A7938,Einnahmen!H$7:H$10002)+SUMIF(Ausgaben!E$7:E$10002,A7938,Ausgaben!G$7:G$10002)+SUMIF(Ausgaben!I$7:I$10002,A7938,Ausgaben!H$7:H$10002),2)</f>
        <v>0</v>
      </c>
    </row>
    <row r="7939" spans="1:2" x14ac:dyDescent="0.25">
      <c r="A7939">
        <v>7939</v>
      </c>
      <c r="B7939" s="24">
        <f>ROUND(SUMIF(Einnahmen!E$7:E$10002,A7939,Einnahmen!G$7:G$10002)+SUMIF(Einnahmen!I$7:I$10002,A7939,Einnahmen!H$7:H$10002)+SUMIF(Ausgaben!E$7:E$10002,A7939,Ausgaben!G$7:G$10002)+SUMIF(Ausgaben!I$7:I$10002,A7939,Ausgaben!H$7:H$10002),2)</f>
        <v>0</v>
      </c>
    </row>
    <row r="7940" spans="1:2" x14ac:dyDescent="0.25">
      <c r="A7940">
        <v>7940</v>
      </c>
      <c r="B7940" s="24">
        <f>ROUND(SUMIF(Einnahmen!E$7:E$10002,A7940,Einnahmen!G$7:G$10002)+SUMIF(Einnahmen!I$7:I$10002,A7940,Einnahmen!H$7:H$10002)+SUMIF(Ausgaben!E$7:E$10002,A7940,Ausgaben!G$7:G$10002)+SUMIF(Ausgaben!I$7:I$10002,A7940,Ausgaben!H$7:H$10002),2)</f>
        <v>0</v>
      </c>
    </row>
    <row r="7941" spans="1:2" x14ac:dyDescent="0.25">
      <c r="A7941">
        <v>7941</v>
      </c>
      <c r="B7941" s="24">
        <f>ROUND(SUMIF(Einnahmen!E$7:E$10002,A7941,Einnahmen!G$7:G$10002)+SUMIF(Einnahmen!I$7:I$10002,A7941,Einnahmen!H$7:H$10002)+SUMIF(Ausgaben!E$7:E$10002,A7941,Ausgaben!G$7:G$10002)+SUMIF(Ausgaben!I$7:I$10002,A7941,Ausgaben!H$7:H$10002),2)</f>
        <v>0</v>
      </c>
    </row>
    <row r="7942" spans="1:2" x14ac:dyDescent="0.25">
      <c r="A7942">
        <v>7942</v>
      </c>
      <c r="B7942" s="24">
        <f>ROUND(SUMIF(Einnahmen!E$7:E$10002,A7942,Einnahmen!G$7:G$10002)+SUMIF(Einnahmen!I$7:I$10002,A7942,Einnahmen!H$7:H$10002)+SUMIF(Ausgaben!E$7:E$10002,A7942,Ausgaben!G$7:G$10002)+SUMIF(Ausgaben!I$7:I$10002,A7942,Ausgaben!H$7:H$10002),2)</f>
        <v>0</v>
      </c>
    </row>
    <row r="7943" spans="1:2" x14ac:dyDescent="0.25">
      <c r="A7943">
        <v>7943</v>
      </c>
      <c r="B7943" s="24">
        <f>ROUND(SUMIF(Einnahmen!E$7:E$10002,A7943,Einnahmen!G$7:G$10002)+SUMIF(Einnahmen!I$7:I$10002,A7943,Einnahmen!H$7:H$10002)+SUMIF(Ausgaben!E$7:E$10002,A7943,Ausgaben!G$7:G$10002)+SUMIF(Ausgaben!I$7:I$10002,A7943,Ausgaben!H$7:H$10002),2)</f>
        <v>0</v>
      </c>
    </row>
    <row r="7944" spans="1:2" x14ac:dyDescent="0.25">
      <c r="A7944">
        <v>7944</v>
      </c>
      <c r="B7944" s="24">
        <f>ROUND(SUMIF(Einnahmen!E$7:E$10002,A7944,Einnahmen!G$7:G$10002)+SUMIF(Einnahmen!I$7:I$10002,A7944,Einnahmen!H$7:H$10002)+SUMIF(Ausgaben!E$7:E$10002,A7944,Ausgaben!G$7:G$10002)+SUMIF(Ausgaben!I$7:I$10002,A7944,Ausgaben!H$7:H$10002),2)</f>
        <v>0</v>
      </c>
    </row>
    <row r="7945" spans="1:2" x14ac:dyDescent="0.25">
      <c r="A7945">
        <v>7945</v>
      </c>
      <c r="B7945" s="24">
        <f>ROUND(SUMIF(Einnahmen!E$7:E$10002,A7945,Einnahmen!G$7:G$10002)+SUMIF(Einnahmen!I$7:I$10002,A7945,Einnahmen!H$7:H$10002)+SUMIF(Ausgaben!E$7:E$10002,A7945,Ausgaben!G$7:G$10002)+SUMIF(Ausgaben!I$7:I$10002,A7945,Ausgaben!H$7:H$10002),2)</f>
        <v>0</v>
      </c>
    </row>
    <row r="7946" spans="1:2" x14ac:dyDescent="0.25">
      <c r="A7946">
        <v>7946</v>
      </c>
      <c r="B7946" s="24">
        <f>ROUND(SUMIF(Einnahmen!E$7:E$10002,A7946,Einnahmen!G$7:G$10002)+SUMIF(Einnahmen!I$7:I$10002,A7946,Einnahmen!H$7:H$10002)+SUMIF(Ausgaben!E$7:E$10002,A7946,Ausgaben!G$7:G$10002)+SUMIF(Ausgaben!I$7:I$10002,A7946,Ausgaben!H$7:H$10002),2)</f>
        <v>0</v>
      </c>
    </row>
    <row r="7947" spans="1:2" x14ac:dyDescent="0.25">
      <c r="A7947">
        <v>7947</v>
      </c>
      <c r="B7947" s="24">
        <f>ROUND(SUMIF(Einnahmen!E$7:E$10002,A7947,Einnahmen!G$7:G$10002)+SUMIF(Einnahmen!I$7:I$10002,A7947,Einnahmen!H$7:H$10002)+SUMIF(Ausgaben!E$7:E$10002,A7947,Ausgaben!G$7:G$10002)+SUMIF(Ausgaben!I$7:I$10002,A7947,Ausgaben!H$7:H$10002),2)</f>
        <v>0</v>
      </c>
    </row>
    <row r="7948" spans="1:2" x14ac:dyDescent="0.25">
      <c r="A7948">
        <v>7948</v>
      </c>
      <c r="B7948" s="24">
        <f>ROUND(SUMIF(Einnahmen!E$7:E$10002,A7948,Einnahmen!G$7:G$10002)+SUMIF(Einnahmen!I$7:I$10002,A7948,Einnahmen!H$7:H$10002)+SUMIF(Ausgaben!E$7:E$10002,A7948,Ausgaben!G$7:G$10002)+SUMIF(Ausgaben!I$7:I$10002,A7948,Ausgaben!H$7:H$10002),2)</f>
        <v>0</v>
      </c>
    </row>
    <row r="7949" spans="1:2" x14ac:dyDescent="0.25">
      <c r="A7949">
        <v>7949</v>
      </c>
      <c r="B7949" s="24">
        <f>ROUND(SUMIF(Einnahmen!E$7:E$10002,A7949,Einnahmen!G$7:G$10002)+SUMIF(Einnahmen!I$7:I$10002,A7949,Einnahmen!H$7:H$10002)+SUMIF(Ausgaben!E$7:E$10002,A7949,Ausgaben!G$7:G$10002)+SUMIF(Ausgaben!I$7:I$10002,A7949,Ausgaben!H$7:H$10002),2)</f>
        <v>0</v>
      </c>
    </row>
    <row r="7950" spans="1:2" x14ac:dyDescent="0.25">
      <c r="A7950">
        <v>7950</v>
      </c>
      <c r="B7950" s="24">
        <f>ROUND(SUMIF(Einnahmen!E$7:E$10002,A7950,Einnahmen!G$7:G$10002)+SUMIF(Einnahmen!I$7:I$10002,A7950,Einnahmen!H$7:H$10002)+SUMIF(Ausgaben!E$7:E$10002,A7950,Ausgaben!G$7:G$10002)+SUMIF(Ausgaben!I$7:I$10002,A7950,Ausgaben!H$7:H$10002),2)</f>
        <v>0</v>
      </c>
    </row>
    <row r="7951" spans="1:2" x14ac:dyDescent="0.25">
      <c r="A7951">
        <v>7951</v>
      </c>
      <c r="B7951" s="24">
        <f>ROUND(SUMIF(Einnahmen!E$7:E$10002,A7951,Einnahmen!G$7:G$10002)+SUMIF(Einnahmen!I$7:I$10002,A7951,Einnahmen!H$7:H$10002)+SUMIF(Ausgaben!E$7:E$10002,A7951,Ausgaben!G$7:G$10002)+SUMIF(Ausgaben!I$7:I$10002,A7951,Ausgaben!H$7:H$10002),2)</f>
        <v>0</v>
      </c>
    </row>
    <row r="7952" spans="1:2" x14ac:dyDescent="0.25">
      <c r="A7952">
        <v>7952</v>
      </c>
      <c r="B7952" s="24">
        <f>ROUND(SUMIF(Einnahmen!E$7:E$10002,A7952,Einnahmen!G$7:G$10002)+SUMIF(Einnahmen!I$7:I$10002,A7952,Einnahmen!H$7:H$10002)+SUMIF(Ausgaben!E$7:E$10002,A7952,Ausgaben!G$7:G$10002)+SUMIF(Ausgaben!I$7:I$10002,A7952,Ausgaben!H$7:H$10002),2)</f>
        <v>0</v>
      </c>
    </row>
    <row r="7953" spans="1:2" x14ac:dyDescent="0.25">
      <c r="A7953">
        <v>7953</v>
      </c>
      <c r="B7953" s="24">
        <f>ROUND(SUMIF(Einnahmen!E$7:E$10002,A7953,Einnahmen!G$7:G$10002)+SUMIF(Einnahmen!I$7:I$10002,A7953,Einnahmen!H$7:H$10002)+SUMIF(Ausgaben!E$7:E$10002,A7953,Ausgaben!G$7:G$10002)+SUMIF(Ausgaben!I$7:I$10002,A7953,Ausgaben!H$7:H$10002),2)</f>
        <v>0</v>
      </c>
    </row>
    <row r="7954" spans="1:2" x14ac:dyDescent="0.25">
      <c r="A7954">
        <v>7954</v>
      </c>
      <c r="B7954" s="24">
        <f>ROUND(SUMIF(Einnahmen!E$7:E$10002,A7954,Einnahmen!G$7:G$10002)+SUMIF(Einnahmen!I$7:I$10002,A7954,Einnahmen!H$7:H$10002)+SUMIF(Ausgaben!E$7:E$10002,A7954,Ausgaben!G$7:G$10002)+SUMIF(Ausgaben!I$7:I$10002,A7954,Ausgaben!H$7:H$10002),2)</f>
        <v>0</v>
      </c>
    </row>
    <row r="7955" spans="1:2" x14ac:dyDescent="0.25">
      <c r="A7955">
        <v>7955</v>
      </c>
      <c r="B7955" s="24">
        <f>ROUND(SUMIF(Einnahmen!E$7:E$10002,A7955,Einnahmen!G$7:G$10002)+SUMIF(Einnahmen!I$7:I$10002,A7955,Einnahmen!H$7:H$10002)+SUMIF(Ausgaben!E$7:E$10002,A7955,Ausgaben!G$7:G$10002)+SUMIF(Ausgaben!I$7:I$10002,A7955,Ausgaben!H$7:H$10002),2)</f>
        <v>0</v>
      </c>
    </row>
    <row r="7956" spans="1:2" x14ac:dyDescent="0.25">
      <c r="A7956">
        <v>7956</v>
      </c>
      <c r="B7956" s="24">
        <f>ROUND(SUMIF(Einnahmen!E$7:E$10002,A7956,Einnahmen!G$7:G$10002)+SUMIF(Einnahmen!I$7:I$10002,A7956,Einnahmen!H$7:H$10002)+SUMIF(Ausgaben!E$7:E$10002,A7956,Ausgaben!G$7:G$10002)+SUMIF(Ausgaben!I$7:I$10002,A7956,Ausgaben!H$7:H$10002),2)</f>
        <v>0</v>
      </c>
    </row>
    <row r="7957" spans="1:2" x14ac:dyDescent="0.25">
      <c r="A7957">
        <v>7957</v>
      </c>
      <c r="B7957" s="24">
        <f>ROUND(SUMIF(Einnahmen!E$7:E$10002,A7957,Einnahmen!G$7:G$10002)+SUMIF(Einnahmen!I$7:I$10002,A7957,Einnahmen!H$7:H$10002)+SUMIF(Ausgaben!E$7:E$10002,A7957,Ausgaben!G$7:G$10002)+SUMIF(Ausgaben!I$7:I$10002,A7957,Ausgaben!H$7:H$10002),2)</f>
        <v>0</v>
      </c>
    </row>
    <row r="7958" spans="1:2" x14ac:dyDescent="0.25">
      <c r="A7958">
        <v>7958</v>
      </c>
      <c r="B7958" s="24">
        <f>ROUND(SUMIF(Einnahmen!E$7:E$10002,A7958,Einnahmen!G$7:G$10002)+SUMIF(Einnahmen!I$7:I$10002,A7958,Einnahmen!H$7:H$10002)+SUMIF(Ausgaben!E$7:E$10002,A7958,Ausgaben!G$7:G$10002)+SUMIF(Ausgaben!I$7:I$10002,A7958,Ausgaben!H$7:H$10002),2)</f>
        <v>0</v>
      </c>
    </row>
    <row r="7959" spans="1:2" x14ac:dyDescent="0.25">
      <c r="A7959">
        <v>7959</v>
      </c>
      <c r="B7959" s="24">
        <f>ROUND(SUMIF(Einnahmen!E$7:E$10002,A7959,Einnahmen!G$7:G$10002)+SUMIF(Einnahmen!I$7:I$10002,A7959,Einnahmen!H$7:H$10002)+SUMIF(Ausgaben!E$7:E$10002,A7959,Ausgaben!G$7:G$10002)+SUMIF(Ausgaben!I$7:I$10002,A7959,Ausgaben!H$7:H$10002),2)</f>
        <v>0</v>
      </c>
    </row>
    <row r="7960" spans="1:2" x14ac:dyDescent="0.25">
      <c r="A7960">
        <v>7960</v>
      </c>
      <c r="B7960" s="24">
        <f>ROUND(SUMIF(Einnahmen!E$7:E$10002,A7960,Einnahmen!G$7:G$10002)+SUMIF(Einnahmen!I$7:I$10002,A7960,Einnahmen!H$7:H$10002)+SUMIF(Ausgaben!E$7:E$10002,A7960,Ausgaben!G$7:G$10002)+SUMIF(Ausgaben!I$7:I$10002,A7960,Ausgaben!H$7:H$10002),2)</f>
        <v>0</v>
      </c>
    </row>
    <row r="7961" spans="1:2" x14ac:dyDescent="0.25">
      <c r="A7961">
        <v>7961</v>
      </c>
      <c r="B7961" s="24">
        <f>ROUND(SUMIF(Einnahmen!E$7:E$10002,A7961,Einnahmen!G$7:G$10002)+SUMIF(Einnahmen!I$7:I$10002,A7961,Einnahmen!H$7:H$10002)+SUMIF(Ausgaben!E$7:E$10002,A7961,Ausgaben!G$7:G$10002)+SUMIF(Ausgaben!I$7:I$10002,A7961,Ausgaben!H$7:H$10002),2)</f>
        <v>0</v>
      </c>
    </row>
    <row r="7962" spans="1:2" x14ac:dyDescent="0.25">
      <c r="A7962">
        <v>7962</v>
      </c>
      <c r="B7962" s="24">
        <f>ROUND(SUMIF(Einnahmen!E$7:E$10002,A7962,Einnahmen!G$7:G$10002)+SUMIF(Einnahmen!I$7:I$10002,A7962,Einnahmen!H$7:H$10002)+SUMIF(Ausgaben!E$7:E$10002,A7962,Ausgaben!G$7:G$10002)+SUMIF(Ausgaben!I$7:I$10002,A7962,Ausgaben!H$7:H$10002),2)</f>
        <v>0</v>
      </c>
    </row>
    <row r="7963" spans="1:2" x14ac:dyDescent="0.25">
      <c r="A7963">
        <v>7963</v>
      </c>
      <c r="B7963" s="24">
        <f>ROUND(SUMIF(Einnahmen!E$7:E$10002,A7963,Einnahmen!G$7:G$10002)+SUMIF(Einnahmen!I$7:I$10002,A7963,Einnahmen!H$7:H$10002)+SUMIF(Ausgaben!E$7:E$10002,A7963,Ausgaben!G$7:G$10002)+SUMIF(Ausgaben!I$7:I$10002,A7963,Ausgaben!H$7:H$10002),2)</f>
        <v>0</v>
      </c>
    </row>
    <row r="7964" spans="1:2" x14ac:dyDescent="0.25">
      <c r="A7964">
        <v>7964</v>
      </c>
      <c r="B7964" s="24">
        <f>ROUND(SUMIF(Einnahmen!E$7:E$10002,A7964,Einnahmen!G$7:G$10002)+SUMIF(Einnahmen!I$7:I$10002,A7964,Einnahmen!H$7:H$10002)+SUMIF(Ausgaben!E$7:E$10002,A7964,Ausgaben!G$7:G$10002)+SUMIF(Ausgaben!I$7:I$10002,A7964,Ausgaben!H$7:H$10002),2)</f>
        <v>0</v>
      </c>
    </row>
    <row r="7965" spans="1:2" x14ac:dyDescent="0.25">
      <c r="A7965">
        <v>7965</v>
      </c>
      <c r="B7965" s="24">
        <f>ROUND(SUMIF(Einnahmen!E$7:E$10002,A7965,Einnahmen!G$7:G$10002)+SUMIF(Einnahmen!I$7:I$10002,A7965,Einnahmen!H$7:H$10002)+SUMIF(Ausgaben!E$7:E$10002,A7965,Ausgaben!G$7:G$10002)+SUMIF(Ausgaben!I$7:I$10002,A7965,Ausgaben!H$7:H$10002),2)</f>
        <v>0</v>
      </c>
    </row>
    <row r="7966" spans="1:2" x14ac:dyDescent="0.25">
      <c r="A7966">
        <v>7966</v>
      </c>
      <c r="B7966" s="24">
        <f>ROUND(SUMIF(Einnahmen!E$7:E$10002,A7966,Einnahmen!G$7:G$10002)+SUMIF(Einnahmen!I$7:I$10002,A7966,Einnahmen!H$7:H$10002)+SUMIF(Ausgaben!E$7:E$10002,A7966,Ausgaben!G$7:G$10002)+SUMIF(Ausgaben!I$7:I$10002,A7966,Ausgaben!H$7:H$10002),2)</f>
        <v>0</v>
      </c>
    </row>
    <row r="7967" spans="1:2" x14ac:dyDescent="0.25">
      <c r="A7967">
        <v>7967</v>
      </c>
      <c r="B7967" s="24">
        <f>ROUND(SUMIF(Einnahmen!E$7:E$10002,A7967,Einnahmen!G$7:G$10002)+SUMIF(Einnahmen!I$7:I$10002,A7967,Einnahmen!H$7:H$10002)+SUMIF(Ausgaben!E$7:E$10002,A7967,Ausgaben!G$7:G$10002)+SUMIF(Ausgaben!I$7:I$10002,A7967,Ausgaben!H$7:H$10002),2)</f>
        <v>0</v>
      </c>
    </row>
    <row r="7968" spans="1:2" x14ac:dyDescent="0.25">
      <c r="A7968">
        <v>7968</v>
      </c>
      <c r="B7968" s="24">
        <f>ROUND(SUMIF(Einnahmen!E$7:E$10002,A7968,Einnahmen!G$7:G$10002)+SUMIF(Einnahmen!I$7:I$10002,A7968,Einnahmen!H$7:H$10002)+SUMIF(Ausgaben!E$7:E$10002,A7968,Ausgaben!G$7:G$10002)+SUMIF(Ausgaben!I$7:I$10002,A7968,Ausgaben!H$7:H$10002),2)</f>
        <v>0</v>
      </c>
    </row>
    <row r="7969" spans="1:2" x14ac:dyDescent="0.25">
      <c r="A7969">
        <v>7969</v>
      </c>
      <c r="B7969" s="24">
        <f>ROUND(SUMIF(Einnahmen!E$7:E$10002,A7969,Einnahmen!G$7:G$10002)+SUMIF(Einnahmen!I$7:I$10002,A7969,Einnahmen!H$7:H$10002)+SUMIF(Ausgaben!E$7:E$10002,A7969,Ausgaben!G$7:G$10002)+SUMIF(Ausgaben!I$7:I$10002,A7969,Ausgaben!H$7:H$10002),2)</f>
        <v>0</v>
      </c>
    </row>
    <row r="7970" spans="1:2" x14ac:dyDescent="0.25">
      <c r="A7970">
        <v>7970</v>
      </c>
      <c r="B7970" s="24">
        <f>ROUND(SUMIF(Einnahmen!E$7:E$10002,A7970,Einnahmen!G$7:G$10002)+SUMIF(Einnahmen!I$7:I$10002,A7970,Einnahmen!H$7:H$10002)+SUMIF(Ausgaben!E$7:E$10002,A7970,Ausgaben!G$7:G$10002)+SUMIF(Ausgaben!I$7:I$10002,A7970,Ausgaben!H$7:H$10002),2)</f>
        <v>0</v>
      </c>
    </row>
    <row r="7971" spans="1:2" x14ac:dyDescent="0.25">
      <c r="A7971">
        <v>7971</v>
      </c>
      <c r="B7971" s="24">
        <f>ROUND(SUMIF(Einnahmen!E$7:E$10002,A7971,Einnahmen!G$7:G$10002)+SUMIF(Einnahmen!I$7:I$10002,A7971,Einnahmen!H$7:H$10002)+SUMIF(Ausgaben!E$7:E$10002,A7971,Ausgaben!G$7:G$10002)+SUMIF(Ausgaben!I$7:I$10002,A7971,Ausgaben!H$7:H$10002),2)</f>
        <v>0</v>
      </c>
    </row>
    <row r="7972" spans="1:2" x14ac:dyDescent="0.25">
      <c r="A7972">
        <v>7972</v>
      </c>
      <c r="B7972" s="24">
        <f>ROUND(SUMIF(Einnahmen!E$7:E$10002,A7972,Einnahmen!G$7:G$10002)+SUMIF(Einnahmen!I$7:I$10002,A7972,Einnahmen!H$7:H$10002)+SUMIF(Ausgaben!E$7:E$10002,A7972,Ausgaben!G$7:G$10002)+SUMIF(Ausgaben!I$7:I$10002,A7972,Ausgaben!H$7:H$10002),2)</f>
        <v>0</v>
      </c>
    </row>
    <row r="7973" spans="1:2" x14ac:dyDescent="0.25">
      <c r="A7973">
        <v>7973</v>
      </c>
      <c r="B7973" s="24">
        <f>ROUND(SUMIF(Einnahmen!E$7:E$10002,A7973,Einnahmen!G$7:G$10002)+SUMIF(Einnahmen!I$7:I$10002,A7973,Einnahmen!H$7:H$10002)+SUMIF(Ausgaben!E$7:E$10002,A7973,Ausgaben!G$7:G$10002)+SUMIF(Ausgaben!I$7:I$10002,A7973,Ausgaben!H$7:H$10002),2)</f>
        <v>0</v>
      </c>
    </row>
    <row r="7974" spans="1:2" x14ac:dyDescent="0.25">
      <c r="A7974">
        <v>7974</v>
      </c>
      <c r="B7974" s="24">
        <f>ROUND(SUMIF(Einnahmen!E$7:E$10002,A7974,Einnahmen!G$7:G$10002)+SUMIF(Einnahmen!I$7:I$10002,A7974,Einnahmen!H$7:H$10002)+SUMIF(Ausgaben!E$7:E$10002,A7974,Ausgaben!G$7:G$10002)+SUMIF(Ausgaben!I$7:I$10002,A7974,Ausgaben!H$7:H$10002),2)</f>
        <v>0</v>
      </c>
    </row>
    <row r="7975" spans="1:2" x14ac:dyDescent="0.25">
      <c r="A7975">
        <v>7975</v>
      </c>
      <c r="B7975" s="24">
        <f>ROUND(SUMIF(Einnahmen!E$7:E$10002,A7975,Einnahmen!G$7:G$10002)+SUMIF(Einnahmen!I$7:I$10002,A7975,Einnahmen!H$7:H$10002)+SUMIF(Ausgaben!E$7:E$10002,A7975,Ausgaben!G$7:G$10002)+SUMIF(Ausgaben!I$7:I$10002,A7975,Ausgaben!H$7:H$10002),2)</f>
        <v>0</v>
      </c>
    </row>
    <row r="7976" spans="1:2" x14ac:dyDescent="0.25">
      <c r="A7976">
        <v>7976</v>
      </c>
      <c r="B7976" s="24">
        <f>ROUND(SUMIF(Einnahmen!E$7:E$10002,A7976,Einnahmen!G$7:G$10002)+SUMIF(Einnahmen!I$7:I$10002,A7976,Einnahmen!H$7:H$10002)+SUMIF(Ausgaben!E$7:E$10002,A7976,Ausgaben!G$7:G$10002)+SUMIF(Ausgaben!I$7:I$10002,A7976,Ausgaben!H$7:H$10002),2)</f>
        <v>0</v>
      </c>
    </row>
    <row r="7977" spans="1:2" x14ac:dyDescent="0.25">
      <c r="A7977">
        <v>7977</v>
      </c>
      <c r="B7977" s="24">
        <f>ROUND(SUMIF(Einnahmen!E$7:E$10002,A7977,Einnahmen!G$7:G$10002)+SUMIF(Einnahmen!I$7:I$10002,A7977,Einnahmen!H$7:H$10002)+SUMIF(Ausgaben!E$7:E$10002,A7977,Ausgaben!G$7:G$10002)+SUMIF(Ausgaben!I$7:I$10002,A7977,Ausgaben!H$7:H$10002),2)</f>
        <v>0</v>
      </c>
    </row>
    <row r="7978" spans="1:2" x14ac:dyDescent="0.25">
      <c r="A7978">
        <v>7978</v>
      </c>
      <c r="B7978" s="24">
        <f>ROUND(SUMIF(Einnahmen!E$7:E$10002,A7978,Einnahmen!G$7:G$10002)+SUMIF(Einnahmen!I$7:I$10002,A7978,Einnahmen!H$7:H$10002)+SUMIF(Ausgaben!E$7:E$10002,A7978,Ausgaben!G$7:G$10002)+SUMIF(Ausgaben!I$7:I$10002,A7978,Ausgaben!H$7:H$10002),2)</f>
        <v>0</v>
      </c>
    </row>
    <row r="7979" spans="1:2" x14ac:dyDescent="0.25">
      <c r="A7979">
        <v>7979</v>
      </c>
      <c r="B7979" s="24">
        <f>ROUND(SUMIF(Einnahmen!E$7:E$10002,A7979,Einnahmen!G$7:G$10002)+SUMIF(Einnahmen!I$7:I$10002,A7979,Einnahmen!H$7:H$10002)+SUMIF(Ausgaben!E$7:E$10002,A7979,Ausgaben!G$7:G$10002)+SUMIF(Ausgaben!I$7:I$10002,A7979,Ausgaben!H$7:H$10002),2)</f>
        <v>0</v>
      </c>
    </row>
    <row r="7980" spans="1:2" x14ac:dyDescent="0.25">
      <c r="A7980">
        <v>7980</v>
      </c>
      <c r="B7980" s="24">
        <f>ROUND(SUMIF(Einnahmen!E$7:E$10002,A7980,Einnahmen!G$7:G$10002)+SUMIF(Einnahmen!I$7:I$10002,A7980,Einnahmen!H$7:H$10002)+SUMIF(Ausgaben!E$7:E$10002,A7980,Ausgaben!G$7:G$10002)+SUMIF(Ausgaben!I$7:I$10002,A7980,Ausgaben!H$7:H$10002),2)</f>
        <v>0</v>
      </c>
    </row>
    <row r="7981" spans="1:2" x14ac:dyDescent="0.25">
      <c r="A7981">
        <v>7981</v>
      </c>
      <c r="B7981" s="24">
        <f>ROUND(SUMIF(Einnahmen!E$7:E$10002,A7981,Einnahmen!G$7:G$10002)+SUMIF(Einnahmen!I$7:I$10002,A7981,Einnahmen!H$7:H$10002)+SUMIF(Ausgaben!E$7:E$10002,A7981,Ausgaben!G$7:G$10002)+SUMIF(Ausgaben!I$7:I$10002,A7981,Ausgaben!H$7:H$10002),2)</f>
        <v>0</v>
      </c>
    </row>
    <row r="7982" spans="1:2" x14ac:dyDescent="0.25">
      <c r="A7982">
        <v>7982</v>
      </c>
      <c r="B7982" s="24">
        <f>ROUND(SUMIF(Einnahmen!E$7:E$10002,A7982,Einnahmen!G$7:G$10002)+SUMIF(Einnahmen!I$7:I$10002,A7982,Einnahmen!H$7:H$10002)+SUMIF(Ausgaben!E$7:E$10002,A7982,Ausgaben!G$7:G$10002)+SUMIF(Ausgaben!I$7:I$10002,A7982,Ausgaben!H$7:H$10002),2)</f>
        <v>0</v>
      </c>
    </row>
    <row r="7983" spans="1:2" x14ac:dyDescent="0.25">
      <c r="A7983">
        <v>7983</v>
      </c>
      <c r="B7983" s="24">
        <f>ROUND(SUMIF(Einnahmen!E$7:E$10002,A7983,Einnahmen!G$7:G$10002)+SUMIF(Einnahmen!I$7:I$10002,A7983,Einnahmen!H$7:H$10002)+SUMIF(Ausgaben!E$7:E$10002,A7983,Ausgaben!G$7:G$10002)+SUMIF(Ausgaben!I$7:I$10002,A7983,Ausgaben!H$7:H$10002),2)</f>
        <v>0</v>
      </c>
    </row>
    <row r="7984" spans="1:2" x14ac:dyDescent="0.25">
      <c r="A7984">
        <v>7984</v>
      </c>
      <c r="B7984" s="24">
        <f>ROUND(SUMIF(Einnahmen!E$7:E$10002,A7984,Einnahmen!G$7:G$10002)+SUMIF(Einnahmen!I$7:I$10002,A7984,Einnahmen!H$7:H$10002)+SUMIF(Ausgaben!E$7:E$10002,A7984,Ausgaben!G$7:G$10002)+SUMIF(Ausgaben!I$7:I$10002,A7984,Ausgaben!H$7:H$10002),2)</f>
        <v>0</v>
      </c>
    </row>
    <row r="7985" spans="1:2" x14ac:dyDescent="0.25">
      <c r="A7985">
        <v>7985</v>
      </c>
      <c r="B7985" s="24">
        <f>ROUND(SUMIF(Einnahmen!E$7:E$10002,A7985,Einnahmen!G$7:G$10002)+SUMIF(Einnahmen!I$7:I$10002,A7985,Einnahmen!H$7:H$10002)+SUMIF(Ausgaben!E$7:E$10002,A7985,Ausgaben!G$7:G$10002)+SUMIF(Ausgaben!I$7:I$10002,A7985,Ausgaben!H$7:H$10002),2)</f>
        <v>0</v>
      </c>
    </row>
    <row r="7986" spans="1:2" x14ac:dyDescent="0.25">
      <c r="A7986">
        <v>7986</v>
      </c>
      <c r="B7986" s="24">
        <f>ROUND(SUMIF(Einnahmen!E$7:E$10002,A7986,Einnahmen!G$7:G$10002)+SUMIF(Einnahmen!I$7:I$10002,A7986,Einnahmen!H$7:H$10002)+SUMIF(Ausgaben!E$7:E$10002,A7986,Ausgaben!G$7:G$10002)+SUMIF(Ausgaben!I$7:I$10002,A7986,Ausgaben!H$7:H$10002),2)</f>
        <v>0</v>
      </c>
    </row>
    <row r="7987" spans="1:2" x14ac:dyDescent="0.25">
      <c r="A7987">
        <v>7987</v>
      </c>
      <c r="B7987" s="24">
        <f>ROUND(SUMIF(Einnahmen!E$7:E$10002,A7987,Einnahmen!G$7:G$10002)+SUMIF(Einnahmen!I$7:I$10002,A7987,Einnahmen!H$7:H$10002)+SUMIF(Ausgaben!E$7:E$10002,A7987,Ausgaben!G$7:G$10002)+SUMIF(Ausgaben!I$7:I$10002,A7987,Ausgaben!H$7:H$10002),2)</f>
        <v>0</v>
      </c>
    </row>
    <row r="7988" spans="1:2" x14ac:dyDescent="0.25">
      <c r="A7988">
        <v>7988</v>
      </c>
      <c r="B7988" s="24">
        <f>ROUND(SUMIF(Einnahmen!E$7:E$10002,A7988,Einnahmen!G$7:G$10002)+SUMIF(Einnahmen!I$7:I$10002,A7988,Einnahmen!H$7:H$10002)+SUMIF(Ausgaben!E$7:E$10002,A7988,Ausgaben!G$7:G$10002)+SUMIF(Ausgaben!I$7:I$10002,A7988,Ausgaben!H$7:H$10002),2)</f>
        <v>0</v>
      </c>
    </row>
    <row r="7989" spans="1:2" x14ac:dyDescent="0.25">
      <c r="A7989">
        <v>7989</v>
      </c>
      <c r="B7989" s="24">
        <f>ROUND(SUMIF(Einnahmen!E$7:E$10002,A7989,Einnahmen!G$7:G$10002)+SUMIF(Einnahmen!I$7:I$10002,A7989,Einnahmen!H$7:H$10002)+SUMIF(Ausgaben!E$7:E$10002,A7989,Ausgaben!G$7:G$10002)+SUMIF(Ausgaben!I$7:I$10002,A7989,Ausgaben!H$7:H$10002),2)</f>
        <v>0</v>
      </c>
    </row>
    <row r="7990" spans="1:2" x14ac:dyDescent="0.25">
      <c r="A7990">
        <v>7990</v>
      </c>
      <c r="B7990" s="24">
        <f>ROUND(SUMIF(Einnahmen!E$7:E$10002,A7990,Einnahmen!G$7:G$10002)+SUMIF(Einnahmen!I$7:I$10002,A7990,Einnahmen!H$7:H$10002)+SUMIF(Ausgaben!E$7:E$10002,A7990,Ausgaben!G$7:G$10002)+SUMIF(Ausgaben!I$7:I$10002,A7990,Ausgaben!H$7:H$10002),2)</f>
        <v>0</v>
      </c>
    </row>
    <row r="7991" spans="1:2" x14ac:dyDescent="0.25">
      <c r="A7991">
        <v>7991</v>
      </c>
      <c r="B7991" s="24">
        <f>ROUND(SUMIF(Einnahmen!E$7:E$10002,A7991,Einnahmen!G$7:G$10002)+SUMIF(Einnahmen!I$7:I$10002,A7991,Einnahmen!H$7:H$10002)+SUMIF(Ausgaben!E$7:E$10002,A7991,Ausgaben!G$7:G$10002)+SUMIF(Ausgaben!I$7:I$10002,A7991,Ausgaben!H$7:H$10002),2)</f>
        <v>0</v>
      </c>
    </row>
    <row r="7992" spans="1:2" x14ac:dyDescent="0.25">
      <c r="A7992">
        <v>7992</v>
      </c>
      <c r="B7992" s="24">
        <f>ROUND(SUMIF(Einnahmen!E$7:E$10002,A7992,Einnahmen!G$7:G$10002)+SUMIF(Einnahmen!I$7:I$10002,A7992,Einnahmen!H$7:H$10002)+SUMIF(Ausgaben!E$7:E$10002,A7992,Ausgaben!G$7:G$10002)+SUMIF(Ausgaben!I$7:I$10002,A7992,Ausgaben!H$7:H$10002),2)</f>
        <v>0</v>
      </c>
    </row>
    <row r="7993" spans="1:2" x14ac:dyDescent="0.25">
      <c r="A7993">
        <v>7993</v>
      </c>
      <c r="B7993" s="24">
        <f>ROUND(SUMIF(Einnahmen!E$7:E$10002,A7993,Einnahmen!G$7:G$10002)+SUMIF(Einnahmen!I$7:I$10002,A7993,Einnahmen!H$7:H$10002)+SUMIF(Ausgaben!E$7:E$10002,A7993,Ausgaben!G$7:G$10002)+SUMIF(Ausgaben!I$7:I$10002,A7993,Ausgaben!H$7:H$10002),2)</f>
        <v>0</v>
      </c>
    </row>
    <row r="7994" spans="1:2" x14ac:dyDescent="0.25">
      <c r="A7994">
        <v>7994</v>
      </c>
      <c r="B7994" s="24">
        <f>ROUND(SUMIF(Einnahmen!E$7:E$10002,A7994,Einnahmen!G$7:G$10002)+SUMIF(Einnahmen!I$7:I$10002,A7994,Einnahmen!H$7:H$10002)+SUMIF(Ausgaben!E$7:E$10002,A7994,Ausgaben!G$7:G$10002)+SUMIF(Ausgaben!I$7:I$10002,A7994,Ausgaben!H$7:H$10002),2)</f>
        <v>0</v>
      </c>
    </row>
    <row r="7995" spans="1:2" x14ac:dyDescent="0.25">
      <c r="A7995">
        <v>7995</v>
      </c>
      <c r="B7995" s="24">
        <f>ROUND(SUMIF(Einnahmen!E$7:E$10002,A7995,Einnahmen!G$7:G$10002)+SUMIF(Einnahmen!I$7:I$10002,A7995,Einnahmen!H$7:H$10002)+SUMIF(Ausgaben!E$7:E$10002,A7995,Ausgaben!G$7:G$10002)+SUMIF(Ausgaben!I$7:I$10002,A7995,Ausgaben!H$7:H$10002),2)</f>
        <v>0</v>
      </c>
    </row>
    <row r="7996" spans="1:2" x14ac:dyDescent="0.25">
      <c r="A7996">
        <v>7996</v>
      </c>
      <c r="B7996" s="24">
        <f>ROUND(SUMIF(Einnahmen!E$7:E$10002,A7996,Einnahmen!G$7:G$10002)+SUMIF(Einnahmen!I$7:I$10002,A7996,Einnahmen!H$7:H$10002)+SUMIF(Ausgaben!E$7:E$10002,A7996,Ausgaben!G$7:G$10002)+SUMIF(Ausgaben!I$7:I$10002,A7996,Ausgaben!H$7:H$10002),2)</f>
        <v>0</v>
      </c>
    </row>
    <row r="7997" spans="1:2" x14ac:dyDescent="0.25">
      <c r="A7997">
        <v>7997</v>
      </c>
      <c r="B7997" s="24">
        <f>ROUND(SUMIF(Einnahmen!E$7:E$10002,A7997,Einnahmen!G$7:G$10002)+SUMIF(Einnahmen!I$7:I$10002,A7997,Einnahmen!H$7:H$10002)+SUMIF(Ausgaben!E$7:E$10002,A7997,Ausgaben!G$7:G$10002)+SUMIF(Ausgaben!I$7:I$10002,A7997,Ausgaben!H$7:H$10002),2)</f>
        <v>0</v>
      </c>
    </row>
    <row r="7998" spans="1:2" x14ac:dyDescent="0.25">
      <c r="A7998">
        <v>7998</v>
      </c>
      <c r="B7998" s="24">
        <f>ROUND(SUMIF(Einnahmen!E$7:E$10002,A7998,Einnahmen!G$7:G$10002)+SUMIF(Einnahmen!I$7:I$10002,A7998,Einnahmen!H$7:H$10002)+SUMIF(Ausgaben!E$7:E$10002,A7998,Ausgaben!G$7:G$10002)+SUMIF(Ausgaben!I$7:I$10002,A7998,Ausgaben!H$7:H$10002),2)</f>
        <v>0</v>
      </c>
    </row>
    <row r="7999" spans="1:2" x14ac:dyDescent="0.25">
      <c r="A7999">
        <v>7999</v>
      </c>
      <c r="B7999" s="24">
        <f>ROUND(SUMIF(Einnahmen!E$7:E$10002,A7999,Einnahmen!G$7:G$10002)+SUMIF(Einnahmen!I$7:I$10002,A7999,Einnahmen!H$7:H$10002)+SUMIF(Ausgaben!E$7:E$10002,A7999,Ausgaben!G$7:G$10002)+SUMIF(Ausgaben!I$7:I$10002,A7999,Ausgaben!H$7:H$10002),2)</f>
        <v>0</v>
      </c>
    </row>
    <row r="8000" spans="1:2" x14ac:dyDescent="0.25">
      <c r="A8000">
        <v>8000</v>
      </c>
      <c r="B8000" s="24">
        <f>ROUND(SUMIF(Einnahmen!E$7:E$10002,A8000,Einnahmen!G$7:G$10002)+SUMIF(Einnahmen!I$7:I$10002,A8000,Einnahmen!H$7:H$10002)+SUMIF(Ausgaben!E$7:E$10002,A8000,Ausgaben!G$7:G$10002)+SUMIF(Ausgaben!I$7:I$10002,A8000,Ausgaben!H$7:H$10002),2)</f>
        <v>0</v>
      </c>
    </row>
    <row r="8001" spans="1:2" x14ac:dyDescent="0.25">
      <c r="A8001">
        <v>8001</v>
      </c>
      <c r="B8001" s="24">
        <f>ROUND(SUMIF(Einnahmen!E$7:E$10002,A8001,Einnahmen!G$7:G$10002)+SUMIF(Einnahmen!I$7:I$10002,A8001,Einnahmen!H$7:H$10002)+SUMIF(Ausgaben!E$7:E$10002,A8001,Ausgaben!G$7:G$10002)+SUMIF(Ausgaben!I$7:I$10002,A8001,Ausgaben!H$7:H$10002),2)</f>
        <v>0</v>
      </c>
    </row>
    <row r="8002" spans="1:2" x14ac:dyDescent="0.25">
      <c r="A8002">
        <v>8002</v>
      </c>
      <c r="B8002" s="24">
        <f>ROUND(SUMIF(Einnahmen!E$7:E$10002,A8002,Einnahmen!G$7:G$10002)+SUMIF(Einnahmen!I$7:I$10002,A8002,Einnahmen!H$7:H$10002)+SUMIF(Ausgaben!E$7:E$10002,A8002,Ausgaben!G$7:G$10002)+SUMIF(Ausgaben!I$7:I$10002,A8002,Ausgaben!H$7:H$10002),2)</f>
        <v>0</v>
      </c>
    </row>
    <row r="8003" spans="1:2" x14ac:dyDescent="0.25">
      <c r="A8003">
        <v>8003</v>
      </c>
      <c r="B8003" s="24">
        <f>ROUND(SUMIF(Einnahmen!E$7:E$10002,A8003,Einnahmen!G$7:G$10002)+SUMIF(Einnahmen!I$7:I$10002,A8003,Einnahmen!H$7:H$10002)+SUMIF(Ausgaben!E$7:E$10002,A8003,Ausgaben!G$7:G$10002)+SUMIF(Ausgaben!I$7:I$10002,A8003,Ausgaben!H$7:H$10002),2)</f>
        <v>0</v>
      </c>
    </row>
    <row r="8004" spans="1:2" x14ac:dyDescent="0.25">
      <c r="A8004">
        <v>8004</v>
      </c>
      <c r="B8004" s="24">
        <f>ROUND(SUMIF(Einnahmen!E$7:E$10002,A8004,Einnahmen!G$7:G$10002)+SUMIF(Einnahmen!I$7:I$10002,A8004,Einnahmen!H$7:H$10002)+SUMIF(Ausgaben!E$7:E$10002,A8004,Ausgaben!G$7:G$10002)+SUMIF(Ausgaben!I$7:I$10002,A8004,Ausgaben!H$7:H$10002),2)</f>
        <v>0</v>
      </c>
    </row>
    <row r="8005" spans="1:2" x14ac:dyDescent="0.25">
      <c r="A8005">
        <v>8005</v>
      </c>
      <c r="B8005" s="24">
        <f>ROUND(SUMIF(Einnahmen!E$7:E$10002,A8005,Einnahmen!G$7:G$10002)+SUMIF(Einnahmen!I$7:I$10002,A8005,Einnahmen!H$7:H$10002)+SUMIF(Ausgaben!E$7:E$10002,A8005,Ausgaben!G$7:G$10002)+SUMIF(Ausgaben!I$7:I$10002,A8005,Ausgaben!H$7:H$10002),2)</f>
        <v>0</v>
      </c>
    </row>
    <row r="8006" spans="1:2" x14ac:dyDescent="0.25">
      <c r="A8006">
        <v>8006</v>
      </c>
      <c r="B8006" s="24">
        <f>ROUND(SUMIF(Einnahmen!E$7:E$10002,A8006,Einnahmen!G$7:G$10002)+SUMIF(Einnahmen!I$7:I$10002,A8006,Einnahmen!H$7:H$10002)+SUMIF(Ausgaben!E$7:E$10002,A8006,Ausgaben!G$7:G$10002)+SUMIF(Ausgaben!I$7:I$10002,A8006,Ausgaben!H$7:H$10002),2)</f>
        <v>0</v>
      </c>
    </row>
    <row r="8007" spans="1:2" x14ac:dyDescent="0.25">
      <c r="A8007">
        <v>8007</v>
      </c>
      <c r="B8007" s="24">
        <f>ROUND(SUMIF(Einnahmen!E$7:E$10002,A8007,Einnahmen!G$7:G$10002)+SUMIF(Einnahmen!I$7:I$10002,A8007,Einnahmen!H$7:H$10002)+SUMIF(Ausgaben!E$7:E$10002,A8007,Ausgaben!G$7:G$10002)+SUMIF(Ausgaben!I$7:I$10002,A8007,Ausgaben!H$7:H$10002),2)</f>
        <v>0</v>
      </c>
    </row>
    <row r="8008" spans="1:2" x14ac:dyDescent="0.25">
      <c r="A8008">
        <v>8008</v>
      </c>
      <c r="B8008" s="24">
        <f>ROUND(SUMIF(Einnahmen!E$7:E$10002,A8008,Einnahmen!G$7:G$10002)+SUMIF(Einnahmen!I$7:I$10002,A8008,Einnahmen!H$7:H$10002)+SUMIF(Ausgaben!E$7:E$10002,A8008,Ausgaben!G$7:G$10002)+SUMIF(Ausgaben!I$7:I$10002,A8008,Ausgaben!H$7:H$10002),2)</f>
        <v>0</v>
      </c>
    </row>
    <row r="8009" spans="1:2" x14ac:dyDescent="0.25">
      <c r="A8009">
        <v>8009</v>
      </c>
      <c r="B8009" s="24">
        <f>ROUND(SUMIF(Einnahmen!E$7:E$10002,A8009,Einnahmen!G$7:G$10002)+SUMIF(Einnahmen!I$7:I$10002,A8009,Einnahmen!H$7:H$10002)+SUMIF(Ausgaben!E$7:E$10002,A8009,Ausgaben!G$7:G$10002)+SUMIF(Ausgaben!I$7:I$10002,A8009,Ausgaben!H$7:H$10002),2)</f>
        <v>0</v>
      </c>
    </row>
    <row r="8010" spans="1:2" x14ac:dyDescent="0.25">
      <c r="A8010">
        <v>8010</v>
      </c>
      <c r="B8010" s="24">
        <f>ROUND(SUMIF(Einnahmen!E$7:E$10002,A8010,Einnahmen!G$7:G$10002)+SUMIF(Einnahmen!I$7:I$10002,A8010,Einnahmen!H$7:H$10002)+SUMIF(Ausgaben!E$7:E$10002,A8010,Ausgaben!G$7:G$10002)+SUMIF(Ausgaben!I$7:I$10002,A8010,Ausgaben!H$7:H$10002),2)</f>
        <v>0</v>
      </c>
    </row>
    <row r="8011" spans="1:2" x14ac:dyDescent="0.25">
      <c r="A8011">
        <v>8011</v>
      </c>
      <c r="B8011" s="24">
        <f>ROUND(SUMIF(Einnahmen!E$7:E$10002,A8011,Einnahmen!G$7:G$10002)+SUMIF(Einnahmen!I$7:I$10002,A8011,Einnahmen!H$7:H$10002)+SUMIF(Ausgaben!E$7:E$10002,A8011,Ausgaben!G$7:G$10002)+SUMIF(Ausgaben!I$7:I$10002,A8011,Ausgaben!H$7:H$10002),2)</f>
        <v>0</v>
      </c>
    </row>
    <row r="8012" spans="1:2" x14ac:dyDescent="0.25">
      <c r="A8012">
        <v>8012</v>
      </c>
      <c r="B8012" s="24">
        <f>ROUND(SUMIF(Einnahmen!E$7:E$10002,A8012,Einnahmen!G$7:G$10002)+SUMIF(Einnahmen!I$7:I$10002,A8012,Einnahmen!H$7:H$10002)+SUMIF(Ausgaben!E$7:E$10002,A8012,Ausgaben!G$7:G$10002)+SUMIF(Ausgaben!I$7:I$10002,A8012,Ausgaben!H$7:H$10002),2)</f>
        <v>0</v>
      </c>
    </row>
    <row r="8013" spans="1:2" x14ac:dyDescent="0.25">
      <c r="A8013">
        <v>8013</v>
      </c>
      <c r="B8013" s="24">
        <f>ROUND(SUMIF(Einnahmen!E$7:E$10002,A8013,Einnahmen!G$7:G$10002)+SUMIF(Einnahmen!I$7:I$10002,A8013,Einnahmen!H$7:H$10002)+SUMIF(Ausgaben!E$7:E$10002,A8013,Ausgaben!G$7:G$10002)+SUMIF(Ausgaben!I$7:I$10002,A8013,Ausgaben!H$7:H$10002),2)</f>
        <v>0</v>
      </c>
    </row>
    <row r="8014" spans="1:2" x14ac:dyDescent="0.25">
      <c r="A8014">
        <v>8014</v>
      </c>
      <c r="B8014" s="24">
        <f>ROUND(SUMIF(Einnahmen!E$7:E$10002,A8014,Einnahmen!G$7:G$10002)+SUMIF(Einnahmen!I$7:I$10002,A8014,Einnahmen!H$7:H$10002)+SUMIF(Ausgaben!E$7:E$10002,A8014,Ausgaben!G$7:G$10002)+SUMIF(Ausgaben!I$7:I$10002,A8014,Ausgaben!H$7:H$10002),2)</f>
        <v>0</v>
      </c>
    </row>
    <row r="8015" spans="1:2" x14ac:dyDescent="0.25">
      <c r="A8015">
        <v>8015</v>
      </c>
      <c r="B8015" s="24">
        <f>ROUND(SUMIF(Einnahmen!E$7:E$10002,A8015,Einnahmen!G$7:G$10002)+SUMIF(Einnahmen!I$7:I$10002,A8015,Einnahmen!H$7:H$10002)+SUMIF(Ausgaben!E$7:E$10002,A8015,Ausgaben!G$7:G$10002)+SUMIF(Ausgaben!I$7:I$10002,A8015,Ausgaben!H$7:H$10002),2)</f>
        <v>0</v>
      </c>
    </row>
    <row r="8016" spans="1:2" x14ac:dyDescent="0.25">
      <c r="A8016">
        <v>8016</v>
      </c>
      <c r="B8016" s="24">
        <f>ROUND(SUMIF(Einnahmen!E$7:E$10002,A8016,Einnahmen!G$7:G$10002)+SUMIF(Einnahmen!I$7:I$10002,A8016,Einnahmen!H$7:H$10002)+SUMIF(Ausgaben!E$7:E$10002,A8016,Ausgaben!G$7:G$10002)+SUMIF(Ausgaben!I$7:I$10002,A8016,Ausgaben!H$7:H$10002),2)</f>
        <v>0</v>
      </c>
    </row>
    <row r="8017" spans="1:2" x14ac:dyDescent="0.25">
      <c r="A8017">
        <v>8017</v>
      </c>
      <c r="B8017" s="24">
        <f>ROUND(SUMIF(Einnahmen!E$7:E$10002,A8017,Einnahmen!G$7:G$10002)+SUMIF(Einnahmen!I$7:I$10002,A8017,Einnahmen!H$7:H$10002)+SUMIF(Ausgaben!E$7:E$10002,A8017,Ausgaben!G$7:G$10002)+SUMIF(Ausgaben!I$7:I$10002,A8017,Ausgaben!H$7:H$10002),2)</f>
        <v>0</v>
      </c>
    </row>
    <row r="8018" spans="1:2" x14ac:dyDescent="0.25">
      <c r="A8018">
        <v>8018</v>
      </c>
      <c r="B8018" s="24">
        <f>ROUND(SUMIF(Einnahmen!E$7:E$10002,A8018,Einnahmen!G$7:G$10002)+SUMIF(Einnahmen!I$7:I$10002,A8018,Einnahmen!H$7:H$10002)+SUMIF(Ausgaben!E$7:E$10002,A8018,Ausgaben!G$7:G$10002)+SUMIF(Ausgaben!I$7:I$10002,A8018,Ausgaben!H$7:H$10002),2)</f>
        <v>0</v>
      </c>
    </row>
    <row r="8019" spans="1:2" x14ac:dyDescent="0.25">
      <c r="A8019">
        <v>8019</v>
      </c>
      <c r="B8019" s="24">
        <f>ROUND(SUMIF(Einnahmen!E$7:E$10002,A8019,Einnahmen!G$7:G$10002)+SUMIF(Einnahmen!I$7:I$10002,A8019,Einnahmen!H$7:H$10002)+SUMIF(Ausgaben!E$7:E$10002,A8019,Ausgaben!G$7:G$10002)+SUMIF(Ausgaben!I$7:I$10002,A8019,Ausgaben!H$7:H$10002),2)</f>
        <v>0</v>
      </c>
    </row>
    <row r="8020" spans="1:2" x14ac:dyDescent="0.25">
      <c r="A8020">
        <v>8020</v>
      </c>
      <c r="B8020" s="24">
        <f>ROUND(SUMIF(Einnahmen!E$7:E$10002,A8020,Einnahmen!G$7:G$10002)+SUMIF(Einnahmen!I$7:I$10002,A8020,Einnahmen!H$7:H$10002)+SUMIF(Ausgaben!E$7:E$10002,A8020,Ausgaben!G$7:G$10002)+SUMIF(Ausgaben!I$7:I$10002,A8020,Ausgaben!H$7:H$10002),2)</f>
        <v>0</v>
      </c>
    </row>
    <row r="8021" spans="1:2" x14ac:dyDescent="0.25">
      <c r="A8021">
        <v>8021</v>
      </c>
      <c r="B8021" s="24">
        <f>ROUND(SUMIF(Einnahmen!E$7:E$10002,A8021,Einnahmen!G$7:G$10002)+SUMIF(Einnahmen!I$7:I$10002,A8021,Einnahmen!H$7:H$10002)+SUMIF(Ausgaben!E$7:E$10002,A8021,Ausgaben!G$7:G$10002)+SUMIF(Ausgaben!I$7:I$10002,A8021,Ausgaben!H$7:H$10002),2)</f>
        <v>0</v>
      </c>
    </row>
    <row r="8022" spans="1:2" x14ac:dyDescent="0.25">
      <c r="A8022">
        <v>8022</v>
      </c>
      <c r="B8022" s="24">
        <f>ROUND(SUMIF(Einnahmen!E$7:E$10002,A8022,Einnahmen!G$7:G$10002)+SUMIF(Einnahmen!I$7:I$10002,A8022,Einnahmen!H$7:H$10002)+SUMIF(Ausgaben!E$7:E$10002,A8022,Ausgaben!G$7:G$10002)+SUMIF(Ausgaben!I$7:I$10002,A8022,Ausgaben!H$7:H$10002),2)</f>
        <v>0</v>
      </c>
    </row>
    <row r="8023" spans="1:2" x14ac:dyDescent="0.25">
      <c r="A8023">
        <v>8023</v>
      </c>
      <c r="B8023" s="24">
        <f>ROUND(SUMIF(Einnahmen!E$7:E$10002,A8023,Einnahmen!G$7:G$10002)+SUMIF(Einnahmen!I$7:I$10002,A8023,Einnahmen!H$7:H$10002)+SUMIF(Ausgaben!E$7:E$10002,A8023,Ausgaben!G$7:G$10002)+SUMIF(Ausgaben!I$7:I$10002,A8023,Ausgaben!H$7:H$10002),2)</f>
        <v>0</v>
      </c>
    </row>
    <row r="8024" spans="1:2" x14ac:dyDescent="0.25">
      <c r="A8024">
        <v>8024</v>
      </c>
      <c r="B8024" s="24">
        <f>ROUND(SUMIF(Einnahmen!E$7:E$10002,A8024,Einnahmen!G$7:G$10002)+SUMIF(Einnahmen!I$7:I$10002,A8024,Einnahmen!H$7:H$10002)+SUMIF(Ausgaben!E$7:E$10002,A8024,Ausgaben!G$7:G$10002)+SUMIF(Ausgaben!I$7:I$10002,A8024,Ausgaben!H$7:H$10002),2)</f>
        <v>0</v>
      </c>
    </row>
    <row r="8025" spans="1:2" x14ac:dyDescent="0.25">
      <c r="A8025">
        <v>8025</v>
      </c>
      <c r="B8025" s="24">
        <f>ROUND(SUMIF(Einnahmen!E$7:E$10002,A8025,Einnahmen!G$7:G$10002)+SUMIF(Einnahmen!I$7:I$10002,A8025,Einnahmen!H$7:H$10002)+SUMIF(Ausgaben!E$7:E$10002,A8025,Ausgaben!G$7:G$10002)+SUMIF(Ausgaben!I$7:I$10002,A8025,Ausgaben!H$7:H$10002),2)</f>
        <v>0</v>
      </c>
    </row>
    <row r="8026" spans="1:2" x14ac:dyDescent="0.25">
      <c r="A8026">
        <v>8026</v>
      </c>
      <c r="B8026" s="24">
        <f>ROUND(SUMIF(Einnahmen!E$7:E$10002,A8026,Einnahmen!G$7:G$10002)+SUMIF(Einnahmen!I$7:I$10002,A8026,Einnahmen!H$7:H$10002)+SUMIF(Ausgaben!E$7:E$10002,A8026,Ausgaben!G$7:G$10002)+SUMIF(Ausgaben!I$7:I$10002,A8026,Ausgaben!H$7:H$10002),2)</f>
        <v>0</v>
      </c>
    </row>
    <row r="8027" spans="1:2" x14ac:dyDescent="0.25">
      <c r="A8027">
        <v>8027</v>
      </c>
      <c r="B8027" s="24">
        <f>ROUND(SUMIF(Einnahmen!E$7:E$10002,A8027,Einnahmen!G$7:G$10002)+SUMIF(Einnahmen!I$7:I$10002,A8027,Einnahmen!H$7:H$10002)+SUMIF(Ausgaben!E$7:E$10002,A8027,Ausgaben!G$7:G$10002)+SUMIF(Ausgaben!I$7:I$10002,A8027,Ausgaben!H$7:H$10002),2)</f>
        <v>0</v>
      </c>
    </row>
    <row r="8028" spans="1:2" x14ac:dyDescent="0.25">
      <c r="A8028">
        <v>8028</v>
      </c>
      <c r="B8028" s="24">
        <f>ROUND(SUMIF(Einnahmen!E$7:E$10002,A8028,Einnahmen!G$7:G$10002)+SUMIF(Einnahmen!I$7:I$10002,A8028,Einnahmen!H$7:H$10002)+SUMIF(Ausgaben!E$7:E$10002,A8028,Ausgaben!G$7:G$10002)+SUMIF(Ausgaben!I$7:I$10002,A8028,Ausgaben!H$7:H$10002),2)</f>
        <v>0</v>
      </c>
    </row>
    <row r="8029" spans="1:2" x14ac:dyDescent="0.25">
      <c r="A8029">
        <v>8029</v>
      </c>
      <c r="B8029" s="24">
        <f>ROUND(SUMIF(Einnahmen!E$7:E$10002,A8029,Einnahmen!G$7:G$10002)+SUMIF(Einnahmen!I$7:I$10002,A8029,Einnahmen!H$7:H$10002)+SUMIF(Ausgaben!E$7:E$10002,A8029,Ausgaben!G$7:G$10002)+SUMIF(Ausgaben!I$7:I$10002,A8029,Ausgaben!H$7:H$10002),2)</f>
        <v>0</v>
      </c>
    </row>
    <row r="8030" spans="1:2" x14ac:dyDescent="0.25">
      <c r="A8030">
        <v>8030</v>
      </c>
      <c r="B8030" s="24">
        <f>ROUND(SUMIF(Einnahmen!E$7:E$10002,A8030,Einnahmen!G$7:G$10002)+SUMIF(Einnahmen!I$7:I$10002,A8030,Einnahmen!H$7:H$10002)+SUMIF(Ausgaben!E$7:E$10002,A8030,Ausgaben!G$7:G$10002)+SUMIF(Ausgaben!I$7:I$10002,A8030,Ausgaben!H$7:H$10002),2)</f>
        <v>0</v>
      </c>
    </row>
    <row r="8031" spans="1:2" x14ac:dyDescent="0.25">
      <c r="A8031">
        <v>8031</v>
      </c>
      <c r="B8031" s="24">
        <f>ROUND(SUMIF(Einnahmen!E$7:E$10002,A8031,Einnahmen!G$7:G$10002)+SUMIF(Einnahmen!I$7:I$10002,A8031,Einnahmen!H$7:H$10002)+SUMIF(Ausgaben!E$7:E$10002,A8031,Ausgaben!G$7:G$10002)+SUMIF(Ausgaben!I$7:I$10002,A8031,Ausgaben!H$7:H$10002),2)</f>
        <v>0</v>
      </c>
    </row>
    <row r="8032" spans="1:2" x14ac:dyDescent="0.25">
      <c r="A8032">
        <v>8032</v>
      </c>
      <c r="B8032" s="24">
        <f>ROUND(SUMIF(Einnahmen!E$7:E$10002,A8032,Einnahmen!G$7:G$10002)+SUMIF(Einnahmen!I$7:I$10002,A8032,Einnahmen!H$7:H$10002)+SUMIF(Ausgaben!E$7:E$10002,A8032,Ausgaben!G$7:G$10002)+SUMIF(Ausgaben!I$7:I$10002,A8032,Ausgaben!H$7:H$10002),2)</f>
        <v>0</v>
      </c>
    </row>
    <row r="8033" spans="1:2" x14ac:dyDescent="0.25">
      <c r="A8033">
        <v>8033</v>
      </c>
      <c r="B8033" s="24">
        <f>ROUND(SUMIF(Einnahmen!E$7:E$10002,A8033,Einnahmen!G$7:G$10002)+SUMIF(Einnahmen!I$7:I$10002,A8033,Einnahmen!H$7:H$10002)+SUMIF(Ausgaben!E$7:E$10002,A8033,Ausgaben!G$7:G$10002)+SUMIF(Ausgaben!I$7:I$10002,A8033,Ausgaben!H$7:H$10002),2)</f>
        <v>0</v>
      </c>
    </row>
    <row r="8034" spans="1:2" x14ac:dyDescent="0.25">
      <c r="A8034">
        <v>8034</v>
      </c>
      <c r="B8034" s="24">
        <f>ROUND(SUMIF(Einnahmen!E$7:E$10002,A8034,Einnahmen!G$7:G$10002)+SUMIF(Einnahmen!I$7:I$10002,A8034,Einnahmen!H$7:H$10002)+SUMIF(Ausgaben!E$7:E$10002,A8034,Ausgaben!G$7:G$10002)+SUMIF(Ausgaben!I$7:I$10002,A8034,Ausgaben!H$7:H$10002),2)</f>
        <v>0</v>
      </c>
    </row>
    <row r="8035" spans="1:2" x14ac:dyDescent="0.25">
      <c r="A8035">
        <v>8035</v>
      </c>
      <c r="B8035" s="24">
        <f>ROUND(SUMIF(Einnahmen!E$7:E$10002,A8035,Einnahmen!G$7:G$10002)+SUMIF(Einnahmen!I$7:I$10002,A8035,Einnahmen!H$7:H$10002)+SUMIF(Ausgaben!E$7:E$10002,A8035,Ausgaben!G$7:G$10002)+SUMIF(Ausgaben!I$7:I$10002,A8035,Ausgaben!H$7:H$10002),2)</f>
        <v>0</v>
      </c>
    </row>
    <row r="8036" spans="1:2" x14ac:dyDescent="0.25">
      <c r="A8036">
        <v>8036</v>
      </c>
      <c r="B8036" s="24">
        <f>ROUND(SUMIF(Einnahmen!E$7:E$10002,A8036,Einnahmen!G$7:G$10002)+SUMIF(Einnahmen!I$7:I$10002,A8036,Einnahmen!H$7:H$10002)+SUMIF(Ausgaben!E$7:E$10002,A8036,Ausgaben!G$7:G$10002)+SUMIF(Ausgaben!I$7:I$10002,A8036,Ausgaben!H$7:H$10002),2)</f>
        <v>0</v>
      </c>
    </row>
    <row r="8037" spans="1:2" x14ac:dyDescent="0.25">
      <c r="A8037">
        <v>8037</v>
      </c>
      <c r="B8037" s="24">
        <f>ROUND(SUMIF(Einnahmen!E$7:E$10002,A8037,Einnahmen!G$7:G$10002)+SUMIF(Einnahmen!I$7:I$10002,A8037,Einnahmen!H$7:H$10002)+SUMIF(Ausgaben!E$7:E$10002,A8037,Ausgaben!G$7:G$10002)+SUMIF(Ausgaben!I$7:I$10002,A8037,Ausgaben!H$7:H$10002),2)</f>
        <v>0</v>
      </c>
    </row>
    <row r="8038" spans="1:2" x14ac:dyDescent="0.25">
      <c r="A8038">
        <v>8038</v>
      </c>
      <c r="B8038" s="24">
        <f>ROUND(SUMIF(Einnahmen!E$7:E$10002,A8038,Einnahmen!G$7:G$10002)+SUMIF(Einnahmen!I$7:I$10002,A8038,Einnahmen!H$7:H$10002)+SUMIF(Ausgaben!E$7:E$10002,A8038,Ausgaben!G$7:G$10002)+SUMIF(Ausgaben!I$7:I$10002,A8038,Ausgaben!H$7:H$10002),2)</f>
        <v>0</v>
      </c>
    </row>
    <row r="8039" spans="1:2" x14ac:dyDescent="0.25">
      <c r="A8039">
        <v>8039</v>
      </c>
      <c r="B8039" s="24">
        <f>ROUND(SUMIF(Einnahmen!E$7:E$10002,A8039,Einnahmen!G$7:G$10002)+SUMIF(Einnahmen!I$7:I$10002,A8039,Einnahmen!H$7:H$10002)+SUMIF(Ausgaben!E$7:E$10002,A8039,Ausgaben!G$7:G$10002)+SUMIF(Ausgaben!I$7:I$10002,A8039,Ausgaben!H$7:H$10002),2)</f>
        <v>0</v>
      </c>
    </row>
    <row r="8040" spans="1:2" x14ac:dyDescent="0.25">
      <c r="A8040">
        <v>8040</v>
      </c>
      <c r="B8040" s="24">
        <f>ROUND(SUMIF(Einnahmen!E$7:E$10002,A8040,Einnahmen!G$7:G$10002)+SUMIF(Einnahmen!I$7:I$10002,A8040,Einnahmen!H$7:H$10002)+SUMIF(Ausgaben!E$7:E$10002,A8040,Ausgaben!G$7:G$10002)+SUMIF(Ausgaben!I$7:I$10002,A8040,Ausgaben!H$7:H$10002),2)</f>
        <v>0</v>
      </c>
    </row>
    <row r="8041" spans="1:2" x14ac:dyDescent="0.25">
      <c r="A8041">
        <v>8041</v>
      </c>
      <c r="B8041" s="24">
        <f>ROUND(SUMIF(Einnahmen!E$7:E$10002,A8041,Einnahmen!G$7:G$10002)+SUMIF(Einnahmen!I$7:I$10002,A8041,Einnahmen!H$7:H$10002)+SUMIF(Ausgaben!E$7:E$10002,A8041,Ausgaben!G$7:G$10002)+SUMIF(Ausgaben!I$7:I$10002,A8041,Ausgaben!H$7:H$10002),2)</f>
        <v>0</v>
      </c>
    </row>
    <row r="8042" spans="1:2" x14ac:dyDescent="0.25">
      <c r="A8042">
        <v>8042</v>
      </c>
      <c r="B8042" s="24">
        <f>ROUND(SUMIF(Einnahmen!E$7:E$10002,A8042,Einnahmen!G$7:G$10002)+SUMIF(Einnahmen!I$7:I$10002,A8042,Einnahmen!H$7:H$10002)+SUMIF(Ausgaben!E$7:E$10002,A8042,Ausgaben!G$7:G$10002)+SUMIF(Ausgaben!I$7:I$10002,A8042,Ausgaben!H$7:H$10002),2)</f>
        <v>0</v>
      </c>
    </row>
    <row r="8043" spans="1:2" x14ac:dyDescent="0.25">
      <c r="A8043">
        <v>8043</v>
      </c>
      <c r="B8043" s="24">
        <f>ROUND(SUMIF(Einnahmen!E$7:E$10002,A8043,Einnahmen!G$7:G$10002)+SUMIF(Einnahmen!I$7:I$10002,A8043,Einnahmen!H$7:H$10002)+SUMIF(Ausgaben!E$7:E$10002,A8043,Ausgaben!G$7:G$10002)+SUMIF(Ausgaben!I$7:I$10002,A8043,Ausgaben!H$7:H$10002),2)</f>
        <v>0</v>
      </c>
    </row>
    <row r="8044" spans="1:2" x14ac:dyDescent="0.25">
      <c r="A8044">
        <v>8044</v>
      </c>
      <c r="B8044" s="24">
        <f>ROUND(SUMIF(Einnahmen!E$7:E$10002,A8044,Einnahmen!G$7:G$10002)+SUMIF(Einnahmen!I$7:I$10002,A8044,Einnahmen!H$7:H$10002)+SUMIF(Ausgaben!E$7:E$10002,A8044,Ausgaben!G$7:G$10002)+SUMIF(Ausgaben!I$7:I$10002,A8044,Ausgaben!H$7:H$10002),2)</f>
        <v>0</v>
      </c>
    </row>
    <row r="8045" spans="1:2" x14ac:dyDescent="0.25">
      <c r="A8045">
        <v>8045</v>
      </c>
      <c r="B8045" s="24">
        <f>ROUND(SUMIF(Einnahmen!E$7:E$10002,A8045,Einnahmen!G$7:G$10002)+SUMIF(Einnahmen!I$7:I$10002,A8045,Einnahmen!H$7:H$10002)+SUMIF(Ausgaben!E$7:E$10002,A8045,Ausgaben!G$7:G$10002)+SUMIF(Ausgaben!I$7:I$10002,A8045,Ausgaben!H$7:H$10002),2)</f>
        <v>0</v>
      </c>
    </row>
    <row r="8046" spans="1:2" x14ac:dyDescent="0.25">
      <c r="A8046">
        <v>8046</v>
      </c>
      <c r="B8046" s="24">
        <f>ROUND(SUMIF(Einnahmen!E$7:E$10002,A8046,Einnahmen!G$7:G$10002)+SUMIF(Einnahmen!I$7:I$10002,A8046,Einnahmen!H$7:H$10002)+SUMIF(Ausgaben!E$7:E$10002,A8046,Ausgaben!G$7:G$10002)+SUMIF(Ausgaben!I$7:I$10002,A8046,Ausgaben!H$7:H$10002),2)</f>
        <v>0</v>
      </c>
    </row>
    <row r="8047" spans="1:2" x14ac:dyDescent="0.25">
      <c r="A8047">
        <v>8047</v>
      </c>
      <c r="B8047" s="24">
        <f>ROUND(SUMIF(Einnahmen!E$7:E$10002,A8047,Einnahmen!G$7:G$10002)+SUMIF(Einnahmen!I$7:I$10002,A8047,Einnahmen!H$7:H$10002)+SUMIF(Ausgaben!E$7:E$10002,A8047,Ausgaben!G$7:G$10002)+SUMIF(Ausgaben!I$7:I$10002,A8047,Ausgaben!H$7:H$10002),2)</f>
        <v>0</v>
      </c>
    </row>
    <row r="8048" spans="1:2" x14ac:dyDescent="0.25">
      <c r="A8048">
        <v>8048</v>
      </c>
      <c r="B8048" s="24">
        <f>ROUND(SUMIF(Einnahmen!E$7:E$10002,A8048,Einnahmen!G$7:G$10002)+SUMIF(Einnahmen!I$7:I$10002,A8048,Einnahmen!H$7:H$10002)+SUMIF(Ausgaben!E$7:E$10002,A8048,Ausgaben!G$7:G$10002)+SUMIF(Ausgaben!I$7:I$10002,A8048,Ausgaben!H$7:H$10002),2)</f>
        <v>0</v>
      </c>
    </row>
    <row r="8049" spans="1:2" x14ac:dyDescent="0.25">
      <c r="A8049">
        <v>8049</v>
      </c>
      <c r="B8049" s="24">
        <f>ROUND(SUMIF(Einnahmen!E$7:E$10002,A8049,Einnahmen!G$7:G$10002)+SUMIF(Einnahmen!I$7:I$10002,A8049,Einnahmen!H$7:H$10002)+SUMIF(Ausgaben!E$7:E$10002,A8049,Ausgaben!G$7:G$10002)+SUMIF(Ausgaben!I$7:I$10002,A8049,Ausgaben!H$7:H$10002),2)</f>
        <v>0</v>
      </c>
    </row>
    <row r="8050" spans="1:2" x14ac:dyDescent="0.25">
      <c r="A8050">
        <v>8050</v>
      </c>
      <c r="B8050" s="24">
        <f>ROUND(SUMIF(Einnahmen!E$7:E$10002,A8050,Einnahmen!G$7:G$10002)+SUMIF(Einnahmen!I$7:I$10002,A8050,Einnahmen!H$7:H$10002)+SUMIF(Ausgaben!E$7:E$10002,A8050,Ausgaben!G$7:G$10002)+SUMIF(Ausgaben!I$7:I$10002,A8050,Ausgaben!H$7:H$10002),2)</f>
        <v>0</v>
      </c>
    </row>
    <row r="8051" spans="1:2" x14ac:dyDescent="0.25">
      <c r="A8051">
        <v>8051</v>
      </c>
      <c r="B8051" s="24">
        <f>ROUND(SUMIF(Einnahmen!E$7:E$10002,A8051,Einnahmen!G$7:G$10002)+SUMIF(Einnahmen!I$7:I$10002,A8051,Einnahmen!H$7:H$10002)+SUMIF(Ausgaben!E$7:E$10002,A8051,Ausgaben!G$7:G$10002)+SUMIF(Ausgaben!I$7:I$10002,A8051,Ausgaben!H$7:H$10002),2)</f>
        <v>0</v>
      </c>
    </row>
    <row r="8052" spans="1:2" x14ac:dyDescent="0.25">
      <c r="A8052">
        <v>8052</v>
      </c>
      <c r="B8052" s="24">
        <f>ROUND(SUMIF(Einnahmen!E$7:E$10002,A8052,Einnahmen!G$7:G$10002)+SUMIF(Einnahmen!I$7:I$10002,A8052,Einnahmen!H$7:H$10002)+SUMIF(Ausgaben!E$7:E$10002,A8052,Ausgaben!G$7:G$10002)+SUMIF(Ausgaben!I$7:I$10002,A8052,Ausgaben!H$7:H$10002),2)</f>
        <v>0</v>
      </c>
    </row>
    <row r="8053" spans="1:2" x14ac:dyDescent="0.25">
      <c r="A8053">
        <v>8053</v>
      </c>
      <c r="B8053" s="24">
        <f>ROUND(SUMIF(Einnahmen!E$7:E$10002,A8053,Einnahmen!G$7:G$10002)+SUMIF(Einnahmen!I$7:I$10002,A8053,Einnahmen!H$7:H$10002)+SUMIF(Ausgaben!E$7:E$10002,A8053,Ausgaben!G$7:G$10002)+SUMIF(Ausgaben!I$7:I$10002,A8053,Ausgaben!H$7:H$10002),2)</f>
        <v>0</v>
      </c>
    </row>
    <row r="8054" spans="1:2" x14ac:dyDescent="0.25">
      <c r="A8054">
        <v>8054</v>
      </c>
      <c r="B8054" s="24">
        <f>ROUND(SUMIF(Einnahmen!E$7:E$10002,A8054,Einnahmen!G$7:G$10002)+SUMIF(Einnahmen!I$7:I$10002,A8054,Einnahmen!H$7:H$10002)+SUMIF(Ausgaben!E$7:E$10002,A8054,Ausgaben!G$7:G$10002)+SUMIF(Ausgaben!I$7:I$10002,A8054,Ausgaben!H$7:H$10002),2)</f>
        <v>0</v>
      </c>
    </row>
    <row r="8055" spans="1:2" x14ac:dyDescent="0.25">
      <c r="A8055">
        <v>8055</v>
      </c>
      <c r="B8055" s="24">
        <f>ROUND(SUMIF(Einnahmen!E$7:E$10002,A8055,Einnahmen!G$7:G$10002)+SUMIF(Einnahmen!I$7:I$10002,A8055,Einnahmen!H$7:H$10002)+SUMIF(Ausgaben!E$7:E$10002,A8055,Ausgaben!G$7:G$10002)+SUMIF(Ausgaben!I$7:I$10002,A8055,Ausgaben!H$7:H$10002),2)</f>
        <v>0</v>
      </c>
    </row>
    <row r="8056" spans="1:2" x14ac:dyDescent="0.25">
      <c r="A8056">
        <v>8056</v>
      </c>
      <c r="B8056" s="24">
        <f>ROUND(SUMIF(Einnahmen!E$7:E$10002,A8056,Einnahmen!G$7:G$10002)+SUMIF(Einnahmen!I$7:I$10002,A8056,Einnahmen!H$7:H$10002)+SUMIF(Ausgaben!E$7:E$10002,A8056,Ausgaben!G$7:G$10002)+SUMIF(Ausgaben!I$7:I$10002,A8056,Ausgaben!H$7:H$10002),2)</f>
        <v>0</v>
      </c>
    </row>
    <row r="8057" spans="1:2" x14ac:dyDescent="0.25">
      <c r="A8057">
        <v>8057</v>
      </c>
      <c r="B8057" s="24">
        <f>ROUND(SUMIF(Einnahmen!E$7:E$10002,A8057,Einnahmen!G$7:G$10002)+SUMIF(Einnahmen!I$7:I$10002,A8057,Einnahmen!H$7:H$10002)+SUMIF(Ausgaben!E$7:E$10002,A8057,Ausgaben!G$7:G$10002)+SUMIF(Ausgaben!I$7:I$10002,A8057,Ausgaben!H$7:H$10002),2)</f>
        <v>0</v>
      </c>
    </row>
    <row r="8058" spans="1:2" x14ac:dyDescent="0.25">
      <c r="A8058">
        <v>8058</v>
      </c>
      <c r="B8058" s="24">
        <f>ROUND(SUMIF(Einnahmen!E$7:E$10002,A8058,Einnahmen!G$7:G$10002)+SUMIF(Einnahmen!I$7:I$10002,A8058,Einnahmen!H$7:H$10002)+SUMIF(Ausgaben!E$7:E$10002,A8058,Ausgaben!G$7:G$10002)+SUMIF(Ausgaben!I$7:I$10002,A8058,Ausgaben!H$7:H$10002),2)</f>
        <v>0</v>
      </c>
    </row>
    <row r="8059" spans="1:2" x14ac:dyDescent="0.25">
      <c r="A8059">
        <v>8059</v>
      </c>
      <c r="B8059" s="24">
        <f>ROUND(SUMIF(Einnahmen!E$7:E$10002,A8059,Einnahmen!G$7:G$10002)+SUMIF(Einnahmen!I$7:I$10002,A8059,Einnahmen!H$7:H$10002)+SUMIF(Ausgaben!E$7:E$10002,A8059,Ausgaben!G$7:G$10002)+SUMIF(Ausgaben!I$7:I$10002,A8059,Ausgaben!H$7:H$10002),2)</f>
        <v>0</v>
      </c>
    </row>
    <row r="8060" spans="1:2" x14ac:dyDescent="0.25">
      <c r="A8060">
        <v>8060</v>
      </c>
      <c r="B8060" s="24">
        <f>ROUND(SUMIF(Einnahmen!E$7:E$10002,A8060,Einnahmen!G$7:G$10002)+SUMIF(Einnahmen!I$7:I$10002,A8060,Einnahmen!H$7:H$10002)+SUMIF(Ausgaben!E$7:E$10002,A8060,Ausgaben!G$7:G$10002)+SUMIF(Ausgaben!I$7:I$10002,A8060,Ausgaben!H$7:H$10002),2)</f>
        <v>0</v>
      </c>
    </row>
    <row r="8061" spans="1:2" x14ac:dyDescent="0.25">
      <c r="A8061">
        <v>8061</v>
      </c>
      <c r="B8061" s="24">
        <f>ROUND(SUMIF(Einnahmen!E$7:E$10002,A8061,Einnahmen!G$7:G$10002)+SUMIF(Einnahmen!I$7:I$10002,A8061,Einnahmen!H$7:H$10002)+SUMIF(Ausgaben!E$7:E$10002,A8061,Ausgaben!G$7:G$10002)+SUMIF(Ausgaben!I$7:I$10002,A8061,Ausgaben!H$7:H$10002),2)</f>
        <v>0</v>
      </c>
    </row>
    <row r="8062" spans="1:2" x14ac:dyDescent="0.25">
      <c r="A8062">
        <v>8062</v>
      </c>
      <c r="B8062" s="24">
        <f>ROUND(SUMIF(Einnahmen!E$7:E$10002,A8062,Einnahmen!G$7:G$10002)+SUMIF(Einnahmen!I$7:I$10002,A8062,Einnahmen!H$7:H$10002)+SUMIF(Ausgaben!E$7:E$10002,A8062,Ausgaben!G$7:G$10002)+SUMIF(Ausgaben!I$7:I$10002,A8062,Ausgaben!H$7:H$10002),2)</f>
        <v>0</v>
      </c>
    </row>
    <row r="8063" spans="1:2" x14ac:dyDescent="0.25">
      <c r="A8063">
        <v>8063</v>
      </c>
      <c r="B8063" s="24">
        <f>ROUND(SUMIF(Einnahmen!E$7:E$10002,A8063,Einnahmen!G$7:G$10002)+SUMIF(Einnahmen!I$7:I$10002,A8063,Einnahmen!H$7:H$10002)+SUMIF(Ausgaben!E$7:E$10002,A8063,Ausgaben!G$7:G$10002)+SUMIF(Ausgaben!I$7:I$10002,A8063,Ausgaben!H$7:H$10002),2)</f>
        <v>0</v>
      </c>
    </row>
    <row r="8064" spans="1:2" x14ac:dyDescent="0.25">
      <c r="A8064">
        <v>8064</v>
      </c>
      <c r="B8064" s="24">
        <f>ROUND(SUMIF(Einnahmen!E$7:E$10002,A8064,Einnahmen!G$7:G$10002)+SUMIF(Einnahmen!I$7:I$10002,A8064,Einnahmen!H$7:H$10002)+SUMIF(Ausgaben!E$7:E$10002,A8064,Ausgaben!G$7:G$10002)+SUMIF(Ausgaben!I$7:I$10002,A8064,Ausgaben!H$7:H$10002),2)</f>
        <v>0</v>
      </c>
    </row>
    <row r="8065" spans="1:2" x14ac:dyDescent="0.25">
      <c r="A8065">
        <v>8065</v>
      </c>
      <c r="B8065" s="24">
        <f>ROUND(SUMIF(Einnahmen!E$7:E$10002,A8065,Einnahmen!G$7:G$10002)+SUMIF(Einnahmen!I$7:I$10002,A8065,Einnahmen!H$7:H$10002)+SUMIF(Ausgaben!E$7:E$10002,A8065,Ausgaben!G$7:G$10002)+SUMIF(Ausgaben!I$7:I$10002,A8065,Ausgaben!H$7:H$10002),2)</f>
        <v>0</v>
      </c>
    </row>
    <row r="8066" spans="1:2" x14ac:dyDescent="0.25">
      <c r="A8066">
        <v>8066</v>
      </c>
      <c r="B8066" s="24">
        <f>ROUND(SUMIF(Einnahmen!E$7:E$10002,A8066,Einnahmen!G$7:G$10002)+SUMIF(Einnahmen!I$7:I$10002,A8066,Einnahmen!H$7:H$10002)+SUMIF(Ausgaben!E$7:E$10002,A8066,Ausgaben!G$7:G$10002)+SUMIF(Ausgaben!I$7:I$10002,A8066,Ausgaben!H$7:H$10002),2)</f>
        <v>0</v>
      </c>
    </row>
    <row r="8067" spans="1:2" x14ac:dyDescent="0.25">
      <c r="A8067">
        <v>8067</v>
      </c>
      <c r="B8067" s="24">
        <f>ROUND(SUMIF(Einnahmen!E$7:E$10002,A8067,Einnahmen!G$7:G$10002)+SUMIF(Einnahmen!I$7:I$10002,A8067,Einnahmen!H$7:H$10002)+SUMIF(Ausgaben!E$7:E$10002,A8067,Ausgaben!G$7:G$10002)+SUMIF(Ausgaben!I$7:I$10002,A8067,Ausgaben!H$7:H$10002),2)</f>
        <v>0</v>
      </c>
    </row>
    <row r="8068" spans="1:2" x14ac:dyDescent="0.25">
      <c r="A8068">
        <v>8068</v>
      </c>
      <c r="B8068" s="24">
        <f>ROUND(SUMIF(Einnahmen!E$7:E$10002,A8068,Einnahmen!G$7:G$10002)+SUMIF(Einnahmen!I$7:I$10002,A8068,Einnahmen!H$7:H$10002)+SUMIF(Ausgaben!E$7:E$10002,A8068,Ausgaben!G$7:G$10002)+SUMIF(Ausgaben!I$7:I$10002,A8068,Ausgaben!H$7:H$10002),2)</f>
        <v>0</v>
      </c>
    </row>
    <row r="8069" spans="1:2" x14ac:dyDescent="0.25">
      <c r="A8069">
        <v>8069</v>
      </c>
      <c r="B8069" s="24">
        <f>ROUND(SUMIF(Einnahmen!E$7:E$10002,A8069,Einnahmen!G$7:G$10002)+SUMIF(Einnahmen!I$7:I$10002,A8069,Einnahmen!H$7:H$10002)+SUMIF(Ausgaben!E$7:E$10002,A8069,Ausgaben!G$7:G$10002)+SUMIF(Ausgaben!I$7:I$10002,A8069,Ausgaben!H$7:H$10002),2)</f>
        <v>0</v>
      </c>
    </row>
    <row r="8070" spans="1:2" x14ac:dyDescent="0.25">
      <c r="A8070">
        <v>8070</v>
      </c>
      <c r="B8070" s="24">
        <f>ROUND(SUMIF(Einnahmen!E$7:E$10002,A8070,Einnahmen!G$7:G$10002)+SUMIF(Einnahmen!I$7:I$10002,A8070,Einnahmen!H$7:H$10002)+SUMIF(Ausgaben!E$7:E$10002,A8070,Ausgaben!G$7:G$10002)+SUMIF(Ausgaben!I$7:I$10002,A8070,Ausgaben!H$7:H$10002),2)</f>
        <v>0</v>
      </c>
    </row>
    <row r="8071" spans="1:2" x14ac:dyDescent="0.25">
      <c r="A8071">
        <v>8071</v>
      </c>
      <c r="B8071" s="24">
        <f>ROUND(SUMIF(Einnahmen!E$7:E$10002,A8071,Einnahmen!G$7:G$10002)+SUMIF(Einnahmen!I$7:I$10002,A8071,Einnahmen!H$7:H$10002)+SUMIF(Ausgaben!E$7:E$10002,A8071,Ausgaben!G$7:G$10002)+SUMIF(Ausgaben!I$7:I$10002,A8071,Ausgaben!H$7:H$10002),2)</f>
        <v>0</v>
      </c>
    </row>
    <row r="8072" spans="1:2" x14ac:dyDescent="0.25">
      <c r="A8072">
        <v>8072</v>
      </c>
      <c r="B8072" s="24">
        <f>ROUND(SUMIF(Einnahmen!E$7:E$10002,A8072,Einnahmen!G$7:G$10002)+SUMIF(Einnahmen!I$7:I$10002,A8072,Einnahmen!H$7:H$10002)+SUMIF(Ausgaben!E$7:E$10002,A8072,Ausgaben!G$7:G$10002)+SUMIF(Ausgaben!I$7:I$10002,A8072,Ausgaben!H$7:H$10002),2)</f>
        <v>0</v>
      </c>
    </row>
    <row r="8073" spans="1:2" x14ac:dyDescent="0.25">
      <c r="A8073">
        <v>8073</v>
      </c>
      <c r="B8073" s="24">
        <f>ROUND(SUMIF(Einnahmen!E$7:E$10002,A8073,Einnahmen!G$7:G$10002)+SUMIF(Einnahmen!I$7:I$10002,A8073,Einnahmen!H$7:H$10002)+SUMIF(Ausgaben!E$7:E$10002,A8073,Ausgaben!G$7:G$10002)+SUMIF(Ausgaben!I$7:I$10002,A8073,Ausgaben!H$7:H$10002),2)</f>
        <v>0</v>
      </c>
    </row>
    <row r="8074" spans="1:2" x14ac:dyDescent="0.25">
      <c r="A8074">
        <v>8074</v>
      </c>
      <c r="B8074" s="24">
        <f>ROUND(SUMIF(Einnahmen!E$7:E$10002,A8074,Einnahmen!G$7:G$10002)+SUMIF(Einnahmen!I$7:I$10002,A8074,Einnahmen!H$7:H$10002)+SUMIF(Ausgaben!E$7:E$10002,A8074,Ausgaben!G$7:G$10002)+SUMIF(Ausgaben!I$7:I$10002,A8074,Ausgaben!H$7:H$10002),2)</f>
        <v>0</v>
      </c>
    </row>
    <row r="8075" spans="1:2" x14ac:dyDescent="0.25">
      <c r="A8075">
        <v>8075</v>
      </c>
      <c r="B8075" s="24">
        <f>ROUND(SUMIF(Einnahmen!E$7:E$10002,A8075,Einnahmen!G$7:G$10002)+SUMIF(Einnahmen!I$7:I$10002,A8075,Einnahmen!H$7:H$10002)+SUMIF(Ausgaben!E$7:E$10002,A8075,Ausgaben!G$7:G$10002)+SUMIF(Ausgaben!I$7:I$10002,A8075,Ausgaben!H$7:H$10002),2)</f>
        <v>0</v>
      </c>
    </row>
    <row r="8076" spans="1:2" x14ac:dyDescent="0.25">
      <c r="A8076">
        <v>8076</v>
      </c>
      <c r="B8076" s="24">
        <f>ROUND(SUMIF(Einnahmen!E$7:E$10002,A8076,Einnahmen!G$7:G$10002)+SUMIF(Einnahmen!I$7:I$10002,A8076,Einnahmen!H$7:H$10002)+SUMIF(Ausgaben!E$7:E$10002,A8076,Ausgaben!G$7:G$10002)+SUMIF(Ausgaben!I$7:I$10002,A8076,Ausgaben!H$7:H$10002),2)</f>
        <v>0</v>
      </c>
    </row>
    <row r="8077" spans="1:2" x14ac:dyDescent="0.25">
      <c r="A8077">
        <v>8077</v>
      </c>
      <c r="B8077" s="24">
        <f>ROUND(SUMIF(Einnahmen!E$7:E$10002,A8077,Einnahmen!G$7:G$10002)+SUMIF(Einnahmen!I$7:I$10002,A8077,Einnahmen!H$7:H$10002)+SUMIF(Ausgaben!E$7:E$10002,A8077,Ausgaben!G$7:G$10002)+SUMIF(Ausgaben!I$7:I$10002,A8077,Ausgaben!H$7:H$10002),2)</f>
        <v>0</v>
      </c>
    </row>
    <row r="8078" spans="1:2" x14ac:dyDescent="0.25">
      <c r="A8078">
        <v>8078</v>
      </c>
      <c r="B8078" s="24">
        <f>ROUND(SUMIF(Einnahmen!E$7:E$10002,A8078,Einnahmen!G$7:G$10002)+SUMIF(Einnahmen!I$7:I$10002,A8078,Einnahmen!H$7:H$10002)+SUMIF(Ausgaben!E$7:E$10002,A8078,Ausgaben!G$7:G$10002)+SUMIF(Ausgaben!I$7:I$10002,A8078,Ausgaben!H$7:H$10002),2)</f>
        <v>0</v>
      </c>
    </row>
    <row r="8079" spans="1:2" x14ac:dyDescent="0.25">
      <c r="A8079">
        <v>8079</v>
      </c>
      <c r="B8079" s="24">
        <f>ROUND(SUMIF(Einnahmen!E$7:E$10002,A8079,Einnahmen!G$7:G$10002)+SUMIF(Einnahmen!I$7:I$10002,A8079,Einnahmen!H$7:H$10002)+SUMIF(Ausgaben!E$7:E$10002,A8079,Ausgaben!G$7:G$10002)+SUMIF(Ausgaben!I$7:I$10002,A8079,Ausgaben!H$7:H$10002),2)</f>
        <v>0</v>
      </c>
    </row>
    <row r="8080" spans="1:2" x14ac:dyDescent="0.25">
      <c r="A8080">
        <v>8080</v>
      </c>
      <c r="B8080" s="24">
        <f>ROUND(SUMIF(Einnahmen!E$7:E$10002,A8080,Einnahmen!G$7:G$10002)+SUMIF(Einnahmen!I$7:I$10002,A8080,Einnahmen!H$7:H$10002)+SUMIF(Ausgaben!E$7:E$10002,A8080,Ausgaben!G$7:G$10002)+SUMIF(Ausgaben!I$7:I$10002,A8080,Ausgaben!H$7:H$10002),2)</f>
        <v>0</v>
      </c>
    </row>
    <row r="8081" spans="1:2" x14ac:dyDescent="0.25">
      <c r="A8081">
        <v>8081</v>
      </c>
      <c r="B8081" s="24">
        <f>ROUND(SUMIF(Einnahmen!E$7:E$10002,A8081,Einnahmen!G$7:G$10002)+SUMIF(Einnahmen!I$7:I$10002,A8081,Einnahmen!H$7:H$10002)+SUMIF(Ausgaben!E$7:E$10002,A8081,Ausgaben!G$7:G$10002)+SUMIF(Ausgaben!I$7:I$10002,A8081,Ausgaben!H$7:H$10002),2)</f>
        <v>0</v>
      </c>
    </row>
    <row r="8082" spans="1:2" x14ac:dyDescent="0.25">
      <c r="A8082">
        <v>8082</v>
      </c>
      <c r="B8082" s="24">
        <f>ROUND(SUMIF(Einnahmen!E$7:E$10002,A8082,Einnahmen!G$7:G$10002)+SUMIF(Einnahmen!I$7:I$10002,A8082,Einnahmen!H$7:H$10002)+SUMIF(Ausgaben!E$7:E$10002,A8082,Ausgaben!G$7:G$10002)+SUMIF(Ausgaben!I$7:I$10002,A8082,Ausgaben!H$7:H$10002),2)</f>
        <v>0</v>
      </c>
    </row>
    <row r="8083" spans="1:2" x14ac:dyDescent="0.25">
      <c r="A8083">
        <v>8083</v>
      </c>
      <c r="B8083" s="24">
        <f>ROUND(SUMIF(Einnahmen!E$7:E$10002,A8083,Einnahmen!G$7:G$10002)+SUMIF(Einnahmen!I$7:I$10002,A8083,Einnahmen!H$7:H$10002)+SUMIF(Ausgaben!E$7:E$10002,A8083,Ausgaben!G$7:G$10002)+SUMIF(Ausgaben!I$7:I$10002,A8083,Ausgaben!H$7:H$10002),2)</f>
        <v>0</v>
      </c>
    </row>
    <row r="8084" spans="1:2" x14ac:dyDescent="0.25">
      <c r="A8084">
        <v>8084</v>
      </c>
      <c r="B8084" s="24">
        <f>ROUND(SUMIF(Einnahmen!E$7:E$10002,A8084,Einnahmen!G$7:G$10002)+SUMIF(Einnahmen!I$7:I$10002,A8084,Einnahmen!H$7:H$10002)+SUMIF(Ausgaben!E$7:E$10002,A8084,Ausgaben!G$7:G$10002)+SUMIF(Ausgaben!I$7:I$10002,A8084,Ausgaben!H$7:H$10002),2)</f>
        <v>0</v>
      </c>
    </row>
    <row r="8085" spans="1:2" x14ac:dyDescent="0.25">
      <c r="A8085">
        <v>8085</v>
      </c>
      <c r="B8085" s="24">
        <f>ROUND(SUMIF(Einnahmen!E$7:E$10002,A8085,Einnahmen!G$7:G$10002)+SUMIF(Einnahmen!I$7:I$10002,A8085,Einnahmen!H$7:H$10002)+SUMIF(Ausgaben!E$7:E$10002,A8085,Ausgaben!G$7:G$10002)+SUMIF(Ausgaben!I$7:I$10002,A8085,Ausgaben!H$7:H$10002),2)</f>
        <v>0</v>
      </c>
    </row>
    <row r="8086" spans="1:2" x14ac:dyDescent="0.25">
      <c r="A8086">
        <v>8086</v>
      </c>
      <c r="B8086" s="24">
        <f>ROUND(SUMIF(Einnahmen!E$7:E$10002,A8086,Einnahmen!G$7:G$10002)+SUMIF(Einnahmen!I$7:I$10002,A8086,Einnahmen!H$7:H$10002)+SUMIF(Ausgaben!E$7:E$10002,A8086,Ausgaben!G$7:G$10002)+SUMIF(Ausgaben!I$7:I$10002,A8086,Ausgaben!H$7:H$10002),2)</f>
        <v>0</v>
      </c>
    </row>
    <row r="8087" spans="1:2" x14ac:dyDescent="0.25">
      <c r="A8087">
        <v>8087</v>
      </c>
      <c r="B8087" s="24">
        <f>ROUND(SUMIF(Einnahmen!E$7:E$10002,A8087,Einnahmen!G$7:G$10002)+SUMIF(Einnahmen!I$7:I$10002,A8087,Einnahmen!H$7:H$10002)+SUMIF(Ausgaben!E$7:E$10002,A8087,Ausgaben!G$7:G$10002)+SUMIF(Ausgaben!I$7:I$10002,A8087,Ausgaben!H$7:H$10002),2)</f>
        <v>0</v>
      </c>
    </row>
    <row r="8088" spans="1:2" x14ac:dyDescent="0.25">
      <c r="A8088">
        <v>8088</v>
      </c>
      <c r="B8088" s="24">
        <f>ROUND(SUMIF(Einnahmen!E$7:E$10002,A8088,Einnahmen!G$7:G$10002)+SUMIF(Einnahmen!I$7:I$10002,A8088,Einnahmen!H$7:H$10002)+SUMIF(Ausgaben!E$7:E$10002,A8088,Ausgaben!G$7:G$10002)+SUMIF(Ausgaben!I$7:I$10002,A8088,Ausgaben!H$7:H$10002),2)</f>
        <v>0</v>
      </c>
    </row>
    <row r="8089" spans="1:2" x14ac:dyDescent="0.25">
      <c r="A8089">
        <v>8089</v>
      </c>
      <c r="B8089" s="24">
        <f>ROUND(SUMIF(Einnahmen!E$7:E$10002,A8089,Einnahmen!G$7:G$10002)+SUMIF(Einnahmen!I$7:I$10002,A8089,Einnahmen!H$7:H$10002)+SUMIF(Ausgaben!E$7:E$10002,A8089,Ausgaben!G$7:G$10002)+SUMIF(Ausgaben!I$7:I$10002,A8089,Ausgaben!H$7:H$10002),2)</f>
        <v>0</v>
      </c>
    </row>
    <row r="8090" spans="1:2" x14ac:dyDescent="0.25">
      <c r="A8090">
        <v>8090</v>
      </c>
      <c r="B8090" s="24">
        <f>ROUND(SUMIF(Einnahmen!E$7:E$10002,A8090,Einnahmen!G$7:G$10002)+SUMIF(Einnahmen!I$7:I$10002,A8090,Einnahmen!H$7:H$10002)+SUMIF(Ausgaben!E$7:E$10002,A8090,Ausgaben!G$7:G$10002)+SUMIF(Ausgaben!I$7:I$10002,A8090,Ausgaben!H$7:H$10002),2)</f>
        <v>0</v>
      </c>
    </row>
    <row r="8091" spans="1:2" x14ac:dyDescent="0.25">
      <c r="A8091">
        <v>8091</v>
      </c>
      <c r="B8091" s="24">
        <f>ROUND(SUMIF(Einnahmen!E$7:E$10002,A8091,Einnahmen!G$7:G$10002)+SUMIF(Einnahmen!I$7:I$10002,A8091,Einnahmen!H$7:H$10002)+SUMIF(Ausgaben!E$7:E$10002,A8091,Ausgaben!G$7:G$10002)+SUMIF(Ausgaben!I$7:I$10002,A8091,Ausgaben!H$7:H$10002),2)</f>
        <v>0</v>
      </c>
    </row>
    <row r="8092" spans="1:2" x14ac:dyDescent="0.25">
      <c r="A8092">
        <v>8092</v>
      </c>
      <c r="B8092" s="24">
        <f>ROUND(SUMIF(Einnahmen!E$7:E$10002,A8092,Einnahmen!G$7:G$10002)+SUMIF(Einnahmen!I$7:I$10002,A8092,Einnahmen!H$7:H$10002)+SUMIF(Ausgaben!E$7:E$10002,A8092,Ausgaben!G$7:G$10002)+SUMIF(Ausgaben!I$7:I$10002,A8092,Ausgaben!H$7:H$10002),2)</f>
        <v>0</v>
      </c>
    </row>
    <row r="8093" spans="1:2" x14ac:dyDescent="0.25">
      <c r="A8093">
        <v>8093</v>
      </c>
      <c r="B8093" s="24">
        <f>ROUND(SUMIF(Einnahmen!E$7:E$10002,A8093,Einnahmen!G$7:G$10002)+SUMIF(Einnahmen!I$7:I$10002,A8093,Einnahmen!H$7:H$10002)+SUMIF(Ausgaben!E$7:E$10002,A8093,Ausgaben!G$7:G$10002)+SUMIF(Ausgaben!I$7:I$10002,A8093,Ausgaben!H$7:H$10002),2)</f>
        <v>0</v>
      </c>
    </row>
    <row r="8094" spans="1:2" x14ac:dyDescent="0.25">
      <c r="A8094">
        <v>8094</v>
      </c>
      <c r="B8094" s="24">
        <f>ROUND(SUMIF(Einnahmen!E$7:E$10002,A8094,Einnahmen!G$7:G$10002)+SUMIF(Einnahmen!I$7:I$10002,A8094,Einnahmen!H$7:H$10002)+SUMIF(Ausgaben!E$7:E$10002,A8094,Ausgaben!G$7:G$10002)+SUMIF(Ausgaben!I$7:I$10002,A8094,Ausgaben!H$7:H$10002),2)</f>
        <v>0</v>
      </c>
    </row>
    <row r="8095" spans="1:2" x14ac:dyDescent="0.25">
      <c r="A8095">
        <v>8095</v>
      </c>
      <c r="B8095" s="24">
        <f>ROUND(SUMIF(Einnahmen!E$7:E$10002,A8095,Einnahmen!G$7:G$10002)+SUMIF(Einnahmen!I$7:I$10002,A8095,Einnahmen!H$7:H$10002)+SUMIF(Ausgaben!E$7:E$10002,A8095,Ausgaben!G$7:G$10002)+SUMIF(Ausgaben!I$7:I$10002,A8095,Ausgaben!H$7:H$10002),2)</f>
        <v>0</v>
      </c>
    </row>
    <row r="8096" spans="1:2" x14ac:dyDescent="0.25">
      <c r="A8096">
        <v>8096</v>
      </c>
      <c r="B8096" s="24">
        <f>ROUND(SUMIF(Einnahmen!E$7:E$10002,A8096,Einnahmen!G$7:G$10002)+SUMIF(Einnahmen!I$7:I$10002,A8096,Einnahmen!H$7:H$10002)+SUMIF(Ausgaben!E$7:E$10002,A8096,Ausgaben!G$7:G$10002)+SUMIF(Ausgaben!I$7:I$10002,A8096,Ausgaben!H$7:H$10002),2)</f>
        <v>0</v>
      </c>
    </row>
    <row r="8097" spans="1:2" x14ac:dyDescent="0.25">
      <c r="A8097">
        <v>8097</v>
      </c>
      <c r="B8097" s="24">
        <f>ROUND(SUMIF(Einnahmen!E$7:E$10002,A8097,Einnahmen!G$7:G$10002)+SUMIF(Einnahmen!I$7:I$10002,A8097,Einnahmen!H$7:H$10002)+SUMIF(Ausgaben!E$7:E$10002,A8097,Ausgaben!G$7:G$10002)+SUMIF(Ausgaben!I$7:I$10002,A8097,Ausgaben!H$7:H$10002),2)</f>
        <v>0</v>
      </c>
    </row>
    <row r="8098" spans="1:2" x14ac:dyDescent="0.25">
      <c r="A8098">
        <v>8098</v>
      </c>
      <c r="B8098" s="24">
        <f>ROUND(SUMIF(Einnahmen!E$7:E$10002,A8098,Einnahmen!G$7:G$10002)+SUMIF(Einnahmen!I$7:I$10002,A8098,Einnahmen!H$7:H$10002)+SUMIF(Ausgaben!E$7:E$10002,A8098,Ausgaben!G$7:G$10002)+SUMIF(Ausgaben!I$7:I$10002,A8098,Ausgaben!H$7:H$10002),2)</f>
        <v>0</v>
      </c>
    </row>
    <row r="8099" spans="1:2" x14ac:dyDescent="0.25">
      <c r="A8099">
        <v>8099</v>
      </c>
      <c r="B8099" s="24">
        <f>ROUND(SUMIF(Einnahmen!E$7:E$10002,A8099,Einnahmen!G$7:G$10002)+SUMIF(Einnahmen!I$7:I$10002,A8099,Einnahmen!H$7:H$10002)+SUMIF(Ausgaben!E$7:E$10002,A8099,Ausgaben!G$7:G$10002)+SUMIF(Ausgaben!I$7:I$10002,A8099,Ausgaben!H$7:H$10002),2)</f>
        <v>0</v>
      </c>
    </row>
    <row r="8100" spans="1:2" x14ac:dyDescent="0.25">
      <c r="A8100">
        <v>8100</v>
      </c>
      <c r="B8100" s="24">
        <f>ROUND(SUMIF(Einnahmen!E$7:E$10002,A8100,Einnahmen!G$7:G$10002)+SUMIF(Einnahmen!I$7:I$10002,A8100,Einnahmen!H$7:H$10002)+SUMIF(Ausgaben!E$7:E$10002,A8100,Ausgaben!G$7:G$10002)+SUMIF(Ausgaben!I$7:I$10002,A8100,Ausgaben!H$7:H$10002),2)</f>
        <v>0</v>
      </c>
    </row>
    <row r="8101" spans="1:2" x14ac:dyDescent="0.25">
      <c r="A8101">
        <v>8101</v>
      </c>
      <c r="B8101" s="24">
        <f>ROUND(SUMIF(Einnahmen!E$7:E$10002,A8101,Einnahmen!G$7:G$10002)+SUMIF(Einnahmen!I$7:I$10002,A8101,Einnahmen!H$7:H$10002)+SUMIF(Ausgaben!E$7:E$10002,A8101,Ausgaben!G$7:G$10002)+SUMIF(Ausgaben!I$7:I$10002,A8101,Ausgaben!H$7:H$10002),2)</f>
        <v>0</v>
      </c>
    </row>
    <row r="8102" spans="1:2" x14ac:dyDescent="0.25">
      <c r="A8102">
        <v>8102</v>
      </c>
      <c r="B8102" s="24">
        <f>ROUND(SUMIF(Einnahmen!E$7:E$10002,A8102,Einnahmen!G$7:G$10002)+SUMIF(Einnahmen!I$7:I$10002,A8102,Einnahmen!H$7:H$10002)+SUMIF(Ausgaben!E$7:E$10002,A8102,Ausgaben!G$7:G$10002)+SUMIF(Ausgaben!I$7:I$10002,A8102,Ausgaben!H$7:H$10002),2)</f>
        <v>0</v>
      </c>
    </row>
    <row r="8103" spans="1:2" x14ac:dyDescent="0.25">
      <c r="A8103">
        <v>8103</v>
      </c>
      <c r="B8103" s="24">
        <f>ROUND(SUMIF(Einnahmen!E$7:E$10002,A8103,Einnahmen!G$7:G$10002)+SUMIF(Einnahmen!I$7:I$10002,A8103,Einnahmen!H$7:H$10002)+SUMIF(Ausgaben!E$7:E$10002,A8103,Ausgaben!G$7:G$10002)+SUMIF(Ausgaben!I$7:I$10002,A8103,Ausgaben!H$7:H$10002),2)</f>
        <v>0</v>
      </c>
    </row>
    <row r="8104" spans="1:2" x14ac:dyDescent="0.25">
      <c r="A8104">
        <v>8104</v>
      </c>
      <c r="B8104" s="24">
        <f>ROUND(SUMIF(Einnahmen!E$7:E$10002,A8104,Einnahmen!G$7:G$10002)+SUMIF(Einnahmen!I$7:I$10002,A8104,Einnahmen!H$7:H$10002)+SUMIF(Ausgaben!E$7:E$10002,A8104,Ausgaben!G$7:G$10002)+SUMIF(Ausgaben!I$7:I$10002,A8104,Ausgaben!H$7:H$10002),2)</f>
        <v>0</v>
      </c>
    </row>
    <row r="8105" spans="1:2" x14ac:dyDescent="0.25">
      <c r="A8105">
        <v>8105</v>
      </c>
      <c r="B8105" s="24">
        <f>ROUND(SUMIF(Einnahmen!E$7:E$10002,A8105,Einnahmen!G$7:G$10002)+SUMIF(Einnahmen!I$7:I$10002,A8105,Einnahmen!H$7:H$10002)+SUMIF(Ausgaben!E$7:E$10002,A8105,Ausgaben!G$7:G$10002)+SUMIF(Ausgaben!I$7:I$10002,A8105,Ausgaben!H$7:H$10002),2)</f>
        <v>0</v>
      </c>
    </row>
    <row r="8106" spans="1:2" x14ac:dyDescent="0.25">
      <c r="A8106">
        <v>8106</v>
      </c>
      <c r="B8106" s="24">
        <f>ROUND(SUMIF(Einnahmen!E$7:E$10002,A8106,Einnahmen!G$7:G$10002)+SUMIF(Einnahmen!I$7:I$10002,A8106,Einnahmen!H$7:H$10002)+SUMIF(Ausgaben!E$7:E$10002,A8106,Ausgaben!G$7:G$10002)+SUMIF(Ausgaben!I$7:I$10002,A8106,Ausgaben!H$7:H$10002),2)</f>
        <v>0</v>
      </c>
    </row>
    <row r="8107" spans="1:2" x14ac:dyDescent="0.25">
      <c r="A8107">
        <v>8107</v>
      </c>
      <c r="B8107" s="24">
        <f>ROUND(SUMIF(Einnahmen!E$7:E$10002,A8107,Einnahmen!G$7:G$10002)+SUMIF(Einnahmen!I$7:I$10002,A8107,Einnahmen!H$7:H$10002)+SUMIF(Ausgaben!E$7:E$10002,A8107,Ausgaben!G$7:G$10002)+SUMIF(Ausgaben!I$7:I$10002,A8107,Ausgaben!H$7:H$10002),2)</f>
        <v>0</v>
      </c>
    </row>
    <row r="8108" spans="1:2" x14ac:dyDescent="0.25">
      <c r="A8108">
        <v>8108</v>
      </c>
      <c r="B8108" s="24">
        <f>ROUND(SUMIF(Einnahmen!E$7:E$10002,A8108,Einnahmen!G$7:G$10002)+SUMIF(Einnahmen!I$7:I$10002,A8108,Einnahmen!H$7:H$10002)+SUMIF(Ausgaben!E$7:E$10002,A8108,Ausgaben!G$7:G$10002)+SUMIF(Ausgaben!I$7:I$10002,A8108,Ausgaben!H$7:H$10002),2)</f>
        <v>0</v>
      </c>
    </row>
    <row r="8109" spans="1:2" x14ac:dyDescent="0.25">
      <c r="A8109">
        <v>8109</v>
      </c>
      <c r="B8109" s="24">
        <f>ROUND(SUMIF(Einnahmen!E$7:E$10002,A8109,Einnahmen!G$7:G$10002)+SUMIF(Einnahmen!I$7:I$10002,A8109,Einnahmen!H$7:H$10002)+SUMIF(Ausgaben!E$7:E$10002,A8109,Ausgaben!G$7:G$10002)+SUMIF(Ausgaben!I$7:I$10002,A8109,Ausgaben!H$7:H$10002),2)</f>
        <v>0</v>
      </c>
    </row>
    <row r="8110" spans="1:2" x14ac:dyDescent="0.25">
      <c r="A8110">
        <v>8110</v>
      </c>
      <c r="B8110" s="24">
        <f>ROUND(SUMIF(Einnahmen!E$7:E$10002,A8110,Einnahmen!G$7:G$10002)+SUMIF(Einnahmen!I$7:I$10002,A8110,Einnahmen!H$7:H$10002)+SUMIF(Ausgaben!E$7:E$10002,A8110,Ausgaben!G$7:G$10002)+SUMIF(Ausgaben!I$7:I$10002,A8110,Ausgaben!H$7:H$10002),2)</f>
        <v>0</v>
      </c>
    </row>
    <row r="8111" spans="1:2" x14ac:dyDescent="0.25">
      <c r="A8111">
        <v>8111</v>
      </c>
      <c r="B8111" s="24">
        <f>ROUND(SUMIF(Einnahmen!E$7:E$10002,A8111,Einnahmen!G$7:G$10002)+SUMIF(Einnahmen!I$7:I$10002,A8111,Einnahmen!H$7:H$10002)+SUMIF(Ausgaben!E$7:E$10002,A8111,Ausgaben!G$7:G$10002)+SUMIF(Ausgaben!I$7:I$10002,A8111,Ausgaben!H$7:H$10002),2)</f>
        <v>0</v>
      </c>
    </row>
    <row r="8112" spans="1:2" x14ac:dyDescent="0.25">
      <c r="A8112">
        <v>8112</v>
      </c>
      <c r="B8112" s="24">
        <f>ROUND(SUMIF(Einnahmen!E$7:E$10002,A8112,Einnahmen!G$7:G$10002)+SUMIF(Einnahmen!I$7:I$10002,A8112,Einnahmen!H$7:H$10002)+SUMIF(Ausgaben!E$7:E$10002,A8112,Ausgaben!G$7:G$10002)+SUMIF(Ausgaben!I$7:I$10002,A8112,Ausgaben!H$7:H$10002),2)</f>
        <v>0</v>
      </c>
    </row>
    <row r="8113" spans="1:2" x14ac:dyDescent="0.25">
      <c r="A8113">
        <v>8113</v>
      </c>
      <c r="B8113" s="24">
        <f>ROUND(SUMIF(Einnahmen!E$7:E$10002,A8113,Einnahmen!G$7:G$10002)+SUMIF(Einnahmen!I$7:I$10002,A8113,Einnahmen!H$7:H$10002)+SUMIF(Ausgaben!E$7:E$10002,A8113,Ausgaben!G$7:G$10002)+SUMIF(Ausgaben!I$7:I$10002,A8113,Ausgaben!H$7:H$10002),2)</f>
        <v>0</v>
      </c>
    </row>
    <row r="8114" spans="1:2" x14ac:dyDescent="0.25">
      <c r="A8114">
        <v>8114</v>
      </c>
      <c r="B8114" s="24">
        <f>ROUND(SUMIF(Einnahmen!E$7:E$10002,A8114,Einnahmen!G$7:G$10002)+SUMIF(Einnahmen!I$7:I$10002,A8114,Einnahmen!H$7:H$10002)+SUMIF(Ausgaben!E$7:E$10002,A8114,Ausgaben!G$7:G$10002)+SUMIF(Ausgaben!I$7:I$10002,A8114,Ausgaben!H$7:H$10002),2)</f>
        <v>0</v>
      </c>
    </row>
    <row r="8115" spans="1:2" x14ac:dyDescent="0.25">
      <c r="A8115">
        <v>8115</v>
      </c>
      <c r="B8115" s="24">
        <f>ROUND(SUMIF(Einnahmen!E$7:E$10002,A8115,Einnahmen!G$7:G$10002)+SUMIF(Einnahmen!I$7:I$10002,A8115,Einnahmen!H$7:H$10002)+SUMIF(Ausgaben!E$7:E$10002,A8115,Ausgaben!G$7:G$10002)+SUMIF(Ausgaben!I$7:I$10002,A8115,Ausgaben!H$7:H$10002),2)</f>
        <v>0</v>
      </c>
    </row>
    <row r="8116" spans="1:2" x14ac:dyDescent="0.25">
      <c r="A8116">
        <v>8116</v>
      </c>
      <c r="B8116" s="24">
        <f>ROUND(SUMIF(Einnahmen!E$7:E$10002,A8116,Einnahmen!G$7:G$10002)+SUMIF(Einnahmen!I$7:I$10002,A8116,Einnahmen!H$7:H$10002)+SUMIF(Ausgaben!E$7:E$10002,A8116,Ausgaben!G$7:G$10002)+SUMIF(Ausgaben!I$7:I$10002,A8116,Ausgaben!H$7:H$10002),2)</f>
        <v>0</v>
      </c>
    </row>
    <row r="8117" spans="1:2" x14ac:dyDescent="0.25">
      <c r="A8117">
        <v>8117</v>
      </c>
      <c r="B8117" s="24">
        <f>ROUND(SUMIF(Einnahmen!E$7:E$10002,A8117,Einnahmen!G$7:G$10002)+SUMIF(Einnahmen!I$7:I$10002,A8117,Einnahmen!H$7:H$10002)+SUMIF(Ausgaben!E$7:E$10002,A8117,Ausgaben!G$7:G$10002)+SUMIF(Ausgaben!I$7:I$10002,A8117,Ausgaben!H$7:H$10002),2)</f>
        <v>0</v>
      </c>
    </row>
    <row r="8118" spans="1:2" x14ac:dyDescent="0.25">
      <c r="A8118">
        <v>8118</v>
      </c>
      <c r="B8118" s="24">
        <f>ROUND(SUMIF(Einnahmen!E$7:E$10002,A8118,Einnahmen!G$7:G$10002)+SUMIF(Einnahmen!I$7:I$10002,A8118,Einnahmen!H$7:H$10002)+SUMIF(Ausgaben!E$7:E$10002,A8118,Ausgaben!G$7:G$10002)+SUMIF(Ausgaben!I$7:I$10002,A8118,Ausgaben!H$7:H$10002),2)</f>
        <v>0</v>
      </c>
    </row>
    <row r="8119" spans="1:2" x14ac:dyDescent="0.25">
      <c r="A8119">
        <v>8119</v>
      </c>
      <c r="B8119" s="24">
        <f>ROUND(SUMIF(Einnahmen!E$7:E$10002,A8119,Einnahmen!G$7:G$10002)+SUMIF(Einnahmen!I$7:I$10002,A8119,Einnahmen!H$7:H$10002)+SUMIF(Ausgaben!E$7:E$10002,A8119,Ausgaben!G$7:G$10002)+SUMIF(Ausgaben!I$7:I$10002,A8119,Ausgaben!H$7:H$10002),2)</f>
        <v>0</v>
      </c>
    </row>
    <row r="8120" spans="1:2" x14ac:dyDescent="0.25">
      <c r="A8120">
        <v>8120</v>
      </c>
      <c r="B8120" s="24">
        <f>ROUND(SUMIF(Einnahmen!E$7:E$10002,A8120,Einnahmen!G$7:G$10002)+SUMIF(Einnahmen!I$7:I$10002,A8120,Einnahmen!H$7:H$10002)+SUMIF(Ausgaben!E$7:E$10002,A8120,Ausgaben!G$7:G$10002)+SUMIF(Ausgaben!I$7:I$10002,A8120,Ausgaben!H$7:H$10002),2)</f>
        <v>0</v>
      </c>
    </row>
    <row r="8121" spans="1:2" x14ac:dyDescent="0.25">
      <c r="A8121">
        <v>8121</v>
      </c>
      <c r="B8121" s="24">
        <f>ROUND(SUMIF(Einnahmen!E$7:E$10002,A8121,Einnahmen!G$7:G$10002)+SUMIF(Einnahmen!I$7:I$10002,A8121,Einnahmen!H$7:H$10002)+SUMIF(Ausgaben!E$7:E$10002,A8121,Ausgaben!G$7:G$10002)+SUMIF(Ausgaben!I$7:I$10002,A8121,Ausgaben!H$7:H$10002),2)</f>
        <v>0</v>
      </c>
    </row>
    <row r="8122" spans="1:2" x14ac:dyDescent="0.25">
      <c r="A8122">
        <v>8122</v>
      </c>
      <c r="B8122" s="24">
        <f>ROUND(SUMIF(Einnahmen!E$7:E$10002,A8122,Einnahmen!G$7:G$10002)+SUMIF(Einnahmen!I$7:I$10002,A8122,Einnahmen!H$7:H$10002)+SUMIF(Ausgaben!E$7:E$10002,A8122,Ausgaben!G$7:G$10002)+SUMIF(Ausgaben!I$7:I$10002,A8122,Ausgaben!H$7:H$10002),2)</f>
        <v>0</v>
      </c>
    </row>
    <row r="8123" spans="1:2" x14ac:dyDescent="0.25">
      <c r="A8123">
        <v>8123</v>
      </c>
      <c r="B8123" s="24">
        <f>ROUND(SUMIF(Einnahmen!E$7:E$10002,A8123,Einnahmen!G$7:G$10002)+SUMIF(Einnahmen!I$7:I$10002,A8123,Einnahmen!H$7:H$10002)+SUMIF(Ausgaben!E$7:E$10002,A8123,Ausgaben!G$7:G$10002)+SUMIF(Ausgaben!I$7:I$10002,A8123,Ausgaben!H$7:H$10002),2)</f>
        <v>0</v>
      </c>
    </row>
    <row r="8124" spans="1:2" x14ac:dyDescent="0.25">
      <c r="A8124">
        <v>8124</v>
      </c>
      <c r="B8124" s="24">
        <f>ROUND(SUMIF(Einnahmen!E$7:E$10002,A8124,Einnahmen!G$7:G$10002)+SUMIF(Einnahmen!I$7:I$10002,A8124,Einnahmen!H$7:H$10002)+SUMIF(Ausgaben!E$7:E$10002,A8124,Ausgaben!G$7:G$10002)+SUMIF(Ausgaben!I$7:I$10002,A8124,Ausgaben!H$7:H$10002),2)</f>
        <v>0</v>
      </c>
    </row>
    <row r="8125" spans="1:2" x14ac:dyDescent="0.25">
      <c r="A8125">
        <v>8125</v>
      </c>
      <c r="B8125" s="24">
        <f>ROUND(SUMIF(Einnahmen!E$7:E$10002,A8125,Einnahmen!G$7:G$10002)+SUMIF(Einnahmen!I$7:I$10002,A8125,Einnahmen!H$7:H$10002)+SUMIF(Ausgaben!E$7:E$10002,A8125,Ausgaben!G$7:G$10002)+SUMIF(Ausgaben!I$7:I$10002,A8125,Ausgaben!H$7:H$10002),2)</f>
        <v>840.34</v>
      </c>
    </row>
    <row r="8126" spans="1:2" x14ac:dyDescent="0.25">
      <c r="A8126">
        <v>8126</v>
      </c>
      <c r="B8126" s="24">
        <f>ROUND(SUMIF(Einnahmen!E$7:E$10002,A8126,Einnahmen!G$7:G$10002)+SUMIF(Einnahmen!I$7:I$10002,A8126,Einnahmen!H$7:H$10002)+SUMIF(Ausgaben!E$7:E$10002,A8126,Ausgaben!G$7:G$10002)+SUMIF(Ausgaben!I$7:I$10002,A8126,Ausgaben!H$7:H$10002),2)</f>
        <v>0</v>
      </c>
    </row>
    <row r="8127" spans="1:2" x14ac:dyDescent="0.25">
      <c r="A8127">
        <v>8127</v>
      </c>
      <c r="B8127" s="24">
        <f>ROUND(SUMIF(Einnahmen!E$7:E$10002,A8127,Einnahmen!G$7:G$10002)+SUMIF(Einnahmen!I$7:I$10002,A8127,Einnahmen!H$7:H$10002)+SUMIF(Ausgaben!E$7:E$10002,A8127,Ausgaben!G$7:G$10002)+SUMIF(Ausgaben!I$7:I$10002,A8127,Ausgaben!H$7:H$10002),2)</f>
        <v>0</v>
      </c>
    </row>
    <row r="8128" spans="1:2" x14ac:dyDescent="0.25">
      <c r="A8128">
        <v>8128</v>
      </c>
      <c r="B8128" s="24">
        <f>ROUND(SUMIF(Einnahmen!E$7:E$10002,A8128,Einnahmen!G$7:G$10002)+SUMIF(Einnahmen!I$7:I$10002,A8128,Einnahmen!H$7:H$10002)+SUMIF(Ausgaben!E$7:E$10002,A8128,Ausgaben!G$7:G$10002)+SUMIF(Ausgaben!I$7:I$10002,A8128,Ausgaben!H$7:H$10002),2)</f>
        <v>0</v>
      </c>
    </row>
    <row r="8129" spans="1:2" x14ac:dyDescent="0.25">
      <c r="A8129">
        <v>8129</v>
      </c>
      <c r="B8129" s="24">
        <f>ROUND(SUMIF(Einnahmen!E$7:E$10002,A8129,Einnahmen!G$7:G$10002)+SUMIF(Einnahmen!I$7:I$10002,A8129,Einnahmen!H$7:H$10002)+SUMIF(Ausgaben!E$7:E$10002,A8129,Ausgaben!G$7:G$10002)+SUMIF(Ausgaben!I$7:I$10002,A8129,Ausgaben!H$7:H$10002),2)</f>
        <v>0</v>
      </c>
    </row>
    <row r="8130" spans="1:2" x14ac:dyDescent="0.25">
      <c r="A8130">
        <v>8130</v>
      </c>
      <c r="B8130" s="24">
        <f>ROUND(SUMIF(Einnahmen!E$7:E$10002,A8130,Einnahmen!G$7:G$10002)+SUMIF(Einnahmen!I$7:I$10002,A8130,Einnahmen!H$7:H$10002)+SUMIF(Ausgaben!E$7:E$10002,A8130,Ausgaben!G$7:G$10002)+SUMIF(Ausgaben!I$7:I$10002,A8130,Ausgaben!H$7:H$10002),2)</f>
        <v>0</v>
      </c>
    </row>
    <row r="8131" spans="1:2" x14ac:dyDescent="0.25">
      <c r="A8131">
        <v>8131</v>
      </c>
      <c r="B8131" s="24">
        <f>ROUND(SUMIF(Einnahmen!E$7:E$10002,A8131,Einnahmen!G$7:G$10002)+SUMIF(Einnahmen!I$7:I$10002,A8131,Einnahmen!H$7:H$10002)+SUMIF(Ausgaben!E$7:E$10002,A8131,Ausgaben!G$7:G$10002)+SUMIF(Ausgaben!I$7:I$10002,A8131,Ausgaben!H$7:H$10002),2)</f>
        <v>0</v>
      </c>
    </row>
    <row r="8132" spans="1:2" x14ac:dyDescent="0.25">
      <c r="A8132">
        <v>8132</v>
      </c>
      <c r="B8132" s="24">
        <f>ROUND(SUMIF(Einnahmen!E$7:E$10002,A8132,Einnahmen!G$7:G$10002)+SUMIF(Einnahmen!I$7:I$10002,A8132,Einnahmen!H$7:H$10002)+SUMIF(Ausgaben!E$7:E$10002,A8132,Ausgaben!G$7:G$10002)+SUMIF(Ausgaben!I$7:I$10002,A8132,Ausgaben!H$7:H$10002),2)</f>
        <v>0</v>
      </c>
    </row>
    <row r="8133" spans="1:2" x14ac:dyDescent="0.25">
      <c r="A8133">
        <v>8133</v>
      </c>
      <c r="B8133" s="24">
        <f>ROUND(SUMIF(Einnahmen!E$7:E$10002,A8133,Einnahmen!G$7:G$10002)+SUMIF(Einnahmen!I$7:I$10002,A8133,Einnahmen!H$7:H$10002)+SUMIF(Ausgaben!E$7:E$10002,A8133,Ausgaben!G$7:G$10002)+SUMIF(Ausgaben!I$7:I$10002,A8133,Ausgaben!H$7:H$10002),2)</f>
        <v>0</v>
      </c>
    </row>
    <row r="8134" spans="1:2" x14ac:dyDescent="0.25">
      <c r="A8134">
        <v>8134</v>
      </c>
      <c r="B8134" s="24">
        <f>ROUND(SUMIF(Einnahmen!E$7:E$10002,A8134,Einnahmen!G$7:G$10002)+SUMIF(Einnahmen!I$7:I$10002,A8134,Einnahmen!H$7:H$10002)+SUMIF(Ausgaben!E$7:E$10002,A8134,Ausgaben!G$7:G$10002)+SUMIF(Ausgaben!I$7:I$10002,A8134,Ausgaben!H$7:H$10002),2)</f>
        <v>0</v>
      </c>
    </row>
    <row r="8135" spans="1:2" x14ac:dyDescent="0.25">
      <c r="A8135">
        <v>8135</v>
      </c>
      <c r="B8135" s="24">
        <f>ROUND(SUMIF(Einnahmen!E$7:E$10002,A8135,Einnahmen!G$7:G$10002)+SUMIF(Einnahmen!I$7:I$10002,A8135,Einnahmen!H$7:H$10002)+SUMIF(Ausgaben!E$7:E$10002,A8135,Ausgaben!G$7:G$10002)+SUMIF(Ausgaben!I$7:I$10002,A8135,Ausgaben!H$7:H$10002),2)</f>
        <v>0</v>
      </c>
    </row>
    <row r="8136" spans="1:2" x14ac:dyDescent="0.25">
      <c r="A8136">
        <v>8136</v>
      </c>
      <c r="B8136" s="24">
        <f>ROUND(SUMIF(Einnahmen!E$7:E$10002,A8136,Einnahmen!G$7:G$10002)+SUMIF(Einnahmen!I$7:I$10002,A8136,Einnahmen!H$7:H$10002)+SUMIF(Ausgaben!E$7:E$10002,A8136,Ausgaben!G$7:G$10002)+SUMIF(Ausgaben!I$7:I$10002,A8136,Ausgaben!H$7:H$10002),2)</f>
        <v>0</v>
      </c>
    </row>
    <row r="8137" spans="1:2" x14ac:dyDescent="0.25">
      <c r="A8137">
        <v>8137</v>
      </c>
      <c r="B8137" s="24">
        <f>ROUND(SUMIF(Einnahmen!E$7:E$10002,A8137,Einnahmen!G$7:G$10002)+SUMIF(Einnahmen!I$7:I$10002,A8137,Einnahmen!H$7:H$10002)+SUMIF(Ausgaben!E$7:E$10002,A8137,Ausgaben!G$7:G$10002)+SUMIF(Ausgaben!I$7:I$10002,A8137,Ausgaben!H$7:H$10002),2)</f>
        <v>0</v>
      </c>
    </row>
    <row r="8138" spans="1:2" x14ac:dyDescent="0.25">
      <c r="A8138">
        <v>8138</v>
      </c>
      <c r="B8138" s="24">
        <f>ROUND(SUMIF(Einnahmen!E$7:E$10002,A8138,Einnahmen!G$7:G$10002)+SUMIF(Einnahmen!I$7:I$10002,A8138,Einnahmen!H$7:H$10002)+SUMIF(Ausgaben!E$7:E$10002,A8138,Ausgaben!G$7:G$10002)+SUMIF(Ausgaben!I$7:I$10002,A8138,Ausgaben!H$7:H$10002),2)</f>
        <v>0</v>
      </c>
    </row>
    <row r="8139" spans="1:2" x14ac:dyDescent="0.25">
      <c r="A8139">
        <v>8139</v>
      </c>
      <c r="B8139" s="24">
        <f>ROUND(SUMIF(Einnahmen!E$7:E$10002,A8139,Einnahmen!G$7:G$10002)+SUMIF(Einnahmen!I$7:I$10002,A8139,Einnahmen!H$7:H$10002)+SUMIF(Ausgaben!E$7:E$10002,A8139,Ausgaben!G$7:G$10002)+SUMIF(Ausgaben!I$7:I$10002,A8139,Ausgaben!H$7:H$10002),2)</f>
        <v>0</v>
      </c>
    </row>
    <row r="8140" spans="1:2" x14ac:dyDescent="0.25">
      <c r="A8140">
        <v>8140</v>
      </c>
      <c r="B8140" s="24">
        <f>ROUND(SUMIF(Einnahmen!E$7:E$10002,A8140,Einnahmen!G$7:G$10002)+SUMIF(Einnahmen!I$7:I$10002,A8140,Einnahmen!H$7:H$10002)+SUMIF(Ausgaben!E$7:E$10002,A8140,Ausgaben!G$7:G$10002)+SUMIF(Ausgaben!I$7:I$10002,A8140,Ausgaben!H$7:H$10002),2)</f>
        <v>0</v>
      </c>
    </row>
    <row r="8141" spans="1:2" x14ac:dyDescent="0.25">
      <c r="A8141">
        <v>8141</v>
      </c>
      <c r="B8141" s="24">
        <f>ROUND(SUMIF(Einnahmen!E$7:E$10002,A8141,Einnahmen!G$7:G$10002)+SUMIF(Einnahmen!I$7:I$10002,A8141,Einnahmen!H$7:H$10002)+SUMIF(Ausgaben!E$7:E$10002,A8141,Ausgaben!G$7:G$10002)+SUMIF(Ausgaben!I$7:I$10002,A8141,Ausgaben!H$7:H$10002),2)</f>
        <v>0</v>
      </c>
    </row>
    <row r="8142" spans="1:2" x14ac:dyDescent="0.25">
      <c r="A8142">
        <v>8142</v>
      </c>
      <c r="B8142" s="24">
        <f>ROUND(SUMIF(Einnahmen!E$7:E$10002,A8142,Einnahmen!G$7:G$10002)+SUMIF(Einnahmen!I$7:I$10002,A8142,Einnahmen!H$7:H$10002)+SUMIF(Ausgaben!E$7:E$10002,A8142,Ausgaben!G$7:G$10002)+SUMIF(Ausgaben!I$7:I$10002,A8142,Ausgaben!H$7:H$10002),2)</f>
        <v>0</v>
      </c>
    </row>
    <row r="8143" spans="1:2" x14ac:dyDescent="0.25">
      <c r="A8143">
        <v>8143</v>
      </c>
      <c r="B8143" s="24">
        <f>ROUND(SUMIF(Einnahmen!E$7:E$10002,A8143,Einnahmen!G$7:G$10002)+SUMIF(Einnahmen!I$7:I$10002,A8143,Einnahmen!H$7:H$10002)+SUMIF(Ausgaben!E$7:E$10002,A8143,Ausgaben!G$7:G$10002)+SUMIF(Ausgaben!I$7:I$10002,A8143,Ausgaben!H$7:H$10002),2)</f>
        <v>0</v>
      </c>
    </row>
    <row r="8144" spans="1:2" x14ac:dyDescent="0.25">
      <c r="A8144">
        <v>8144</v>
      </c>
      <c r="B8144" s="24">
        <f>ROUND(SUMIF(Einnahmen!E$7:E$10002,A8144,Einnahmen!G$7:G$10002)+SUMIF(Einnahmen!I$7:I$10002,A8144,Einnahmen!H$7:H$10002)+SUMIF(Ausgaben!E$7:E$10002,A8144,Ausgaben!G$7:G$10002)+SUMIF(Ausgaben!I$7:I$10002,A8144,Ausgaben!H$7:H$10002),2)</f>
        <v>0</v>
      </c>
    </row>
    <row r="8145" spans="1:2" x14ac:dyDescent="0.25">
      <c r="A8145">
        <v>8145</v>
      </c>
      <c r="B8145" s="24">
        <f>ROUND(SUMIF(Einnahmen!E$7:E$10002,A8145,Einnahmen!G$7:G$10002)+SUMIF(Einnahmen!I$7:I$10002,A8145,Einnahmen!H$7:H$10002)+SUMIF(Ausgaben!E$7:E$10002,A8145,Ausgaben!G$7:G$10002)+SUMIF(Ausgaben!I$7:I$10002,A8145,Ausgaben!H$7:H$10002),2)</f>
        <v>0</v>
      </c>
    </row>
    <row r="8146" spans="1:2" x14ac:dyDescent="0.25">
      <c r="A8146">
        <v>8146</v>
      </c>
      <c r="B8146" s="24">
        <f>ROUND(SUMIF(Einnahmen!E$7:E$10002,A8146,Einnahmen!G$7:G$10002)+SUMIF(Einnahmen!I$7:I$10002,A8146,Einnahmen!H$7:H$10002)+SUMIF(Ausgaben!E$7:E$10002,A8146,Ausgaben!G$7:G$10002)+SUMIF(Ausgaben!I$7:I$10002,A8146,Ausgaben!H$7:H$10002),2)</f>
        <v>0</v>
      </c>
    </row>
    <row r="8147" spans="1:2" x14ac:dyDescent="0.25">
      <c r="A8147">
        <v>8147</v>
      </c>
      <c r="B8147" s="24">
        <f>ROUND(SUMIF(Einnahmen!E$7:E$10002,A8147,Einnahmen!G$7:G$10002)+SUMIF(Einnahmen!I$7:I$10002,A8147,Einnahmen!H$7:H$10002)+SUMIF(Ausgaben!E$7:E$10002,A8147,Ausgaben!G$7:G$10002)+SUMIF(Ausgaben!I$7:I$10002,A8147,Ausgaben!H$7:H$10002),2)</f>
        <v>0</v>
      </c>
    </row>
    <row r="8148" spans="1:2" x14ac:dyDescent="0.25">
      <c r="A8148">
        <v>8148</v>
      </c>
      <c r="B8148" s="24">
        <f>ROUND(SUMIF(Einnahmen!E$7:E$10002,A8148,Einnahmen!G$7:G$10002)+SUMIF(Einnahmen!I$7:I$10002,A8148,Einnahmen!H$7:H$10002)+SUMIF(Ausgaben!E$7:E$10002,A8148,Ausgaben!G$7:G$10002)+SUMIF(Ausgaben!I$7:I$10002,A8148,Ausgaben!H$7:H$10002),2)</f>
        <v>0</v>
      </c>
    </row>
    <row r="8149" spans="1:2" x14ac:dyDescent="0.25">
      <c r="A8149">
        <v>8149</v>
      </c>
      <c r="B8149" s="24">
        <f>ROUND(SUMIF(Einnahmen!E$7:E$10002,A8149,Einnahmen!G$7:G$10002)+SUMIF(Einnahmen!I$7:I$10002,A8149,Einnahmen!H$7:H$10002)+SUMIF(Ausgaben!E$7:E$10002,A8149,Ausgaben!G$7:G$10002)+SUMIF(Ausgaben!I$7:I$10002,A8149,Ausgaben!H$7:H$10002),2)</f>
        <v>0</v>
      </c>
    </row>
    <row r="8150" spans="1:2" x14ac:dyDescent="0.25">
      <c r="A8150">
        <v>8150</v>
      </c>
      <c r="B8150" s="24">
        <f>ROUND(SUMIF(Einnahmen!E$7:E$10002,A8150,Einnahmen!G$7:G$10002)+SUMIF(Einnahmen!I$7:I$10002,A8150,Einnahmen!H$7:H$10002)+SUMIF(Ausgaben!E$7:E$10002,A8150,Ausgaben!G$7:G$10002)+SUMIF(Ausgaben!I$7:I$10002,A8150,Ausgaben!H$7:H$10002),2)</f>
        <v>0</v>
      </c>
    </row>
    <row r="8151" spans="1:2" x14ac:dyDescent="0.25">
      <c r="A8151">
        <v>8151</v>
      </c>
      <c r="B8151" s="24">
        <f>ROUND(SUMIF(Einnahmen!E$7:E$10002,A8151,Einnahmen!G$7:G$10002)+SUMIF(Einnahmen!I$7:I$10002,A8151,Einnahmen!H$7:H$10002)+SUMIF(Ausgaben!E$7:E$10002,A8151,Ausgaben!G$7:G$10002)+SUMIF(Ausgaben!I$7:I$10002,A8151,Ausgaben!H$7:H$10002),2)</f>
        <v>0</v>
      </c>
    </row>
    <row r="8152" spans="1:2" x14ac:dyDescent="0.25">
      <c r="A8152">
        <v>8152</v>
      </c>
      <c r="B8152" s="24">
        <f>ROUND(SUMIF(Einnahmen!E$7:E$10002,A8152,Einnahmen!G$7:G$10002)+SUMIF(Einnahmen!I$7:I$10002,A8152,Einnahmen!H$7:H$10002)+SUMIF(Ausgaben!E$7:E$10002,A8152,Ausgaben!G$7:G$10002)+SUMIF(Ausgaben!I$7:I$10002,A8152,Ausgaben!H$7:H$10002),2)</f>
        <v>0</v>
      </c>
    </row>
    <row r="8153" spans="1:2" x14ac:dyDescent="0.25">
      <c r="A8153">
        <v>8153</v>
      </c>
      <c r="B8153" s="24">
        <f>ROUND(SUMIF(Einnahmen!E$7:E$10002,A8153,Einnahmen!G$7:G$10002)+SUMIF(Einnahmen!I$7:I$10002,A8153,Einnahmen!H$7:H$10002)+SUMIF(Ausgaben!E$7:E$10002,A8153,Ausgaben!G$7:G$10002)+SUMIF(Ausgaben!I$7:I$10002,A8153,Ausgaben!H$7:H$10002),2)</f>
        <v>0</v>
      </c>
    </row>
    <row r="8154" spans="1:2" x14ac:dyDescent="0.25">
      <c r="A8154">
        <v>8154</v>
      </c>
      <c r="B8154" s="24">
        <f>ROUND(SUMIF(Einnahmen!E$7:E$10002,A8154,Einnahmen!G$7:G$10002)+SUMIF(Einnahmen!I$7:I$10002,A8154,Einnahmen!H$7:H$10002)+SUMIF(Ausgaben!E$7:E$10002,A8154,Ausgaben!G$7:G$10002)+SUMIF(Ausgaben!I$7:I$10002,A8154,Ausgaben!H$7:H$10002),2)</f>
        <v>0</v>
      </c>
    </row>
    <row r="8155" spans="1:2" x14ac:dyDescent="0.25">
      <c r="A8155">
        <v>8155</v>
      </c>
      <c r="B8155" s="24">
        <f>ROUND(SUMIF(Einnahmen!E$7:E$10002,A8155,Einnahmen!G$7:G$10002)+SUMIF(Einnahmen!I$7:I$10002,A8155,Einnahmen!H$7:H$10002)+SUMIF(Ausgaben!E$7:E$10002,A8155,Ausgaben!G$7:G$10002)+SUMIF(Ausgaben!I$7:I$10002,A8155,Ausgaben!H$7:H$10002),2)</f>
        <v>0</v>
      </c>
    </row>
    <row r="8156" spans="1:2" x14ac:dyDescent="0.25">
      <c r="A8156">
        <v>8156</v>
      </c>
      <c r="B8156" s="24">
        <f>ROUND(SUMIF(Einnahmen!E$7:E$10002,A8156,Einnahmen!G$7:G$10002)+SUMIF(Einnahmen!I$7:I$10002,A8156,Einnahmen!H$7:H$10002)+SUMIF(Ausgaben!E$7:E$10002,A8156,Ausgaben!G$7:G$10002)+SUMIF(Ausgaben!I$7:I$10002,A8156,Ausgaben!H$7:H$10002),2)</f>
        <v>0</v>
      </c>
    </row>
    <row r="8157" spans="1:2" x14ac:dyDescent="0.25">
      <c r="A8157">
        <v>8157</v>
      </c>
      <c r="B8157" s="24">
        <f>ROUND(SUMIF(Einnahmen!E$7:E$10002,A8157,Einnahmen!G$7:G$10002)+SUMIF(Einnahmen!I$7:I$10002,A8157,Einnahmen!H$7:H$10002)+SUMIF(Ausgaben!E$7:E$10002,A8157,Ausgaben!G$7:G$10002)+SUMIF(Ausgaben!I$7:I$10002,A8157,Ausgaben!H$7:H$10002),2)</f>
        <v>0</v>
      </c>
    </row>
    <row r="8158" spans="1:2" x14ac:dyDescent="0.25">
      <c r="A8158">
        <v>8158</v>
      </c>
      <c r="B8158" s="24">
        <f>ROUND(SUMIF(Einnahmen!E$7:E$10002,A8158,Einnahmen!G$7:G$10002)+SUMIF(Einnahmen!I$7:I$10002,A8158,Einnahmen!H$7:H$10002)+SUMIF(Ausgaben!E$7:E$10002,A8158,Ausgaben!G$7:G$10002)+SUMIF(Ausgaben!I$7:I$10002,A8158,Ausgaben!H$7:H$10002),2)</f>
        <v>0</v>
      </c>
    </row>
    <row r="8159" spans="1:2" x14ac:dyDescent="0.25">
      <c r="A8159">
        <v>8159</v>
      </c>
      <c r="B8159" s="24">
        <f>ROUND(SUMIF(Einnahmen!E$7:E$10002,A8159,Einnahmen!G$7:G$10002)+SUMIF(Einnahmen!I$7:I$10002,A8159,Einnahmen!H$7:H$10002)+SUMIF(Ausgaben!E$7:E$10002,A8159,Ausgaben!G$7:G$10002)+SUMIF(Ausgaben!I$7:I$10002,A8159,Ausgaben!H$7:H$10002),2)</f>
        <v>0</v>
      </c>
    </row>
    <row r="8160" spans="1:2" x14ac:dyDescent="0.25">
      <c r="A8160">
        <v>8160</v>
      </c>
      <c r="B8160" s="24">
        <f>ROUND(SUMIF(Einnahmen!E$7:E$10002,A8160,Einnahmen!G$7:G$10002)+SUMIF(Einnahmen!I$7:I$10002,A8160,Einnahmen!H$7:H$10002)+SUMIF(Ausgaben!E$7:E$10002,A8160,Ausgaben!G$7:G$10002)+SUMIF(Ausgaben!I$7:I$10002,A8160,Ausgaben!H$7:H$10002),2)</f>
        <v>0</v>
      </c>
    </row>
    <row r="8161" spans="1:2" x14ac:dyDescent="0.25">
      <c r="A8161">
        <v>8161</v>
      </c>
      <c r="B8161" s="24">
        <f>ROUND(SUMIF(Einnahmen!E$7:E$10002,A8161,Einnahmen!G$7:G$10002)+SUMIF(Einnahmen!I$7:I$10002,A8161,Einnahmen!H$7:H$10002)+SUMIF(Ausgaben!E$7:E$10002,A8161,Ausgaben!G$7:G$10002)+SUMIF(Ausgaben!I$7:I$10002,A8161,Ausgaben!H$7:H$10002),2)</f>
        <v>0</v>
      </c>
    </row>
    <row r="8162" spans="1:2" x14ac:dyDescent="0.25">
      <c r="A8162">
        <v>8162</v>
      </c>
      <c r="B8162" s="24">
        <f>ROUND(SUMIF(Einnahmen!E$7:E$10002,A8162,Einnahmen!G$7:G$10002)+SUMIF(Einnahmen!I$7:I$10002,A8162,Einnahmen!H$7:H$10002)+SUMIF(Ausgaben!E$7:E$10002,A8162,Ausgaben!G$7:G$10002)+SUMIF(Ausgaben!I$7:I$10002,A8162,Ausgaben!H$7:H$10002),2)</f>
        <v>0</v>
      </c>
    </row>
    <row r="8163" spans="1:2" x14ac:dyDescent="0.25">
      <c r="A8163">
        <v>8163</v>
      </c>
      <c r="B8163" s="24">
        <f>ROUND(SUMIF(Einnahmen!E$7:E$10002,A8163,Einnahmen!G$7:G$10002)+SUMIF(Einnahmen!I$7:I$10002,A8163,Einnahmen!H$7:H$10002)+SUMIF(Ausgaben!E$7:E$10002,A8163,Ausgaben!G$7:G$10002)+SUMIF(Ausgaben!I$7:I$10002,A8163,Ausgaben!H$7:H$10002),2)</f>
        <v>0</v>
      </c>
    </row>
    <row r="8164" spans="1:2" x14ac:dyDescent="0.25">
      <c r="A8164">
        <v>8164</v>
      </c>
      <c r="B8164" s="24">
        <f>ROUND(SUMIF(Einnahmen!E$7:E$10002,A8164,Einnahmen!G$7:G$10002)+SUMIF(Einnahmen!I$7:I$10002,A8164,Einnahmen!H$7:H$10002)+SUMIF(Ausgaben!E$7:E$10002,A8164,Ausgaben!G$7:G$10002)+SUMIF(Ausgaben!I$7:I$10002,A8164,Ausgaben!H$7:H$10002),2)</f>
        <v>0</v>
      </c>
    </row>
    <row r="8165" spans="1:2" x14ac:dyDescent="0.25">
      <c r="A8165">
        <v>8165</v>
      </c>
      <c r="B8165" s="24">
        <f>ROUND(SUMIF(Einnahmen!E$7:E$10002,A8165,Einnahmen!G$7:G$10002)+SUMIF(Einnahmen!I$7:I$10002,A8165,Einnahmen!H$7:H$10002)+SUMIF(Ausgaben!E$7:E$10002,A8165,Ausgaben!G$7:G$10002)+SUMIF(Ausgaben!I$7:I$10002,A8165,Ausgaben!H$7:H$10002),2)</f>
        <v>0</v>
      </c>
    </row>
    <row r="8166" spans="1:2" x14ac:dyDescent="0.25">
      <c r="A8166">
        <v>8166</v>
      </c>
      <c r="B8166" s="24">
        <f>ROUND(SUMIF(Einnahmen!E$7:E$10002,A8166,Einnahmen!G$7:G$10002)+SUMIF(Einnahmen!I$7:I$10002,A8166,Einnahmen!H$7:H$10002)+SUMIF(Ausgaben!E$7:E$10002,A8166,Ausgaben!G$7:G$10002)+SUMIF(Ausgaben!I$7:I$10002,A8166,Ausgaben!H$7:H$10002),2)</f>
        <v>0</v>
      </c>
    </row>
    <row r="8167" spans="1:2" x14ac:dyDescent="0.25">
      <c r="A8167">
        <v>8167</v>
      </c>
      <c r="B8167" s="24">
        <f>ROUND(SUMIF(Einnahmen!E$7:E$10002,A8167,Einnahmen!G$7:G$10002)+SUMIF(Einnahmen!I$7:I$10002,A8167,Einnahmen!H$7:H$10002)+SUMIF(Ausgaben!E$7:E$10002,A8167,Ausgaben!G$7:G$10002)+SUMIF(Ausgaben!I$7:I$10002,A8167,Ausgaben!H$7:H$10002),2)</f>
        <v>0</v>
      </c>
    </row>
    <row r="8168" spans="1:2" x14ac:dyDescent="0.25">
      <c r="A8168">
        <v>8168</v>
      </c>
      <c r="B8168" s="24">
        <f>ROUND(SUMIF(Einnahmen!E$7:E$10002,A8168,Einnahmen!G$7:G$10002)+SUMIF(Einnahmen!I$7:I$10002,A8168,Einnahmen!H$7:H$10002)+SUMIF(Ausgaben!E$7:E$10002,A8168,Ausgaben!G$7:G$10002)+SUMIF(Ausgaben!I$7:I$10002,A8168,Ausgaben!H$7:H$10002),2)</f>
        <v>0</v>
      </c>
    </row>
    <row r="8169" spans="1:2" x14ac:dyDescent="0.25">
      <c r="A8169">
        <v>8169</v>
      </c>
      <c r="B8169" s="24">
        <f>ROUND(SUMIF(Einnahmen!E$7:E$10002,A8169,Einnahmen!G$7:G$10002)+SUMIF(Einnahmen!I$7:I$10002,A8169,Einnahmen!H$7:H$10002)+SUMIF(Ausgaben!E$7:E$10002,A8169,Ausgaben!G$7:G$10002)+SUMIF(Ausgaben!I$7:I$10002,A8169,Ausgaben!H$7:H$10002),2)</f>
        <v>0</v>
      </c>
    </row>
    <row r="8170" spans="1:2" x14ac:dyDescent="0.25">
      <c r="A8170">
        <v>8170</v>
      </c>
      <c r="B8170" s="24">
        <f>ROUND(SUMIF(Einnahmen!E$7:E$10002,A8170,Einnahmen!G$7:G$10002)+SUMIF(Einnahmen!I$7:I$10002,A8170,Einnahmen!H$7:H$10002)+SUMIF(Ausgaben!E$7:E$10002,A8170,Ausgaben!G$7:G$10002)+SUMIF(Ausgaben!I$7:I$10002,A8170,Ausgaben!H$7:H$10002),2)</f>
        <v>0</v>
      </c>
    </row>
    <row r="8171" spans="1:2" x14ac:dyDescent="0.25">
      <c r="A8171">
        <v>8171</v>
      </c>
      <c r="B8171" s="24">
        <f>ROUND(SUMIF(Einnahmen!E$7:E$10002,A8171,Einnahmen!G$7:G$10002)+SUMIF(Einnahmen!I$7:I$10002,A8171,Einnahmen!H$7:H$10002)+SUMIF(Ausgaben!E$7:E$10002,A8171,Ausgaben!G$7:G$10002)+SUMIF(Ausgaben!I$7:I$10002,A8171,Ausgaben!H$7:H$10002),2)</f>
        <v>0</v>
      </c>
    </row>
    <row r="8172" spans="1:2" x14ac:dyDescent="0.25">
      <c r="A8172">
        <v>8172</v>
      </c>
      <c r="B8172" s="24">
        <f>ROUND(SUMIF(Einnahmen!E$7:E$10002,A8172,Einnahmen!G$7:G$10002)+SUMIF(Einnahmen!I$7:I$10002,A8172,Einnahmen!H$7:H$10002)+SUMIF(Ausgaben!E$7:E$10002,A8172,Ausgaben!G$7:G$10002)+SUMIF(Ausgaben!I$7:I$10002,A8172,Ausgaben!H$7:H$10002),2)</f>
        <v>0</v>
      </c>
    </row>
    <row r="8173" spans="1:2" x14ac:dyDescent="0.25">
      <c r="A8173">
        <v>8173</v>
      </c>
      <c r="B8173" s="24">
        <f>ROUND(SUMIF(Einnahmen!E$7:E$10002,A8173,Einnahmen!G$7:G$10002)+SUMIF(Einnahmen!I$7:I$10002,A8173,Einnahmen!H$7:H$10002)+SUMIF(Ausgaben!E$7:E$10002,A8173,Ausgaben!G$7:G$10002)+SUMIF(Ausgaben!I$7:I$10002,A8173,Ausgaben!H$7:H$10002),2)</f>
        <v>0</v>
      </c>
    </row>
    <row r="8174" spans="1:2" x14ac:dyDescent="0.25">
      <c r="A8174">
        <v>8174</v>
      </c>
      <c r="B8174" s="24">
        <f>ROUND(SUMIF(Einnahmen!E$7:E$10002,A8174,Einnahmen!G$7:G$10002)+SUMIF(Einnahmen!I$7:I$10002,A8174,Einnahmen!H$7:H$10002)+SUMIF(Ausgaben!E$7:E$10002,A8174,Ausgaben!G$7:G$10002)+SUMIF(Ausgaben!I$7:I$10002,A8174,Ausgaben!H$7:H$10002),2)</f>
        <v>0</v>
      </c>
    </row>
    <row r="8175" spans="1:2" x14ac:dyDescent="0.25">
      <c r="A8175">
        <v>8175</v>
      </c>
      <c r="B8175" s="24">
        <f>ROUND(SUMIF(Einnahmen!E$7:E$10002,A8175,Einnahmen!G$7:G$10002)+SUMIF(Einnahmen!I$7:I$10002,A8175,Einnahmen!H$7:H$10002)+SUMIF(Ausgaben!E$7:E$10002,A8175,Ausgaben!G$7:G$10002)+SUMIF(Ausgaben!I$7:I$10002,A8175,Ausgaben!H$7:H$10002),2)</f>
        <v>0</v>
      </c>
    </row>
    <row r="8176" spans="1:2" x14ac:dyDescent="0.25">
      <c r="A8176">
        <v>8176</v>
      </c>
      <c r="B8176" s="24">
        <f>ROUND(SUMIF(Einnahmen!E$7:E$10002,A8176,Einnahmen!G$7:G$10002)+SUMIF(Einnahmen!I$7:I$10002,A8176,Einnahmen!H$7:H$10002)+SUMIF(Ausgaben!E$7:E$10002,A8176,Ausgaben!G$7:G$10002)+SUMIF(Ausgaben!I$7:I$10002,A8176,Ausgaben!H$7:H$10002),2)</f>
        <v>0</v>
      </c>
    </row>
    <row r="8177" spans="1:2" x14ac:dyDescent="0.25">
      <c r="A8177">
        <v>8177</v>
      </c>
      <c r="B8177" s="24">
        <f>ROUND(SUMIF(Einnahmen!E$7:E$10002,A8177,Einnahmen!G$7:G$10002)+SUMIF(Einnahmen!I$7:I$10002,A8177,Einnahmen!H$7:H$10002)+SUMIF(Ausgaben!E$7:E$10002,A8177,Ausgaben!G$7:G$10002)+SUMIF(Ausgaben!I$7:I$10002,A8177,Ausgaben!H$7:H$10002),2)</f>
        <v>0</v>
      </c>
    </row>
    <row r="8178" spans="1:2" x14ac:dyDescent="0.25">
      <c r="A8178">
        <v>8178</v>
      </c>
      <c r="B8178" s="24">
        <f>ROUND(SUMIF(Einnahmen!E$7:E$10002,A8178,Einnahmen!G$7:G$10002)+SUMIF(Einnahmen!I$7:I$10002,A8178,Einnahmen!H$7:H$10002)+SUMIF(Ausgaben!E$7:E$10002,A8178,Ausgaben!G$7:G$10002)+SUMIF(Ausgaben!I$7:I$10002,A8178,Ausgaben!H$7:H$10002),2)</f>
        <v>0</v>
      </c>
    </row>
    <row r="8179" spans="1:2" x14ac:dyDescent="0.25">
      <c r="A8179">
        <v>8179</v>
      </c>
      <c r="B8179" s="24">
        <f>ROUND(SUMIF(Einnahmen!E$7:E$10002,A8179,Einnahmen!G$7:G$10002)+SUMIF(Einnahmen!I$7:I$10002,A8179,Einnahmen!H$7:H$10002)+SUMIF(Ausgaben!E$7:E$10002,A8179,Ausgaben!G$7:G$10002)+SUMIF(Ausgaben!I$7:I$10002,A8179,Ausgaben!H$7:H$10002),2)</f>
        <v>0</v>
      </c>
    </row>
    <row r="8180" spans="1:2" x14ac:dyDescent="0.25">
      <c r="A8180">
        <v>8180</v>
      </c>
      <c r="B8180" s="24">
        <f>ROUND(SUMIF(Einnahmen!E$7:E$10002,A8180,Einnahmen!G$7:G$10002)+SUMIF(Einnahmen!I$7:I$10002,A8180,Einnahmen!H$7:H$10002)+SUMIF(Ausgaben!E$7:E$10002,A8180,Ausgaben!G$7:G$10002)+SUMIF(Ausgaben!I$7:I$10002,A8180,Ausgaben!H$7:H$10002),2)</f>
        <v>0</v>
      </c>
    </row>
    <row r="8181" spans="1:2" x14ac:dyDescent="0.25">
      <c r="A8181">
        <v>8181</v>
      </c>
      <c r="B8181" s="24">
        <f>ROUND(SUMIF(Einnahmen!E$7:E$10002,A8181,Einnahmen!G$7:G$10002)+SUMIF(Einnahmen!I$7:I$10002,A8181,Einnahmen!H$7:H$10002)+SUMIF(Ausgaben!E$7:E$10002,A8181,Ausgaben!G$7:G$10002)+SUMIF(Ausgaben!I$7:I$10002,A8181,Ausgaben!H$7:H$10002),2)</f>
        <v>0</v>
      </c>
    </row>
    <row r="8182" spans="1:2" x14ac:dyDescent="0.25">
      <c r="A8182">
        <v>8182</v>
      </c>
      <c r="B8182" s="24">
        <f>ROUND(SUMIF(Einnahmen!E$7:E$10002,A8182,Einnahmen!G$7:G$10002)+SUMIF(Einnahmen!I$7:I$10002,A8182,Einnahmen!H$7:H$10002)+SUMIF(Ausgaben!E$7:E$10002,A8182,Ausgaben!G$7:G$10002)+SUMIF(Ausgaben!I$7:I$10002,A8182,Ausgaben!H$7:H$10002),2)</f>
        <v>0</v>
      </c>
    </row>
    <row r="8183" spans="1:2" x14ac:dyDescent="0.25">
      <c r="A8183">
        <v>8183</v>
      </c>
      <c r="B8183" s="24">
        <f>ROUND(SUMIF(Einnahmen!E$7:E$10002,A8183,Einnahmen!G$7:G$10002)+SUMIF(Einnahmen!I$7:I$10002,A8183,Einnahmen!H$7:H$10002)+SUMIF(Ausgaben!E$7:E$10002,A8183,Ausgaben!G$7:G$10002)+SUMIF(Ausgaben!I$7:I$10002,A8183,Ausgaben!H$7:H$10002),2)</f>
        <v>0</v>
      </c>
    </row>
    <row r="8184" spans="1:2" x14ac:dyDescent="0.25">
      <c r="A8184">
        <v>8184</v>
      </c>
      <c r="B8184" s="24">
        <f>ROUND(SUMIF(Einnahmen!E$7:E$10002,A8184,Einnahmen!G$7:G$10002)+SUMIF(Einnahmen!I$7:I$10002,A8184,Einnahmen!H$7:H$10002)+SUMIF(Ausgaben!E$7:E$10002,A8184,Ausgaben!G$7:G$10002)+SUMIF(Ausgaben!I$7:I$10002,A8184,Ausgaben!H$7:H$10002),2)</f>
        <v>0</v>
      </c>
    </row>
    <row r="8185" spans="1:2" x14ac:dyDescent="0.25">
      <c r="A8185">
        <v>8185</v>
      </c>
      <c r="B8185" s="24">
        <f>ROUND(SUMIF(Einnahmen!E$7:E$10002,A8185,Einnahmen!G$7:G$10002)+SUMIF(Einnahmen!I$7:I$10002,A8185,Einnahmen!H$7:H$10002)+SUMIF(Ausgaben!E$7:E$10002,A8185,Ausgaben!G$7:G$10002)+SUMIF(Ausgaben!I$7:I$10002,A8185,Ausgaben!H$7:H$10002),2)</f>
        <v>0</v>
      </c>
    </row>
    <row r="8186" spans="1:2" x14ac:dyDescent="0.25">
      <c r="A8186">
        <v>8186</v>
      </c>
      <c r="B8186" s="24">
        <f>ROUND(SUMIF(Einnahmen!E$7:E$10002,A8186,Einnahmen!G$7:G$10002)+SUMIF(Einnahmen!I$7:I$10002,A8186,Einnahmen!H$7:H$10002)+SUMIF(Ausgaben!E$7:E$10002,A8186,Ausgaben!G$7:G$10002)+SUMIF(Ausgaben!I$7:I$10002,A8186,Ausgaben!H$7:H$10002),2)</f>
        <v>0</v>
      </c>
    </row>
    <row r="8187" spans="1:2" x14ac:dyDescent="0.25">
      <c r="A8187">
        <v>8187</v>
      </c>
      <c r="B8187" s="24">
        <f>ROUND(SUMIF(Einnahmen!E$7:E$10002,A8187,Einnahmen!G$7:G$10002)+SUMIF(Einnahmen!I$7:I$10002,A8187,Einnahmen!H$7:H$10002)+SUMIF(Ausgaben!E$7:E$10002,A8187,Ausgaben!G$7:G$10002)+SUMIF(Ausgaben!I$7:I$10002,A8187,Ausgaben!H$7:H$10002),2)</f>
        <v>0</v>
      </c>
    </row>
    <row r="8188" spans="1:2" x14ac:dyDescent="0.25">
      <c r="A8188">
        <v>8188</v>
      </c>
      <c r="B8188" s="24">
        <f>ROUND(SUMIF(Einnahmen!E$7:E$10002,A8188,Einnahmen!G$7:G$10002)+SUMIF(Einnahmen!I$7:I$10002,A8188,Einnahmen!H$7:H$10002)+SUMIF(Ausgaben!E$7:E$10002,A8188,Ausgaben!G$7:G$10002)+SUMIF(Ausgaben!I$7:I$10002,A8188,Ausgaben!H$7:H$10002),2)</f>
        <v>0</v>
      </c>
    </row>
    <row r="8189" spans="1:2" x14ac:dyDescent="0.25">
      <c r="A8189">
        <v>8189</v>
      </c>
      <c r="B8189" s="24">
        <f>ROUND(SUMIF(Einnahmen!E$7:E$10002,A8189,Einnahmen!G$7:G$10002)+SUMIF(Einnahmen!I$7:I$10002,A8189,Einnahmen!H$7:H$10002)+SUMIF(Ausgaben!E$7:E$10002,A8189,Ausgaben!G$7:G$10002)+SUMIF(Ausgaben!I$7:I$10002,A8189,Ausgaben!H$7:H$10002),2)</f>
        <v>0</v>
      </c>
    </row>
    <row r="8190" spans="1:2" x14ac:dyDescent="0.25">
      <c r="A8190">
        <v>8190</v>
      </c>
      <c r="B8190" s="24">
        <f>ROUND(SUMIF(Einnahmen!E$7:E$10002,A8190,Einnahmen!G$7:G$10002)+SUMIF(Einnahmen!I$7:I$10002,A8190,Einnahmen!H$7:H$10002)+SUMIF(Ausgaben!E$7:E$10002,A8190,Ausgaben!G$7:G$10002)+SUMIF(Ausgaben!I$7:I$10002,A8190,Ausgaben!H$7:H$10002),2)</f>
        <v>0</v>
      </c>
    </row>
    <row r="8191" spans="1:2" x14ac:dyDescent="0.25">
      <c r="A8191">
        <v>8191</v>
      </c>
      <c r="B8191" s="24">
        <f>ROUND(SUMIF(Einnahmen!E$7:E$10002,A8191,Einnahmen!G$7:G$10002)+SUMIF(Einnahmen!I$7:I$10002,A8191,Einnahmen!H$7:H$10002)+SUMIF(Ausgaben!E$7:E$10002,A8191,Ausgaben!G$7:G$10002)+SUMIF(Ausgaben!I$7:I$10002,A8191,Ausgaben!H$7:H$10002),2)</f>
        <v>0</v>
      </c>
    </row>
    <row r="8192" spans="1:2" x14ac:dyDescent="0.25">
      <c r="A8192">
        <v>8192</v>
      </c>
      <c r="B8192" s="24">
        <f>ROUND(SUMIF(Einnahmen!E$7:E$10002,A8192,Einnahmen!G$7:G$10002)+SUMIF(Einnahmen!I$7:I$10002,A8192,Einnahmen!H$7:H$10002)+SUMIF(Ausgaben!E$7:E$10002,A8192,Ausgaben!G$7:G$10002)+SUMIF(Ausgaben!I$7:I$10002,A8192,Ausgaben!H$7:H$10002),2)</f>
        <v>0</v>
      </c>
    </row>
    <row r="8193" spans="1:2" x14ac:dyDescent="0.25">
      <c r="A8193">
        <v>8193</v>
      </c>
      <c r="B8193" s="24">
        <f>ROUND(SUMIF(Einnahmen!E$7:E$10002,A8193,Einnahmen!G$7:G$10002)+SUMIF(Einnahmen!I$7:I$10002,A8193,Einnahmen!H$7:H$10002)+SUMIF(Ausgaben!E$7:E$10002,A8193,Ausgaben!G$7:G$10002)+SUMIF(Ausgaben!I$7:I$10002,A8193,Ausgaben!H$7:H$10002),2)</f>
        <v>0</v>
      </c>
    </row>
    <row r="8194" spans="1:2" x14ac:dyDescent="0.25">
      <c r="A8194">
        <v>8194</v>
      </c>
      <c r="B8194" s="24">
        <f>ROUND(SUMIF(Einnahmen!E$7:E$10002,A8194,Einnahmen!G$7:G$10002)+SUMIF(Einnahmen!I$7:I$10002,A8194,Einnahmen!H$7:H$10002)+SUMIF(Ausgaben!E$7:E$10002,A8194,Ausgaben!G$7:G$10002)+SUMIF(Ausgaben!I$7:I$10002,A8194,Ausgaben!H$7:H$10002),2)</f>
        <v>0</v>
      </c>
    </row>
    <row r="8195" spans="1:2" x14ac:dyDescent="0.25">
      <c r="A8195">
        <v>8195</v>
      </c>
      <c r="B8195" s="24">
        <f>ROUND(SUMIF(Einnahmen!E$7:E$10002,A8195,Einnahmen!G$7:G$10002)+SUMIF(Einnahmen!I$7:I$10002,A8195,Einnahmen!H$7:H$10002)+SUMIF(Ausgaben!E$7:E$10002,A8195,Ausgaben!G$7:G$10002)+SUMIF(Ausgaben!I$7:I$10002,A8195,Ausgaben!H$7:H$10002),2)</f>
        <v>0</v>
      </c>
    </row>
    <row r="8196" spans="1:2" x14ac:dyDescent="0.25">
      <c r="A8196">
        <v>8196</v>
      </c>
      <c r="B8196" s="24">
        <f>ROUND(SUMIF(Einnahmen!E$7:E$10002,A8196,Einnahmen!G$7:G$10002)+SUMIF(Einnahmen!I$7:I$10002,A8196,Einnahmen!H$7:H$10002)+SUMIF(Ausgaben!E$7:E$10002,A8196,Ausgaben!G$7:G$10002)+SUMIF(Ausgaben!I$7:I$10002,A8196,Ausgaben!H$7:H$10002),2)</f>
        <v>0</v>
      </c>
    </row>
    <row r="8197" spans="1:2" x14ac:dyDescent="0.25">
      <c r="A8197">
        <v>8197</v>
      </c>
      <c r="B8197" s="24">
        <f>ROUND(SUMIF(Einnahmen!E$7:E$10002,A8197,Einnahmen!G$7:G$10002)+SUMIF(Einnahmen!I$7:I$10002,A8197,Einnahmen!H$7:H$10002)+SUMIF(Ausgaben!E$7:E$10002,A8197,Ausgaben!G$7:G$10002)+SUMIF(Ausgaben!I$7:I$10002,A8197,Ausgaben!H$7:H$10002),2)</f>
        <v>0</v>
      </c>
    </row>
    <row r="8198" spans="1:2" x14ac:dyDescent="0.25">
      <c r="A8198">
        <v>8198</v>
      </c>
      <c r="B8198" s="24">
        <f>ROUND(SUMIF(Einnahmen!E$7:E$10002,A8198,Einnahmen!G$7:G$10002)+SUMIF(Einnahmen!I$7:I$10002,A8198,Einnahmen!H$7:H$10002)+SUMIF(Ausgaben!E$7:E$10002,A8198,Ausgaben!G$7:G$10002)+SUMIF(Ausgaben!I$7:I$10002,A8198,Ausgaben!H$7:H$10002),2)</f>
        <v>0</v>
      </c>
    </row>
    <row r="8199" spans="1:2" x14ac:dyDescent="0.25">
      <c r="A8199">
        <v>8199</v>
      </c>
      <c r="B8199" s="24">
        <f>ROUND(SUMIF(Einnahmen!E$7:E$10002,A8199,Einnahmen!G$7:G$10002)+SUMIF(Einnahmen!I$7:I$10002,A8199,Einnahmen!H$7:H$10002)+SUMIF(Ausgaben!E$7:E$10002,A8199,Ausgaben!G$7:G$10002)+SUMIF(Ausgaben!I$7:I$10002,A8199,Ausgaben!H$7:H$10002),2)</f>
        <v>0</v>
      </c>
    </row>
    <row r="8200" spans="1:2" x14ac:dyDescent="0.25">
      <c r="A8200">
        <v>8200</v>
      </c>
      <c r="B8200" s="24">
        <f>ROUND(SUMIF(Einnahmen!E$7:E$10002,A8200,Einnahmen!G$7:G$10002)+SUMIF(Einnahmen!I$7:I$10002,A8200,Einnahmen!H$7:H$10002)+SUMIF(Ausgaben!E$7:E$10002,A8200,Ausgaben!G$7:G$10002)+SUMIF(Ausgaben!I$7:I$10002,A8200,Ausgaben!H$7:H$10002),2)</f>
        <v>0</v>
      </c>
    </row>
    <row r="8201" spans="1:2" x14ac:dyDescent="0.25">
      <c r="A8201">
        <v>8201</v>
      </c>
      <c r="B8201" s="24">
        <f>ROUND(SUMIF(Einnahmen!E$7:E$10002,A8201,Einnahmen!G$7:G$10002)+SUMIF(Einnahmen!I$7:I$10002,A8201,Einnahmen!H$7:H$10002)+SUMIF(Ausgaben!E$7:E$10002,A8201,Ausgaben!G$7:G$10002)+SUMIF(Ausgaben!I$7:I$10002,A8201,Ausgaben!H$7:H$10002),2)</f>
        <v>0</v>
      </c>
    </row>
    <row r="8202" spans="1:2" x14ac:dyDescent="0.25">
      <c r="A8202">
        <v>8202</v>
      </c>
      <c r="B8202" s="24">
        <f>ROUND(SUMIF(Einnahmen!E$7:E$10002,A8202,Einnahmen!G$7:G$10002)+SUMIF(Einnahmen!I$7:I$10002,A8202,Einnahmen!H$7:H$10002)+SUMIF(Ausgaben!E$7:E$10002,A8202,Ausgaben!G$7:G$10002)+SUMIF(Ausgaben!I$7:I$10002,A8202,Ausgaben!H$7:H$10002),2)</f>
        <v>0</v>
      </c>
    </row>
    <row r="8203" spans="1:2" x14ac:dyDescent="0.25">
      <c r="A8203">
        <v>8203</v>
      </c>
      <c r="B8203" s="24">
        <f>ROUND(SUMIF(Einnahmen!E$7:E$10002,A8203,Einnahmen!G$7:G$10002)+SUMIF(Einnahmen!I$7:I$10002,A8203,Einnahmen!H$7:H$10002)+SUMIF(Ausgaben!E$7:E$10002,A8203,Ausgaben!G$7:G$10002)+SUMIF(Ausgaben!I$7:I$10002,A8203,Ausgaben!H$7:H$10002),2)</f>
        <v>0</v>
      </c>
    </row>
    <row r="8204" spans="1:2" x14ac:dyDescent="0.25">
      <c r="A8204">
        <v>8204</v>
      </c>
      <c r="B8204" s="24">
        <f>ROUND(SUMIF(Einnahmen!E$7:E$10002,A8204,Einnahmen!G$7:G$10002)+SUMIF(Einnahmen!I$7:I$10002,A8204,Einnahmen!H$7:H$10002)+SUMIF(Ausgaben!E$7:E$10002,A8204,Ausgaben!G$7:G$10002)+SUMIF(Ausgaben!I$7:I$10002,A8204,Ausgaben!H$7:H$10002),2)</f>
        <v>0</v>
      </c>
    </row>
    <row r="8205" spans="1:2" x14ac:dyDescent="0.25">
      <c r="A8205">
        <v>8205</v>
      </c>
      <c r="B8205" s="24">
        <f>ROUND(SUMIF(Einnahmen!E$7:E$10002,A8205,Einnahmen!G$7:G$10002)+SUMIF(Einnahmen!I$7:I$10002,A8205,Einnahmen!H$7:H$10002)+SUMIF(Ausgaben!E$7:E$10002,A8205,Ausgaben!G$7:G$10002)+SUMIF(Ausgaben!I$7:I$10002,A8205,Ausgaben!H$7:H$10002),2)</f>
        <v>0</v>
      </c>
    </row>
    <row r="8206" spans="1:2" x14ac:dyDescent="0.25">
      <c r="A8206">
        <v>8206</v>
      </c>
      <c r="B8206" s="24">
        <f>ROUND(SUMIF(Einnahmen!E$7:E$10002,A8206,Einnahmen!G$7:G$10002)+SUMIF(Einnahmen!I$7:I$10002,A8206,Einnahmen!H$7:H$10002)+SUMIF(Ausgaben!E$7:E$10002,A8206,Ausgaben!G$7:G$10002)+SUMIF(Ausgaben!I$7:I$10002,A8206,Ausgaben!H$7:H$10002),2)</f>
        <v>0</v>
      </c>
    </row>
    <row r="8207" spans="1:2" x14ac:dyDescent="0.25">
      <c r="A8207">
        <v>8207</v>
      </c>
      <c r="B8207" s="24">
        <f>ROUND(SUMIF(Einnahmen!E$7:E$10002,A8207,Einnahmen!G$7:G$10002)+SUMIF(Einnahmen!I$7:I$10002,A8207,Einnahmen!H$7:H$10002)+SUMIF(Ausgaben!E$7:E$10002,A8207,Ausgaben!G$7:G$10002)+SUMIF(Ausgaben!I$7:I$10002,A8207,Ausgaben!H$7:H$10002),2)</f>
        <v>0</v>
      </c>
    </row>
    <row r="8208" spans="1:2" x14ac:dyDescent="0.25">
      <c r="A8208">
        <v>8208</v>
      </c>
      <c r="B8208" s="24">
        <f>ROUND(SUMIF(Einnahmen!E$7:E$10002,A8208,Einnahmen!G$7:G$10002)+SUMIF(Einnahmen!I$7:I$10002,A8208,Einnahmen!H$7:H$10002)+SUMIF(Ausgaben!E$7:E$10002,A8208,Ausgaben!G$7:G$10002)+SUMIF(Ausgaben!I$7:I$10002,A8208,Ausgaben!H$7:H$10002),2)</f>
        <v>0</v>
      </c>
    </row>
    <row r="8209" spans="1:2" x14ac:dyDescent="0.25">
      <c r="A8209">
        <v>8209</v>
      </c>
      <c r="B8209" s="24">
        <f>ROUND(SUMIF(Einnahmen!E$7:E$10002,A8209,Einnahmen!G$7:G$10002)+SUMIF(Einnahmen!I$7:I$10002,A8209,Einnahmen!H$7:H$10002)+SUMIF(Ausgaben!E$7:E$10002,A8209,Ausgaben!G$7:G$10002)+SUMIF(Ausgaben!I$7:I$10002,A8209,Ausgaben!H$7:H$10002),2)</f>
        <v>0</v>
      </c>
    </row>
    <row r="8210" spans="1:2" x14ac:dyDescent="0.25">
      <c r="A8210">
        <v>8210</v>
      </c>
      <c r="B8210" s="24">
        <f>ROUND(SUMIF(Einnahmen!E$7:E$10002,A8210,Einnahmen!G$7:G$10002)+SUMIF(Einnahmen!I$7:I$10002,A8210,Einnahmen!H$7:H$10002)+SUMIF(Ausgaben!E$7:E$10002,A8210,Ausgaben!G$7:G$10002)+SUMIF(Ausgaben!I$7:I$10002,A8210,Ausgaben!H$7:H$10002),2)</f>
        <v>0</v>
      </c>
    </row>
    <row r="8211" spans="1:2" x14ac:dyDescent="0.25">
      <c r="A8211">
        <v>8211</v>
      </c>
      <c r="B8211" s="24">
        <f>ROUND(SUMIF(Einnahmen!E$7:E$10002,A8211,Einnahmen!G$7:G$10002)+SUMIF(Einnahmen!I$7:I$10002,A8211,Einnahmen!H$7:H$10002)+SUMIF(Ausgaben!E$7:E$10002,A8211,Ausgaben!G$7:G$10002)+SUMIF(Ausgaben!I$7:I$10002,A8211,Ausgaben!H$7:H$10002),2)</f>
        <v>0</v>
      </c>
    </row>
    <row r="8212" spans="1:2" x14ac:dyDescent="0.25">
      <c r="A8212">
        <v>8212</v>
      </c>
      <c r="B8212" s="24">
        <f>ROUND(SUMIF(Einnahmen!E$7:E$10002,A8212,Einnahmen!G$7:G$10002)+SUMIF(Einnahmen!I$7:I$10002,A8212,Einnahmen!H$7:H$10002)+SUMIF(Ausgaben!E$7:E$10002,A8212,Ausgaben!G$7:G$10002)+SUMIF(Ausgaben!I$7:I$10002,A8212,Ausgaben!H$7:H$10002),2)</f>
        <v>0</v>
      </c>
    </row>
    <row r="8213" spans="1:2" x14ac:dyDescent="0.25">
      <c r="A8213">
        <v>8213</v>
      </c>
      <c r="B8213" s="24">
        <f>ROUND(SUMIF(Einnahmen!E$7:E$10002,A8213,Einnahmen!G$7:G$10002)+SUMIF(Einnahmen!I$7:I$10002,A8213,Einnahmen!H$7:H$10002)+SUMIF(Ausgaben!E$7:E$10002,A8213,Ausgaben!G$7:G$10002)+SUMIF(Ausgaben!I$7:I$10002,A8213,Ausgaben!H$7:H$10002),2)</f>
        <v>0</v>
      </c>
    </row>
    <row r="8214" spans="1:2" x14ac:dyDescent="0.25">
      <c r="A8214">
        <v>8214</v>
      </c>
      <c r="B8214" s="24">
        <f>ROUND(SUMIF(Einnahmen!E$7:E$10002,A8214,Einnahmen!G$7:G$10002)+SUMIF(Einnahmen!I$7:I$10002,A8214,Einnahmen!H$7:H$10002)+SUMIF(Ausgaben!E$7:E$10002,A8214,Ausgaben!G$7:G$10002)+SUMIF(Ausgaben!I$7:I$10002,A8214,Ausgaben!H$7:H$10002),2)</f>
        <v>0</v>
      </c>
    </row>
    <row r="8215" spans="1:2" x14ac:dyDescent="0.25">
      <c r="A8215">
        <v>8215</v>
      </c>
      <c r="B8215" s="24">
        <f>ROUND(SUMIF(Einnahmen!E$7:E$10002,A8215,Einnahmen!G$7:G$10002)+SUMIF(Einnahmen!I$7:I$10002,A8215,Einnahmen!H$7:H$10002)+SUMIF(Ausgaben!E$7:E$10002,A8215,Ausgaben!G$7:G$10002)+SUMIF(Ausgaben!I$7:I$10002,A8215,Ausgaben!H$7:H$10002),2)</f>
        <v>0</v>
      </c>
    </row>
    <row r="8216" spans="1:2" x14ac:dyDescent="0.25">
      <c r="A8216">
        <v>8216</v>
      </c>
      <c r="B8216" s="24">
        <f>ROUND(SUMIF(Einnahmen!E$7:E$10002,A8216,Einnahmen!G$7:G$10002)+SUMIF(Einnahmen!I$7:I$10002,A8216,Einnahmen!H$7:H$10002)+SUMIF(Ausgaben!E$7:E$10002,A8216,Ausgaben!G$7:G$10002)+SUMIF(Ausgaben!I$7:I$10002,A8216,Ausgaben!H$7:H$10002),2)</f>
        <v>0</v>
      </c>
    </row>
    <row r="8217" spans="1:2" x14ac:dyDescent="0.25">
      <c r="A8217">
        <v>8217</v>
      </c>
      <c r="B8217" s="24">
        <f>ROUND(SUMIF(Einnahmen!E$7:E$10002,A8217,Einnahmen!G$7:G$10002)+SUMIF(Einnahmen!I$7:I$10002,A8217,Einnahmen!H$7:H$10002)+SUMIF(Ausgaben!E$7:E$10002,A8217,Ausgaben!G$7:G$10002)+SUMIF(Ausgaben!I$7:I$10002,A8217,Ausgaben!H$7:H$10002),2)</f>
        <v>0</v>
      </c>
    </row>
    <row r="8218" spans="1:2" x14ac:dyDescent="0.25">
      <c r="A8218">
        <v>8218</v>
      </c>
      <c r="B8218" s="24">
        <f>ROUND(SUMIF(Einnahmen!E$7:E$10002,A8218,Einnahmen!G$7:G$10002)+SUMIF(Einnahmen!I$7:I$10002,A8218,Einnahmen!H$7:H$10002)+SUMIF(Ausgaben!E$7:E$10002,A8218,Ausgaben!G$7:G$10002)+SUMIF(Ausgaben!I$7:I$10002,A8218,Ausgaben!H$7:H$10002),2)</f>
        <v>0</v>
      </c>
    </row>
    <row r="8219" spans="1:2" x14ac:dyDescent="0.25">
      <c r="A8219">
        <v>8219</v>
      </c>
      <c r="B8219" s="24">
        <f>ROUND(SUMIF(Einnahmen!E$7:E$10002,A8219,Einnahmen!G$7:G$10002)+SUMIF(Einnahmen!I$7:I$10002,A8219,Einnahmen!H$7:H$10002)+SUMIF(Ausgaben!E$7:E$10002,A8219,Ausgaben!G$7:G$10002)+SUMIF(Ausgaben!I$7:I$10002,A8219,Ausgaben!H$7:H$10002),2)</f>
        <v>0</v>
      </c>
    </row>
    <row r="8220" spans="1:2" x14ac:dyDescent="0.25">
      <c r="A8220">
        <v>8220</v>
      </c>
      <c r="B8220" s="24">
        <f>ROUND(SUMIF(Einnahmen!E$7:E$10002,A8220,Einnahmen!G$7:G$10002)+SUMIF(Einnahmen!I$7:I$10002,A8220,Einnahmen!H$7:H$10002)+SUMIF(Ausgaben!E$7:E$10002,A8220,Ausgaben!G$7:G$10002)+SUMIF(Ausgaben!I$7:I$10002,A8220,Ausgaben!H$7:H$10002),2)</f>
        <v>0</v>
      </c>
    </row>
    <row r="8221" spans="1:2" x14ac:dyDescent="0.25">
      <c r="A8221">
        <v>8221</v>
      </c>
      <c r="B8221" s="24">
        <f>ROUND(SUMIF(Einnahmen!E$7:E$10002,A8221,Einnahmen!G$7:G$10002)+SUMIF(Einnahmen!I$7:I$10002,A8221,Einnahmen!H$7:H$10002)+SUMIF(Ausgaben!E$7:E$10002,A8221,Ausgaben!G$7:G$10002)+SUMIF(Ausgaben!I$7:I$10002,A8221,Ausgaben!H$7:H$10002),2)</f>
        <v>0</v>
      </c>
    </row>
    <row r="8222" spans="1:2" x14ac:dyDescent="0.25">
      <c r="A8222">
        <v>8222</v>
      </c>
      <c r="B8222" s="24">
        <f>ROUND(SUMIF(Einnahmen!E$7:E$10002,A8222,Einnahmen!G$7:G$10002)+SUMIF(Einnahmen!I$7:I$10002,A8222,Einnahmen!H$7:H$10002)+SUMIF(Ausgaben!E$7:E$10002,A8222,Ausgaben!G$7:G$10002)+SUMIF(Ausgaben!I$7:I$10002,A8222,Ausgaben!H$7:H$10002),2)</f>
        <v>0</v>
      </c>
    </row>
    <row r="8223" spans="1:2" x14ac:dyDescent="0.25">
      <c r="A8223">
        <v>8223</v>
      </c>
      <c r="B8223" s="24">
        <f>ROUND(SUMIF(Einnahmen!E$7:E$10002,A8223,Einnahmen!G$7:G$10002)+SUMIF(Einnahmen!I$7:I$10002,A8223,Einnahmen!H$7:H$10002)+SUMIF(Ausgaben!E$7:E$10002,A8223,Ausgaben!G$7:G$10002)+SUMIF(Ausgaben!I$7:I$10002,A8223,Ausgaben!H$7:H$10002),2)</f>
        <v>0</v>
      </c>
    </row>
    <row r="8224" spans="1:2" x14ac:dyDescent="0.25">
      <c r="A8224">
        <v>8224</v>
      </c>
      <c r="B8224" s="24">
        <f>ROUND(SUMIF(Einnahmen!E$7:E$10002,A8224,Einnahmen!G$7:G$10002)+SUMIF(Einnahmen!I$7:I$10002,A8224,Einnahmen!H$7:H$10002)+SUMIF(Ausgaben!E$7:E$10002,A8224,Ausgaben!G$7:G$10002)+SUMIF(Ausgaben!I$7:I$10002,A8224,Ausgaben!H$7:H$10002),2)</f>
        <v>0</v>
      </c>
    </row>
    <row r="8225" spans="1:2" x14ac:dyDescent="0.25">
      <c r="A8225">
        <v>8225</v>
      </c>
      <c r="B8225" s="24">
        <f>ROUND(SUMIF(Einnahmen!E$7:E$10002,A8225,Einnahmen!G$7:G$10002)+SUMIF(Einnahmen!I$7:I$10002,A8225,Einnahmen!H$7:H$10002)+SUMIF(Ausgaben!E$7:E$10002,A8225,Ausgaben!G$7:G$10002)+SUMIF(Ausgaben!I$7:I$10002,A8225,Ausgaben!H$7:H$10002),2)</f>
        <v>0</v>
      </c>
    </row>
    <row r="8226" spans="1:2" x14ac:dyDescent="0.25">
      <c r="A8226">
        <v>8226</v>
      </c>
      <c r="B8226" s="24">
        <f>ROUND(SUMIF(Einnahmen!E$7:E$10002,A8226,Einnahmen!G$7:G$10002)+SUMIF(Einnahmen!I$7:I$10002,A8226,Einnahmen!H$7:H$10002)+SUMIF(Ausgaben!E$7:E$10002,A8226,Ausgaben!G$7:G$10002)+SUMIF(Ausgaben!I$7:I$10002,A8226,Ausgaben!H$7:H$10002),2)</f>
        <v>0</v>
      </c>
    </row>
    <row r="8227" spans="1:2" x14ac:dyDescent="0.25">
      <c r="A8227">
        <v>8227</v>
      </c>
      <c r="B8227" s="24">
        <f>ROUND(SUMIF(Einnahmen!E$7:E$10002,A8227,Einnahmen!G$7:G$10002)+SUMIF(Einnahmen!I$7:I$10002,A8227,Einnahmen!H$7:H$10002)+SUMIF(Ausgaben!E$7:E$10002,A8227,Ausgaben!G$7:G$10002)+SUMIF(Ausgaben!I$7:I$10002,A8227,Ausgaben!H$7:H$10002),2)</f>
        <v>0</v>
      </c>
    </row>
    <row r="8228" spans="1:2" x14ac:dyDescent="0.25">
      <c r="A8228">
        <v>8228</v>
      </c>
      <c r="B8228" s="24">
        <f>ROUND(SUMIF(Einnahmen!E$7:E$10002,A8228,Einnahmen!G$7:G$10002)+SUMIF(Einnahmen!I$7:I$10002,A8228,Einnahmen!H$7:H$10002)+SUMIF(Ausgaben!E$7:E$10002,A8228,Ausgaben!G$7:G$10002)+SUMIF(Ausgaben!I$7:I$10002,A8228,Ausgaben!H$7:H$10002),2)</f>
        <v>0</v>
      </c>
    </row>
    <row r="8229" spans="1:2" x14ac:dyDescent="0.25">
      <c r="A8229">
        <v>8229</v>
      </c>
      <c r="B8229" s="24">
        <f>ROUND(SUMIF(Einnahmen!E$7:E$10002,A8229,Einnahmen!G$7:G$10002)+SUMIF(Einnahmen!I$7:I$10002,A8229,Einnahmen!H$7:H$10002)+SUMIF(Ausgaben!E$7:E$10002,A8229,Ausgaben!G$7:G$10002)+SUMIF(Ausgaben!I$7:I$10002,A8229,Ausgaben!H$7:H$10002),2)</f>
        <v>0</v>
      </c>
    </row>
    <row r="8230" spans="1:2" x14ac:dyDescent="0.25">
      <c r="A8230">
        <v>8230</v>
      </c>
      <c r="B8230" s="24">
        <f>ROUND(SUMIF(Einnahmen!E$7:E$10002,A8230,Einnahmen!G$7:G$10002)+SUMIF(Einnahmen!I$7:I$10002,A8230,Einnahmen!H$7:H$10002)+SUMIF(Ausgaben!E$7:E$10002,A8230,Ausgaben!G$7:G$10002)+SUMIF(Ausgaben!I$7:I$10002,A8230,Ausgaben!H$7:H$10002),2)</f>
        <v>0</v>
      </c>
    </row>
    <row r="8231" spans="1:2" x14ac:dyDescent="0.25">
      <c r="A8231">
        <v>8231</v>
      </c>
      <c r="B8231" s="24">
        <f>ROUND(SUMIF(Einnahmen!E$7:E$10002,A8231,Einnahmen!G$7:G$10002)+SUMIF(Einnahmen!I$7:I$10002,A8231,Einnahmen!H$7:H$10002)+SUMIF(Ausgaben!E$7:E$10002,A8231,Ausgaben!G$7:G$10002)+SUMIF(Ausgaben!I$7:I$10002,A8231,Ausgaben!H$7:H$10002),2)</f>
        <v>0</v>
      </c>
    </row>
    <row r="8232" spans="1:2" x14ac:dyDescent="0.25">
      <c r="A8232">
        <v>8232</v>
      </c>
      <c r="B8232" s="24">
        <f>ROUND(SUMIF(Einnahmen!E$7:E$10002,A8232,Einnahmen!G$7:G$10002)+SUMIF(Einnahmen!I$7:I$10002,A8232,Einnahmen!H$7:H$10002)+SUMIF(Ausgaben!E$7:E$10002,A8232,Ausgaben!G$7:G$10002)+SUMIF(Ausgaben!I$7:I$10002,A8232,Ausgaben!H$7:H$10002),2)</f>
        <v>0</v>
      </c>
    </row>
    <row r="8233" spans="1:2" x14ac:dyDescent="0.25">
      <c r="A8233">
        <v>8233</v>
      </c>
      <c r="B8233" s="24">
        <f>ROUND(SUMIF(Einnahmen!E$7:E$10002,A8233,Einnahmen!G$7:G$10002)+SUMIF(Einnahmen!I$7:I$10002,A8233,Einnahmen!H$7:H$10002)+SUMIF(Ausgaben!E$7:E$10002,A8233,Ausgaben!G$7:G$10002)+SUMIF(Ausgaben!I$7:I$10002,A8233,Ausgaben!H$7:H$10002),2)</f>
        <v>0</v>
      </c>
    </row>
    <row r="8234" spans="1:2" x14ac:dyDescent="0.25">
      <c r="A8234">
        <v>8234</v>
      </c>
      <c r="B8234" s="24">
        <f>ROUND(SUMIF(Einnahmen!E$7:E$10002,A8234,Einnahmen!G$7:G$10002)+SUMIF(Einnahmen!I$7:I$10002,A8234,Einnahmen!H$7:H$10002)+SUMIF(Ausgaben!E$7:E$10002,A8234,Ausgaben!G$7:G$10002)+SUMIF(Ausgaben!I$7:I$10002,A8234,Ausgaben!H$7:H$10002),2)</f>
        <v>0</v>
      </c>
    </row>
    <row r="8235" spans="1:2" x14ac:dyDescent="0.25">
      <c r="A8235">
        <v>8235</v>
      </c>
      <c r="B8235" s="24">
        <f>ROUND(SUMIF(Einnahmen!E$7:E$10002,A8235,Einnahmen!G$7:G$10002)+SUMIF(Einnahmen!I$7:I$10002,A8235,Einnahmen!H$7:H$10002)+SUMIF(Ausgaben!E$7:E$10002,A8235,Ausgaben!G$7:G$10002)+SUMIF(Ausgaben!I$7:I$10002,A8235,Ausgaben!H$7:H$10002),2)</f>
        <v>0</v>
      </c>
    </row>
    <row r="8236" spans="1:2" x14ac:dyDescent="0.25">
      <c r="A8236">
        <v>8236</v>
      </c>
      <c r="B8236" s="24">
        <f>ROUND(SUMIF(Einnahmen!E$7:E$10002,A8236,Einnahmen!G$7:G$10002)+SUMIF(Einnahmen!I$7:I$10002,A8236,Einnahmen!H$7:H$10002)+SUMIF(Ausgaben!E$7:E$10002,A8236,Ausgaben!G$7:G$10002)+SUMIF(Ausgaben!I$7:I$10002,A8236,Ausgaben!H$7:H$10002),2)</f>
        <v>0</v>
      </c>
    </row>
    <row r="8237" spans="1:2" x14ac:dyDescent="0.25">
      <c r="A8237">
        <v>8237</v>
      </c>
      <c r="B8237" s="24">
        <f>ROUND(SUMIF(Einnahmen!E$7:E$10002,A8237,Einnahmen!G$7:G$10002)+SUMIF(Einnahmen!I$7:I$10002,A8237,Einnahmen!H$7:H$10002)+SUMIF(Ausgaben!E$7:E$10002,A8237,Ausgaben!G$7:G$10002)+SUMIF(Ausgaben!I$7:I$10002,A8237,Ausgaben!H$7:H$10002),2)</f>
        <v>0</v>
      </c>
    </row>
    <row r="8238" spans="1:2" x14ac:dyDescent="0.25">
      <c r="A8238">
        <v>8238</v>
      </c>
      <c r="B8238" s="24">
        <f>ROUND(SUMIF(Einnahmen!E$7:E$10002,A8238,Einnahmen!G$7:G$10002)+SUMIF(Einnahmen!I$7:I$10002,A8238,Einnahmen!H$7:H$10002)+SUMIF(Ausgaben!E$7:E$10002,A8238,Ausgaben!G$7:G$10002)+SUMIF(Ausgaben!I$7:I$10002,A8238,Ausgaben!H$7:H$10002),2)</f>
        <v>0</v>
      </c>
    </row>
    <row r="8239" spans="1:2" x14ac:dyDescent="0.25">
      <c r="A8239">
        <v>8239</v>
      </c>
      <c r="B8239" s="24">
        <f>ROUND(SUMIF(Einnahmen!E$7:E$10002,A8239,Einnahmen!G$7:G$10002)+SUMIF(Einnahmen!I$7:I$10002,A8239,Einnahmen!H$7:H$10002)+SUMIF(Ausgaben!E$7:E$10002,A8239,Ausgaben!G$7:G$10002)+SUMIF(Ausgaben!I$7:I$10002,A8239,Ausgaben!H$7:H$10002),2)</f>
        <v>0</v>
      </c>
    </row>
    <row r="8240" spans="1:2" x14ac:dyDescent="0.25">
      <c r="A8240">
        <v>8240</v>
      </c>
      <c r="B8240" s="24">
        <f>ROUND(SUMIF(Einnahmen!E$7:E$10002,A8240,Einnahmen!G$7:G$10002)+SUMIF(Einnahmen!I$7:I$10002,A8240,Einnahmen!H$7:H$10002)+SUMIF(Ausgaben!E$7:E$10002,A8240,Ausgaben!G$7:G$10002)+SUMIF(Ausgaben!I$7:I$10002,A8240,Ausgaben!H$7:H$10002),2)</f>
        <v>0</v>
      </c>
    </row>
    <row r="8241" spans="1:2" x14ac:dyDescent="0.25">
      <c r="A8241">
        <v>8241</v>
      </c>
      <c r="B8241" s="24">
        <f>ROUND(SUMIF(Einnahmen!E$7:E$10002,A8241,Einnahmen!G$7:G$10002)+SUMIF(Einnahmen!I$7:I$10002,A8241,Einnahmen!H$7:H$10002)+SUMIF(Ausgaben!E$7:E$10002,A8241,Ausgaben!G$7:G$10002)+SUMIF(Ausgaben!I$7:I$10002,A8241,Ausgaben!H$7:H$10002),2)</f>
        <v>0</v>
      </c>
    </row>
    <row r="8242" spans="1:2" x14ac:dyDescent="0.25">
      <c r="A8242">
        <v>8242</v>
      </c>
      <c r="B8242" s="24">
        <f>ROUND(SUMIF(Einnahmen!E$7:E$10002,A8242,Einnahmen!G$7:G$10002)+SUMIF(Einnahmen!I$7:I$10002,A8242,Einnahmen!H$7:H$10002)+SUMIF(Ausgaben!E$7:E$10002,A8242,Ausgaben!G$7:G$10002)+SUMIF(Ausgaben!I$7:I$10002,A8242,Ausgaben!H$7:H$10002),2)</f>
        <v>0</v>
      </c>
    </row>
    <row r="8243" spans="1:2" x14ac:dyDescent="0.25">
      <c r="A8243">
        <v>8243</v>
      </c>
      <c r="B8243" s="24">
        <f>ROUND(SUMIF(Einnahmen!E$7:E$10002,A8243,Einnahmen!G$7:G$10002)+SUMIF(Einnahmen!I$7:I$10002,A8243,Einnahmen!H$7:H$10002)+SUMIF(Ausgaben!E$7:E$10002,A8243,Ausgaben!G$7:G$10002)+SUMIF(Ausgaben!I$7:I$10002,A8243,Ausgaben!H$7:H$10002),2)</f>
        <v>0</v>
      </c>
    </row>
    <row r="8244" spans="1:2" x14ac:dyDescent="0.25">
      <c r="A8244">
        <v>8244</v>
      </c>
      <c r="B8244" s="24">
        <f>ROUND(SUMIF(Einnahmen!E$7:E$10002,A8244,Einnahmen!G$7:G$10002)+SUMIF(Einnahmen!I$7:I$10002,A8244,Einnahmen!H$7:H$10002)+SUMIF(Ausgaben!E$7:E$10002,A8244,Ausgaben!G$7:G$10002)+SUMIF(Ausgaben!I$7:I$10002,A8244,Ausgaben!H$7:H$10002),2)</f>
        <v>0</v>
      </c>
    </row>
    <row r="8245" spans="1:2" x14ac:dyDescent="0.25">
      <c r="A8245">
        <v>8245</v>
      </c>
      <c r="B8245" s="24">
        <f>ROUND(SUMIF(Einnahmen!E$7:E$10002,A8245,Einnahmen!G$7:G$10002)+SUMIF(Einnahmen!I$7:I$10002,A8245,Einnahmen!H$7:H$10002)+SUMIF(Ausgaben!E$7:E$10002,A8245,Ausgaben!G$7:G$10002)+SUMIF(Ausgaben!I$7:I$10002,A8245,Ausgaben!H$7:H$10002),2)</f>
        <v>0</v>
      </c>
    </row>
    <row r="8246" spans="1:2" x14ac:dyDescent="0.25">
      <c r="A8246">
        <v>8246</v>
      </c>
      <c r="B8246" s="24">
        <f>ROUND(SUMIF(Einnahmen!E$7:E$10002,A8246,Einnahmen!G$7:G$10002)+SUMIF(Einnahmen!I$7:I$10002,A8246,Einnahmen!H$7:H$10002)+SUMIF(Ausgaben!E$7:E$10002,A8246,Ausgaben!G$7:G$10002)+SUMIF(Ausgaben!I$7:I$10002,A8246,Ausgaben!H$7:H$10002),2)</f>
        <v>0</v>
      </c>
    </row>
    <row r="8247" spans="1:2" x14ac:dyDescent="0.25">
      <c r="A8247">
        <v>8247</v>
      </c>
      <c r="B8247" s="24">
        <f>ROUND(SUMIF(Einnahmen!E$7:E$10002,A8247,Einnahmen!G$7:G$10002)+SUMIF(Einnahmen!I$7:I$10002,A8247,Einnahmen!H$7:H$10002)+SUMIF(Ausgaben!E$7:E$10002,A8247,Ausgaben!G$7:G$10002)+SUMIF(Ausgaben!I$7:I$10002,A8247,Ausgaben!H$7:H$10002),2)</f>
        <v>0</v>
      </c>
    </row>
    <row r="8248" spans="1:2" x14ac:dyDescent="0.25">
      <c r="A8248">
        <v>8248</v>
      </c>
      <c r="B8248" s="24">
        <f>ROUND(SUMIF(Einnahmen!E$7:E$10002,A8248,Einnahmen!G$7:G$10002)+SUMIF(Einnahmen!I$7:I$10002,A8248,Einnahmen!H$7:H$10002)+SUMIF(Ausgaben!E$7:E$10002,A8248,Ausgaben!G$7:G$10002)+SUMIF(Ausgaben!I$7:I$10002,A8248,Ausgaben!H$7:H$10002),2)</f>
        <v>0</v>
      </c>
    </row>
    <row r="8249" spans="1:2" x14ac:dyDescent="0.25">
      <c r="A8249">
        <v>8249</v>
      </c>
      <c r="B8249" s="24">
        <f>ROUND(SUMIF(Einnahmen!E$7:E$10002,A8249,Einnahmen!G$7:G$10002)+SUMIF(Einnahmen!I$7:I$10002,A8249,Einnahmen!H$7:H$10002)+SUMIF(Ausgaben!E$7:E$10002,A8249,Ausgaben!G$7:G$10002)+SUMIF(Ausgaben!I$7:I$10002,A8249,Ausgaben!H$7:H$10002),2)</f>
        <v>0</v>
      </c>
    </row>
    <row r="8250" spans="1:2" x14ac:dyDescent="0.25">
      <c r="A8250">
        <v>8250</v>
      </c>
      <c r="B8250" s="24">
        <f>ROUND(SUMIF(Einnahmen!E$7:E$10002,A8250,Einnahmen!G$7:G$10002)+SUMIF(Einnahmen!I$7:I$10002,A8250,Einnahmen!H$7:H$10002)+SUMIF(Ausgaben!E$7:E$10002,A8250,Ausgaben!G$7:G$10002)+SUMIF(Ausgaben!I$7:I$10002,A8250,Ausgaben!H$7:H$10002),2)</f>
        <v>0</v>
      </c>
    </row>
    <row r="8251" spans="1:2" x14ac:dyDescent="0.25">
      <c r="A8251">
        <v>8251</v>
      </c>
      <c r="B8251" s="24">
        <f>ROUND(SUMIF(Einnahmen!E$7:E$10002,A8251,Einnahmen!G$7:G$10002)+SUMIF(Einnahmen!I$7:I$10002,A8251,Einnahmen!H$7:H$10002)+SUMIF(Ausgaben!E$7:E$10002,A8251,Ausgaben!G$7:G$10002)+SUMIF(Ausgaben!I$7:I$10002,A8251,Ausgaben!H$7:H$10002),2)</f>
        <v>0</v>
      </c>
    </row>
    <row r="8252" spans="1:2" x14ac:dyDescent="0.25">
      <c r="A8252">
        <v>8252</v>
      </c>
      <c r="B8252" s="24">
        <f>ROUND(SUMIF(Einnahmen!E$7:E$10002,A8252,Einnahmen!G$7:G$10002)+SUMIF(Einnahmen!I$7:I$10002,A8252,Einnahmen!H$7:H$10002)+SUMIF(Ausgaben!E$7:E$10002,A8252,Ausgaben!G$7:G$10002)+SUMIF(Ausgaben!I$7:I$10002,A8252,Ausgaben!H$7:H$10002),2)</f>
        <v>0</v>
      </c>
    </row>
    <row r="8253" spans="1:2" x14ac:dyDescent="0.25">
      <c r="A8253">
        <v>8253</v>
      </c>
      <c r="B8253" s="24">
        <f>ROUND(SUMIF(Einnahmen!E$7:E$10002,A8253,Einnahmen!G$7:G$10002)+SUMIF(Einnahmen!I$7:I$10002,A8253,Einnahmen!H$7:H$10002)+SUMIF(Ausgaben!E$7:E$10002,A8253,Ausgaben!G$7:G$10002)+SUMIF(Ausgaben!I$7:I$10002,A8253,Ausgaben!H$7:H$10002),2)</f>
        <v>0</v>
      </c>
    </row>
    <row r="8254" spans="1:2" x14ac:dyDescent="0.25">
      <c r="A8254">
        <v>8254</v>
      </c>
      <c r="B8254" s="24">
        <f>ROUND(SUMIF(Einnahmen!E$7:E$10002,A8254,Einnahmen!G$7:G$10002)+SUMIF(Einnahmen!I$7:I$10002,A8254,Einnahmen!H$7:H$10002)+SUMIF(Ausgaben!E$7:E$10002,A8254,Ausgaben!G$7:G$10002)+SUMIF(Ausgaben!I$7:I$10002,A8254,Ausgaben!H$7:H$10002),2)</f>
        <v>0</v>
      </c>
    </row>
    <row r="8255" spans="1:2" x14ac:dyDescent="0.25">
      <c r="A8255">
        <v>8255</v>
      </c>
      <c r="B8255" s="24">
        <f>ROUND(SUMIF(Einnahmen!E$7:E$10002,A8255,Einnahmen!G$7:G$10002)+SUMIF(Einnahmen!I$7:I$10002,A8255,Einnahmen!H$7:H$10002)+SUMIF(Ausgaben!E$7:E$10002,A8255,Ausgaben!G$7:G$10002)+SUMIF(Ausgaben!I$7:I$10002,A8255,Ausgaben!H$7:H$10002),2)</f>
        <v>0</v>
      </c>
    </row>
    <row r="8256" spans="1:2" x14ac:dyDescent="0.25">
      <c r="A8256">
        <v>8256</v>
      </c>
      <c r="B8256" s="24">
        <f>ROUND(SUMIF(Einnahmen!E$7:E$10002,A8256,Einnahmen!G$7:G$10002)+SUMIF(Einnahmen!I$7:I$10002,A8256,Einnahmen!H$7:H$10002)+SUMIF(Ausgaben!E$7:E$10002,A8256,Ausgaben!G$7:G$10002)+SUMIF(Ausgaben!I$7:I$10002,A8256,Ausgaben!H$7:H$10002),2)</f>
        <v>0</v>
      </c>
    </row>
    <row r="8257" spans="1:2" x14ac:dyDescent="0.25">
      <c r="A8257">
        <v>8257</v>
      </c>
      <c r="B8257" s="24">
        <f>ROUND(SUMIF(Einnahmen!E$7:E$10002,A8257,Einnahmen!G$7:G$10002)+SUMIF(Einnahmen!I$7:I$10002,A8257,Einnahmen!H$7:H$10002)+SUMIF(Ausgaben!E$7:E$10002,A8257,Ausgaben!G$7:G$10002)+SUMIF(Ausgaben!I$7:I$10002,A8257,Ausgaben!H$7:H$10002),2)</f>
        <v>0</v>
      </c>
    </row>
    <row r="8258" spans="1:2" x14ac:dyDescent="0.25">
      <c r="A8258">
        <v>8258</v>
      </c>
      <c r="B8258" s="24">
        <f>ROUND(SUMIF(Einnahmen!E$7:E$10002,A8258,Einnahmen!G$7:G$10002)+SUMIF(Einnahmen!I$7:I$10002,A8258,Einnahmen!H$7:H$10002)+SUMIF(Ausgaben!E$7:E$10002,A8258,Ausgaben!G$7:G$10002)+SUMIF(Ausgaben!I$7:I$10002,A8258,Ausgaben!H$7:H$10002),2)</f>
        <v>0</v>
      </c>
    </row>
    <row r="8259" spans="1:2" x14ac:dyDescent="0.25">
      <c r="A8259">
        <v>8259</v>
      </c>
      <c r="B8259" s="24">
        <f>ROUND(SUMIF(Einnahmen!E$7:E$10002,A8259,Einnahmen!G$7:G$10002)+SUMIF(Einnahmen!I$7:I$10002,A8259,Einnahmen!H$7:H$10002)+SUMIF(Ausgaben!E$7:E$10002,A8259,Ausgaben!G$7:G$10002)+SUMIF(Ausgaben!I$7:I$10002,A8259,Ausgaben!H$7:H$10002),2)</f>
        <v>0</v>
      </c>
    </row>
    <row r="8260" spans="1:2" x14ac:dyDescent="0.25">
      <c r="A8260">
        <v>8260</v>
      </c>
      <c r="B8260" s="24">
        <f>ROUND(SUMIF(Einnahmen!E$7:E$10002,A8260,Einnahmen!G$7:G$10002)+SUMIF(Einnahmen!I$7:I$10002,A8260,Einnahmen!H$7:H$10002)+SUMIF(Ausgaben!E$7:E$10002,A8260,Ausgaben!G$7:G$10002)+SUMIF(Ausgaben!I$7:I$10002,A8260,Ausgaben!H$7:H$10002),2)</f>
        <v>0</v>
      </c>
    </row>
    <row r="8261" spans="1:2" x14ac:dyDescent="0.25">
      <c r="A8261">
        <v>8261</v>
      </c>
      <c r="B8261" s="24">
        <f>ROUND(SUMIF(Einnahmen!E$7:E$10002,A8261,Einnahmen!G$7:G$10002)+SUMIF(Einnahmen!I$7:I$10002,A8261,Einnahmen!H$7:H$10002)+SUMIF(Ausgaben!E$7:E$10002,A8261,Ausgaben!G$7:G$10002)+SUMIF(Ausgaben!I$7:I$10002,A8261,Ausgaben!H$7:H$10002),2)</f>
        <v>0</v>
      </c>
    </row>
    <row r="8262" spans="1:2" x14ac:dyDescent="0.25">
      <c r="A8262">
        <v>8262</v>
      </c>
      <c r="B8262" s="24">
        <f>ROUND(SUMIF(Einnahmen!E$7:E$10002,A8262,Einnahmen!G$7:G$10002)+SUMIF(Einnahmen!I$7:I$10002,A8262,Einnahmen!H$7:H$10002)+SUMIF(Ausgaben!E$7:E$10002,A8262,Ausgaben!G$7:G$10002)+SUMIF(Ausgaben!I$7:I$10002,A8262,Ausgaben!H$7:H$10002),2)</f>
        <v>0</v>
      </c>
    </row>
    <row r="8263" spans="1:2" x14ac:dyDescent="0.25">
      <c r="A8263">
        <v>8263</v>
      </c>
      <c r="B8263" s="24">
        <f>ROUND(SUMIF(Einnahmen!E$7:E$10002,A8263,Einnahmen!G$7:G$10002)+SUMIF(Einnahmen!I$7:I$10002,A8263,Einnahmen!H$7:H$10002)+SUMIF(Ausgaben!E$7:E$10002,A8263,Ausgaben!G$7:G$10002)+SUMIF(Ausgaben!I$7:I$10002,A8263,Ausgaben!H$7:H$10002),2)</f>
        <v>0</v>
      </c>
    </row>
    <row r="8264" spans="1:2" x14ac:dyDescent="0.25">
      <c r="A8264">
        <v>8264</v>
      </c>
      <c r="B8264" s="24">
        <f>ROUND(SUMIF(Einnahmen!E$7:E$10002,A8264,Einnahmen!G$7:G$10002)+SUMIF(Einnahmen!I$7:I$10002,A8264,Einnahmen!H$7:H$10002)+SUMIF(Ausgaben!E$7:E$10002,A8264,Ausgaben!G$7:G$10002)+SUMIF(Ausgaben!I$7:I$10002,A8264,Ausgaben!H$7:H$10002),2)</f>
        <v>0</v>
      </c>
    </row>
    <row r="8265" spans="1:2" x14ac:dyDescent="0.25">
      <c r="A8265">
        <v>8265</v>
      </c>
      <c r="B8265" s="24">
        <f>ROUND(SUMIF(Einnahmen!E$7:E$10002,A8265,Einnahmen!G$7:G$10002)+SUMIF(Einnahmen!I$7:I$10002,A8265,Einnahmen!H$7:H$10002)+SUMIF(Ausgaben!E$7:E$10002,A8265,Ausgaben!G$7:G$10002)+SUMIF(Ausgaben!I$7:I$10002,A8265,Ausgaben!H$7:H$10002),2)</f>
        <v>0</v>
      </c>
    </row>
    <row r="8266" spans="1:2" x14ac:dyDescent="0.25">
      <c r="A8266">
        <v>8266</v>
      </c>
      <c r="B8266" s="24">
        <f>ROUND(SUMIF(Einnahmen!E$7:E$10002,A8266,Einnahmen!G$7:G$10002)+SUMIF(Einnahmen!I$7:I$10002,A8266,Einnahmen!H$7:H$10002)+SUMIF(Ausgaben!E$7:E$10002,A8266,Ausgaben!G$7:G$10002)+SUMIF(Ausgaben!I$7:I$10002,A8266,Ausgaben!H$7:H$10002),2)</f>
        <v>0</v>
      </c>
    </row>
    <row r="8267" spans="1:2" x14ac:dyDescent="0.25">
      <c r="A8267">
        <v>8267</v>
      </c>
      <c r="B8267" s="24">
        <f>ROUND(SUMIF(Einnahmen!E$7:E$10002,A8267,Einnahmen!G$7:G$10002)+SUMIF(Einnahmen!I$7:I$10002,A8267,Einnahmen!H$7:H$10002)+SUMIF(Ausgaben!E$7:E$10002,A8267,Ausgaben!G$7:G$10002)+SUMIF(Ausgaben!I$7:I$10002,A8267,Ausgaben!H$7:H$10002),2)</f>
        <v>0</v>
      </c>
    </row>
    <row r="8268" spans="1:2" x14ac:dyDescent="0.25">
      <c r="A8268">
        <v>8268</v>
      </c>
      <c r="B8268" s="24">
        <f>ROUND(SUMIF(Einnahmen!E$7:E$10002,A8268,Einnahmen!G$7:G$10002)+SUMIF(Einnahmen!I$7:I$10002,A8268,Einnahmen!H$7:H$10002)+SUMIF(Ausgaben!E$7:E$10002,A8268,Ausgaben!G$7:G$10002)+SUMIF(Ausgaben!I$7:I$10002,A8268,Ausgaben!H$7:H$10002),2)</f>
        <v>0</v>
      </c>
    </row>
    <row r="8269" spans="1:2" x14ac:dyDescent="0.25">
      <c r="A8269">
        <v>8269</v>
      </c>
      <c r="B8269" s="24">
        <f>ROUND(SUMIF(Einnahmen!E$7:E$10002,A8269,Einnahmen!G$7:G$10002)+SUMIF(Einnahmen!I$7:I$10002,A8269,Einnahmen!H$7:H$10002)+SUMIF(Ausgaben!E$7:E$10002,A8269,Ausgaben!G$7:G$10002)+SUMIF(Ausgaben!I$7:I$10002,A8269,Ausgaben!H$7:H$10002),2)</f>
        <v>0</v>
      </c>
    </row>
    <row r="8270" spans="1:2" x14ac:dyDescent="0.25">
      <c r="A8270">
        <v>8270</v>
      </c>
      <c r="B8270" s="24">
        <f>ROUND(SUMIF(Einnahmen!E$7:E$10002,A8270,Einnahmen!G$7:G$10002)+SUMIF(Einnahmen!I$7:I$10002,A8270,Einnahmen!H$7:H$10002)+SUMIF(Ausgaben!E$7:E$10002,A8270,Ausgaben!G$7:G$10002)+SUMIF(Ausgaben!I$7:I$10002,A8270,Ausgaben!H$7:H$10002),2)</f>
        <v>0</v>
      </c>
    </row>
    <row r="8271" spans="1:2" x14ac:dyDescent="0.25">
      <c r="A8271">
        <v>8271</v>
      </c>
      <c r="B8271" s="24">
        <f>ROUND(SUMIF(Einnahmen!E$7:E$10002,A8271,Einnahmen!G$7:G$10002)+SUMIF(Einnahmen!I$7:I$10002,A8271,Einnahmen!H$7:H$10002)+SUMIF(Ausgaben!E$7:E$10002,A8271,Ausgaben!G$7:G$10002)+SUMIF(Ausgaben!I$7:I$10002,A8271,Ausgaben!H$7:H$10002),2)</f>
        <v>0</v>
      </c>
    </row>
    <row r="8272" spans="1:2" x14ac:dyDescent="0.25">
      <c r="A8272">
        <v>8272</v>
      </c>
      <c r="B8272" s="24">
        <f>ROUND(SUMIF(Einnahmen!E$7:E$10002,A8272,Einnahmen!G$7:G$10002)+SUMIF(Einnahmen!I$7:I$10002,A8272,Einnahmen!H$7:H$10002)+SUMIF(Ausgaben!E$7:E$10002,A8272,Ausgaben!G$7:G$10002)+SUMIF(Ausgaben!I$7:I$10002,A8272,Ausgaben!H$7:H$10002),2)</f>
        <v>0</v>
      </c>
    </row>
    <row r="8273" spans="1:2" x14ac:dyDescent="0.25">
      <c r="A8273">
        <v>8273</v>
      </c>
      <c r="B8273" s="24">
        <f>ROUND(SUMIF(Einnahmen!E$7:E$10002,A8273,Einnahmen!G$7:G$10002)+SUMIF(Einnahmen!I$7:I$10002,A8273,Einnahmen!H$7:H$10002)+SUMIF(Ausgaben!E$7:E$10002,A8273,Ausgaben!G$7:G$10002)+SUMIF(Ausgaben!I$7:I$10002,A8273,Ausgaben!H$7:H$10002),2)</f>
        <v>0</v>
      </c>
    </row>
    <row r="8274" spans="1:2" x14ac:dyDescent="0.25">
      <c r="A8274">
        <v>8274</v>
      </c>
      <c r="B8274" s="24">
        <f>ROUND(SUMIF(Einnahmen!E$7:E$10002,A8274,Einnahmen!G$7:G$10002)+SUMIF(Einnahmen!I$7:I$10002,A8274,Einnahmen!H$7:H$10002)+SUMIF(Ausgaben!E$7:E$10002,A8274,Ausgaben!G$7:G$10002)+SUMIF(Ausgaben!I$7:I$10002,A8274,Ausgaben!H$7:H$10002),2)</f>
        <v>0</v>
      </c>
    </row>
    <row r="8275" spans="1:2" x14ac:dyDescent="0.25">
      <c r="A8275">
        <v>8275</v>
      </c>
      <c r="B8275" s="24">
        <f>ROUND(SUMIF(Einnahmen!E$7:E$10002,A8275,Einnahmen!G$7:G$10002)+SUMIF(Einnahmen!I$7:I$10002,A8275,Einnahmen!H$7:H$10002)+SUMIF(Ausgaben!E$7:E$10002,A8275,Ausgaben!G$7:G$10002)+SUMIF(Ausgaben!I$7:I$10002,A8275,Ausgaben!H$7:H$10002),2)</f>
        <v>0</v>
      </c>
    </row>
    <row r="8276" spans="1:2" x14ac:dyDescent="0.25">
      <c r="A8276">
        <v>8276</v>
      </c>
      <c r="B8276" s="24">
        <f>ROUND(SUMIF(Einnahmen!E$7:E$10002,A8276,Einnahmen!G$7:G$10002)+SUMIF(Einnahmen!I$7:I$10002,A8276,Einnahmen!H$7:H$10002)+SUMIF(Ausgaben!E$7:E$10002,A8276,Ausgaben!G$7:G$10002)+SUMIF(Ausgaben!I$7:I$10002,A8276,Ausgaben!H$7:H$10002),2)</f>
        <v>0</v>
      </c>
    </row>
    <row r="8277" spans="1:2" x14ac:dyDescent="0.25">
      <c r="A8277">
        <v>8277</v>
      </c>
      <c r="B8277" s="24">
        <f>ROUND(SUMIF(Einnahmen!E$7:E$10002,A8277,Einnahmen!G$7:G$10002)+SUMIF(Einnahmen!I$7:I$10002,A8277,Einnahmen!H$7:H$10002)+SUMIF(Ausgaben!E$7:E$10002,A8277,Ausgaben!G$7:G$10002)+SUMIF(Ausgaben!I$7:I$10002,A8277,Ausgaben!H$7:H$10002),2)</f>
        <v>0</v>
      </c>
    </row>
    <row r="8278" spans="1:2" x14ac:dyDescent="0.25">
      <c r="A8278">
        <v>8278</v>
      </c>
      <c r="B8278" s="24">
        <f>ROUND(SUMIF(Einnahmen!E$7:E$10002,A8278,Einnahmen!G$7:G$10002)+SUMIF(Einnahmen!I$7:I$10002,A8278,Einnahmen!H$7:H$10002)+SUMIF(Ausgaben!E$7:E$10002,A8278,Ausgaben!G$7:G$10002)+SUMIF(Ausgaben!I$7:I$10002,A8278,Ausgaben!H$7:H$10002),2)</f>
        <v>0</v>
      </c>
    </row>
    <row r="8279" spans="1:2" x14ac:dyDescent="0.25">
      <c r="A8279">
        <v>8279</v>
      </c>
      <c r="B8279" s="24">
        <f>ROUND(SUMIF(Einnahmen!E$7:E$10002,A8279,Einnahmen!G$7:G$10002)+SUMIF(Einnahmen!I$7:I$10002,A8279,Einnahmen!H$7:H$10002)+SUMIF(Ausgaben!E$7:E$10002,A8279,Ausgaben!G$7:G$10002)+SUMIF(Ausgaben!I$7:I$10002,A8279,Ausgaben!H$7:H$10002),2)</f>
        <v>0</v>
      </c>
    </row>
    <row r="8280" spans="1:2" x14ac:dyDescent="0.25">
      <c r="A8280">
        <v>8280</v>
      </c>
      <c r="B8280" s="24">
        <f>ROUND(SUMIF(Einnahmen!E$7:E$10002,A8280,Einnahmen!G$7:G$10002)+SUMIF(Einnahmen!I$7:I$10002,A8280,Einnahmen!H$7:H$10002)+SUMIF(Ausgaben!E$7:E$10002,A8280,Ausgaben!G$7:G$10002)+SUMIF(Ausgaben!I$7:I$10002,A8280,Ausgaben!H$7:H$10002),2)</f>
        <v>0</v>
      </c>
    </row>
    <row r="8281" spans="1:2" x14ac:dyDescent="0.25">
      <c r="A8281">
        <v>8281</v>
      </c>
      <c r="B8281" s="24">
        <f>ROUND(SUMIF(Einnahmen!E$7:E$10002,A8281,Einnahmen!G$7:G$10002)+SUMIF(Einnahmen!I$7:I$10002,A8281,Einnahmen!H$7:H$10002)+SUMIF(Ausgaben!E$7:E$10002,A8281,Ausgaben!G$7:G$10002)+SUMIF(Ausgaben!I$7:I$10002,A8281,Ausgaben!H$7:H$10002),2)</f>
        <v>0</v>
      </c>
    </row>
    <row r="8282" spans="1:2" x14ac:dyDescent="0.25">
      <c r="A8282">
        <v>8282</v>
      </c>
      <c r="B8282" s="24">
        <f>ROUND(SUMIF(Einnahmen!E$7:E$10002,A8282,Einnahmen!G$7:G$10002)+SUMIF(Einnahmen!I$7:I$10002,A8282,Einnahmen!H$7:H$10002)+SUMIF(Ausgaben!E$7:E$10002,A8282,Ausgaben!G$7:G$10002)+SUMIF(Ausgaben!I$7:I$10002,A8282,Ausgaben!H$7:H$10002),2)</f>
        <v>0</v>
      </c>
    </row>
    <row r="8283" spans="1:2" x14ac:dyDescent="0.25">
      <c r="A8283">
        <v>8283</v>
      </c>
      <c r="B8283" s="24">
        <f>ROUND(SUMIF(Einnahmen!E$7:E$10002,A8283,Einnahmen!G$7:G$10002)+SUMIF(Einnahmen!I$7:I$10002,A8283,Einnahmen!H$7:H$10002)+SUMIF(Ausgaben!E$7:E$10002,A8283,Ausgaben!G$7:G$10002)+SUMIF(Ausgaben!I$7:I$10002,A8283,Ausgaben!H$7:H$10002),2)</f>
        <v>0</v>
      </c>
    </row>
    <row r="8284" spans="1:2" x14ac:dyDescent="0.25">
      <c r="A8284">
        <v>8284</v>
      </c>
      <c r="B8284" s="24">
        <f>ROUND(SUMIF(Einnahmen!E$7:E$10002,A8284,Einnahmen!G$7:G$10002)+SUMIF(Einnahmen!I$7:I$10002,A8284,Einnahmen!H$7:H$10002)+SUMIF(Ausgaben!E$7:E$10002,A8284,Ausgaben!G$7:G$10002)+SUMIF(Ausgaben!I$7:I$10002,A8284,Ausgaben!H$7:H$10002),2)</f>
        <v>0</v>
      </c>
    </row>
    <row r="8285" spans="1:2" x14ac:dyDescent="0.25">
      <c r="A8285">
        <v>8285</v>
      </c>
      <c r="B8285" s="24">
        <f>ROUND(SUMIF(Einnahmen!E$7:E$10002,A8285,Einnahmen!G$7:G$10002)+SUMIF(Einnahmen!I$7:I$10002,A8285,Einnahmen!H$7:H$10002)+SUMIF(Ausgaben!E$7:E$10002,A8285,Ausgaben!G$7:G$10002)+SUMIF(Ausgaben!I$7:I$10002,A8285,Ausgaben!H$7:H$10002),2)</f>
        <v>0</v>
      </c>
    </row>
    <row r="8286" spans="1:2" x14ac:dyDescent="0.25">
      <c r="A8286">
        <v>8286</v>
      </c>
      <c r="B8286" s="24">
        <f>ROUND(SUMIF(Einnahmen!E$7:E$10002,A8286,Einnahmen!G$7:G$10002)+SUMIF(Einnahmen!I$7:I$10002,A8286,Einnahmen!H$7:H$10002)+SUMIF(Ausgaben!E$7:E$10002,A8286,Ausgaben!G$7:G$10002)+SUMIF(Ausgaben!I$7:I$10002,A8286,Ausgaben!H$7:H$10002),2)</f>
        <v>0</v>
      </c>
    </row>
    <row r="8287" spans="1:2" x14ac:dyDescent="0.25">
      <c r="A8287">
        <v>8287</v>
      </c>
      <c r="B8287" s="24">
        <f>ROUND(SUMIF(Einnahmen!E$7:E$10002,A8287,Einnahmen!G$7:G$10002)+SUMIF(Einnahmen!I$7:I$10002,A8287,Einnahmen!H$7:H$10002)+SUMIF(Ausgaben!E$7:E$10002,A8287,Ausgaben!G$7:G$10002)+SUMIF(Ausgaben!I$7:I$10002,A8287,Ausgaben!H$7:H$10002),2)</f>
        <v>0</v>
      </c>
    </row>
    <row r="8288" spans="1:2" x14ac:dyDescent="0.25">
      <c r="A8288">
        <v>8288</v>
      </c>
      <c r="B8288" s="24">
        <f>ROUND(SUMIF(Einnahmen!E$7:E$10002,A8288,Einnahmen!G$7:G$10002)+SUMIF(Einnahmen!I$7:I$10002,A8288,Einnahmen!H$7:H$10002)+SUMIF(Ausgaben!E$7:E$10002,A8288,Ausgaben!G$7:G$10002)+SUMIF(Ausgaben!I$7:I$10002,A8288,Ausgaben!H$7:H$10002),2)</f>
        <v>0</v>
      </c>
    </row>
    <row r="8289" spans="1:2" x14ac:dyDescent="0.25">
      <c r="A8289">
        <v>8289</v>
      </c>
      <c r="B8289" s="24">
        <f>ROUND(SUMIF(Einnahmen!E$7:E$10002,A8289,Einnahmen!G$7:G$10002)+SUMIF(Einnahmen!I$7:I$10002,A8289,Einnahmen!H$7:H$10002)+SUMIF(Ausgaben!E$7:E$10002,A8289,Ausgaben!G$7:G$10002)+SUMIF(Ausgaben!I$7:I$10002,A8289,Ausgaben!H$7:H$10002),2)</f>
        <v>0</v>
      </c>
    </row>
    <row r="8290" spans="1:2" x14ac:dyDescent="0.25">
      <c r="A8290">
        <v>8290</v>
      </c>
      <c r="B8290" s="24">
        <f>ROUND(SUMIF(Einnahmen!E$7:E$10002,A8290,Einnahmen!G$7:G$10002)+SUMIF(Einnahmen!I$7:I$10002,A8290,Einnahmen!H$7:H$10002)+SUMIF(Ausgaben!E$7:E$10002,A8290,Ausgaben!G$7:G$10002)+SUMIF(Ausgaben!I$7:I$10002,A8290,Ausgaben!H$7:H$10002),2)</f>
        <v>0</v>
      </c>
    </row>
    <row r="8291" spans="1:2" x14ac:dyDescent="0.25">
      <c r="A8291">
        <v>8291</v>
      </c>
      <c r="B8291" s="24">
        <f>ROUND(SUMIF(Einnahmen!E$7:E$10002,A8291,Einnahmen!G$7:G$10002)+SUMIF(Einnahmen!I$7:I$10002,A8291,Einnahmen!H$7:H$10002)+SUMIF(Ausgaben!E$7:E$10002,A8291,Ausgaben!G$7:G$10002)+SUMIF(Ausgaben!I$7:I$10002,A8291,Ausgaben!H$7:H$10002),2)</f>
        <v>0</v>
      </c>
    </row>
    <row r="8292" spans="1:2" x14ac:dyDescent="0.25">
      <c r="A8292">
        <v>8292</v>
      </c>
      <c r="B8292" s="24">
        <f>ROUND(SUMIF(Einnahmen!E$7:E$10002,A8292,Einnahmen!G$7:G$10002)+SUMIF(Einnahmen!I$7:I$10002,A8292,Einnahmen!H$7:H$10002)+SUMIF(Ausgaben!E$7:E$10002,A8292,Ausgaben!G$7:G$10002)+SUMIF(Ausgaben!I$7:I$10002,A8292,Ausgaben!H$7:H$10002),2)</f>
        <v>0</v>
      </c>
    </row>
    <row r="8293" spans="1:2" x14ac:dyDescent="0.25">
      <c r="A8293">
        <v>8293</v>
      </c>
      <c r="B8293" s="24">
        <f>ROUND(SUMIF(Einnahmen!E$7:E$10002,A8293,Einnahmen!G$7:G$10002)+SUMIF(Einnahmen!I$7:I$10002,A8293,Einnahmen!H$7:H$10002)+SUMIF(Ausgaben!E$7:E$10002,A8293,Ausgaben!G$7:G$10002)+SUMIF(Ausgaben!I$7:I$10002,A8293,Ausgaben!H$7:H$10002),2)</f>
        <v>0</v>
      </c>
    </row>
    <row r="8294" spans="1:2" x14ac:dyDescent="0.25">
      <c r="A8294">
        <v>8294</v>
      </c>
      <c r="B8294" s="24">
        <f>ROUND(SUMIF(Einnahmen!E$7:E$10002,A8294,Einnahmen!G$7:G$10002)+SUMIF(Einnahmen!I$7:I$10002,A8294,Einnahmen!H$7:H$10002)+SUMIF(Ausgaben!E$7:E$10002,A8294,Ausgaben!G$7:G$10002)+SUMIF(Ausgaben!I$7:I$10002,A8294,Ausgaben!H$7:H$10002),2)</f>
        <v>0</v>
      </c>
    </row>
    <row r="8295" spans="1:2" x14ac:dyDescent="0.25">
      <c r="A8295">
        <v>8295</v>
      </c>
      <c r="B8295" s="24">
        <f>ROUND(SUMIF(Einnahmen!E$7:E$10002,A8295,Einnahmen!G$7:G$10002)+SUMIF(Einnahmen!I$7:I$10002,A8295,Einnahmen!H$7:H$10002)+SUMIF(Ausgaben!E$7:E$10002,A8295,Ausgaben!G$7:G$10002)+SUMIF(Ausgaben!I$7:I$10002,A8295,Ausgaben!H$7:H$10002),2)</f>
        <v>0</v>
      </c>
    </row>
    <row r="8296" spans="1:2" x14ac:dyDescent="0.25">
      <c r="A8296">
        <v>8296</v>
      </c>
      <c r="B8296" s="24">
        <f>ROUND(SUMIF(Einnahmen!E$7:E$10002,A8296,Einnahmen!G$7:G$10002)+SUMIF(Einnahmen!I$7:I$10002,A8296,Einnahmen!H$7:H$10002)+SUMIF(Ausgaben!E$7:E$10002,A8296,Ausgaben!G$7:G$10002)+SUMIF(Ausgaben!I$7:I$10002,A8296,Ausgaben!H$7:H$10002),2)</f>
        <v>0</v>
      </c>
    </row>
    <row r="8297" spans="1:2" x14ac:dyDescent="0.25">
      <c r="A8297">
        <v>8297</v>
      </c>
      <c r="B8297" s="24">
        <f>ROUND(SUMIF(Einnahmen!E$7:E$10002,A8297,Einnahmen!G$7:G$10002)+SUMIF(Einnahmen!I$7:I$10002,A8297,Einnahmen!H$7:H$10002)+SUMIF(Ausgaben!E$7:E$10002,A8297,Ausgaben!G$7:G$10002)+SUMIF(Ausgaben!I$7:I$10002,A8297,Ausgaben!H$7:H$10002),2)</f>
        <v>0</v>
      </c>
    </row>
    <row r="8298" spans="1:2" x14ac:dyDescent="0.25">
      <c r="A8298">
        <v>8298</v>
      </c>
      <c r="B8298" s="24">
        <f>ROUND(SUMIF(Einnahmen!E$7:E$10002,A8298,Einnahmen!G$7:G$10002)+SUMIF(Einnahmen!I$7:I$10002,A8298,Einnahmen!H$7:H$10002)+SUMIF(Ausgaben!E$7:E$10002,A8298,Ausgaben!G$7:G$10002)+SUMIF(Ausgaben!I$7:I$10002,A8298,Ausgaben!H$7:H$10002),2)</f>
        <v>0</v>
      </c>
    </row>
    <row r="8299" spans="1:2" x14ac:dyDescent="0.25">
      <c r="A8299">
        <v>8299</v>
      </c>
      <c r="B8299" s="24">
        <f>ROUND(SUMIF(Einnahmen!E$7:E$10002,A8299,Einnahmen!G$7:G$10002)+SUMIF(Einnahmen!I$7:I$10002,A8299,Einnahmen!H$7:H$10002)+SUMIF(Ausgaben!E$7:E$10002,A8299,Ausgaben!G$7:G$10002)+SUMIF(Ausgaben!I$7:I$10002,A8299,Ausgaben!H$7:H$10002),2)</f>
        <v>0</v>
      </c>
    </row>
    <row r="8300" spans="1:2" x14ac:dyDescent="0.25">
      <c r="A8300">
        <v>8300</v>
      </c>
      <c r="B8300" s="24">
        <f>ROUND(SUMIF(Einnahmen!E$7:E$10002,A8300,Einnahmen!G$7:G$10002)+SUMIF(Einnahmen!I$7:I$10002,A8300,Einnahmen!H$7:H$10002)+SUMIF(Ausgaben!E$7:E$10002,A8300,Ausgaben!G$7:G$10002)+SUMIF(Ausgaben!I$7:I$10002,A8300,Ausgaben!H$7:H$10002),2)</f>
        <v>0</v>
      </c>
    </row>
    <row r="8301" spans="1:2" x14ac:dyDescent="0.25">
      <c r="A8301">
        <v>8301</v>
      </c>
      <c r="B8301" s="24">
        <f>ROUND(SUMIF(Einnahmen!E$7:E$10002,A8301,Einnahmen!G$7:G$10002)+SUMIF(Einnahmen!I$7:I$10002,A8301,Einnahmen!H$7:H$10002)+SUMIF(Ausgaben!E$7:E$10002,A8301,Ausgaben!G$7:G$10002)+SUMIF(Ausgaben!I$7:I$10002,A8301,Ausgaben!H$7:H$10002),2)</f>
        <v>0</v>
      </c>
    </row>
    <row r="8302" spans="1:2" x14ac:dyDescent="0.25">
      <c r="A8302">
        <v>8302</v>
      </c>
      <c r="B8302" s="24">
        <f>ROUND(SUMIF(Einnahmen!E$7:E$10002,A8302,Einnahmen!G$7:G$10002)+SUMIF(Einnahmen!I$7:I$10002,A8302,Einnahmen!H$7:H$10002)+SUMIF(Ausgaben!E$7:E$10002,A8302,Ausgaben!G$7:G$10002)+SUMIF(Ausgaben!I$7:I$10002,A8302,Ausgaben!H$7:H$10002),2)</f>
        <v>0</v>
      </c>
    </row>
    <row r="8303" spans="1:2" x14ac:dyDescent="0.25">
      <c r="A8303">
        <v>8303</v>
      </c>
      <c r="B8303" s="24">
        <f>ROUND(SUMIF(Einnahmen!E$7:E$10002,A8303,Einnahmen!G$7:G$10002)+SUMIF(Einnahmen!I$7:I$10002,A8303,Einnahmen!H$7:H$10002)+SUMIF(Ausgaben!E$7:E$10002,A8303,Ausgaben!G$7:G$10002)+SUMIF(Ausgaben!I$7:I$10002,A8303,Ausgaben!H$7:H$10002),2)</f>
        <v>0</v>
      </c>
    </row>
    <row r="8304" spans="1:2" x14ac:dyDescent="0.25">
      <c r="A8304">
        <v>8304</v>
      </c>
      <c r="B8304" s="24">
        <f>ROUND(SUMIF(Einnahmen!E$7:E$10002,A8304,Einnahmen!G$7:G$10002)+SUMIF(Einnahmen!I$7:I$10002,A8304,Einnahmen!H$7:H$10002)+SUMIF(Ausgaben!E$7:E$10002,A8304,Ausgaben!G$7:G$10002)+SUMIF(Ausgaben!I$7:I$10002,A8304,Ausgaben!H$7:H$10002),2)</f>
        <v>0</v>
      </c>
    </row>
    <row r="8305" spans="1:2" x14ac:dyDescent="0.25">
      <c r="A8305">
        <v>8305</v>
      </c>
      <c r="B8305" s="24">
        <f>ROUND(SUMIF(Einnahmen!E$7:E$10002,A8305,Einnahmen!G$7:G$10002)+SUMIF(Einnahmen!I$7:I$10002,A8305,Einnahmen!H$7:H$10002)+SUMIF(Ausgaben!E$7:E$10002,A8305,Ausgaben!G$7:G$10002)+SUMIF(Ausgaben!I$7:I$10002,A8305,Ausgaben!H$7:H$10002),2)</f>
        <v>0</v>
      </c>
    </row>
    <row r="8306" spans="1:2" x14ac:dyDescent="0.25">
      <c r="A8306">
        <v>8306</v>
      </c>
      <c r="B8306" s="24">
        <f>ROUND(SUMIF(Einnahmen!E$7:E$10002,A8306,Einnahmen!G$7:G$10002)+SUMIF(Einnahmen!I$7:I$10002,A8306,Einnahmen!H$7:H$10002)+SUMIF(Ausgaben!E$7:E$10002,A8306,Ausgaben!G$7:G$10002)+SUMIF(Ausgaben!I$7:I$10002,A8306,Ausgaben!H$7:H$10002),2)</f>
        <v>0</v>
      </c>
    </row>
    <row r="8307" spans="1:2" x14ac:dyDescent="0.25">
      <c r="A8307">
        <v>8307</v>
      </c>
      <c r="B8307" s="24">
        <f>ROUND(SUMIF(Einnahmen!E$7:E$10002,A8307,Einnahmen!G$7:G$10002)+SUMIF(Einnahmen!I$7:I$10002,A8307,Einnahmen!H$7:H$10002)+SUMIF(Ausgaben!E$7:E$10002,A8307,Ausgaben!G$7:G$10002)+SUMIF(Ausgaben!I$7:I$10002,A8307,Ausgaben!H$7:H$10002),2)</f>
        <v>0</v>
      </c>
    </row>
    <row r="8308" spans="1:2" x14ac:dyDescent="0.25">
      <c r="A8308">
        <v>8308</v>
      </c>
      <c r="B8308" s="24">
        <f>ROUND(SUMIF(Einnahmen!E$7:E$10002,A8308,Einnahmen!G$7:G$10002)+SUMIF(Einnahmen!I$7:I$10002,A8308,Einnahmen!H$7:H$10002)+SUMIF(Ausgaben!E$7:E$10002,A8308,Ausgaben!G$7:G$10002)+SUMIF(Ausgaben!I$7:I$10002,A8308,Ausgaben!H$7:H$10002),2)</f>
        <v>0</v>
      </c>
    </row>
    <row r="8309" spans="1:2" x14ac:dyDescent="0.25">
      <c r="A8309">
        <v>8309</v>
      </c>
      <c r="B8309" s="24">
        <f>ROUND(SUMIF(Einnahmen!E$7:E$10002,A8309,Einnahmen!G$7:G$10002)+SUMIF(Einnahmen!I$7:I$10002,A8309,Einnahmen!H$7:H$10002)+SUMIF(Ausgaben!E$7:E$10002,A8309,Ausgaben!G$7:G$10002)+SUMIF(Ausgaben!I$7:I$10002,A8309,Ausgaben!H$7:H$10002),2)</f>
        <v>0</v>
      </c>
    </row>
    <row r="8310" spans="1:2" x14ac:dyDescent="0.25">
      <c r="A8310">
        <v>8310</v>
      </c>
      <c r="B8310" s="24">
        <f>ROUND(SUMIF(Einnahmen!E$7:E$10002,A8310,Einnahmen!G$7:G$10002)+SUMIF(Einnahmen!I$7:I$10002,A8310,Einnahmen!H$7:H$10002)+SUMIF(Ausgaben!E$7:E$10002,A8310,Ausgaben!G$7:G$10002)+SUMIF(Ausgaben!I$7:I$10002,A8310,Ausgaben!H$7:H$10002),2)</f>
        <v>0</v>
      </c>
    </row>
    <row r="8311" spans="1:2" x14ac:dyDescent="0.25">
      <c r="A8311">
        <v>8311</v>
      </c>
      <c r="B8311" s="24">
        <f>ROUND(SUMIF(Einnahmen!E$7:E$10002,A8311,Einnahmen!G$7:G$10002)+SUMIF(Einnahmen!I$7:I$10002,A8311,Einnahmen!H$7:H$10002)+SUMIF(Ausgaben!E$7:E$10002,A8311,Ausgaben!G$7:G$10002)+SUMIF(Ausgaben!I$7:I$10002,A8311,Ausgaben!H$7:H$10002),2)</f>
        <v>0</v>
      </c>
    </row>
    <row r="8312" spans="1:2" x14ac:dyDescent="0.25">
      <c r="A8312">
        <v>8312</v>
      </c>
      <c r="B8312" s="24">
        <f>ROUND(SUMIF(Einnahmen!E$7:E$10002,A8312,Einnahmen!G$7:G$10002)+SUMIF(Einnahmen!I$7:I$10002,A8312,Einnahmen!H$7:H$10002)+SUMIF(Ausgaben!E$7:E$10002,A8312,Ausgaben!G$7:G$10002)+SUMIF(Ausgaben!I$7:I$10002,A8312,Ausgaben!H$7:H$10002),2)</f>
        <v>0</v>
      </c>
    </row>
    <row r="8313" spans="1:2" x14ac:dyDescent="0.25">
      <c r="A8313">
        <v>8313</v>
      </c>
      <c r="B8313" s="24">
        <f>ROUND(SUMIF(Einnahmen!E$7:E$10002,A8313,Einnahmen!G$7:G$10002)+SUMIF(Einnahmen!I$7:I$10002,A8313,Einnahmen!H$7:H$10002)+SUMIF(Ausgaben!E$7:E$10002,A8313,Ausgaben!G$7:G$10002)+SUMIF(Ausgaben!I$7:I$10002,A8313,Ausgaben!H$7:H$10002),2)</f>
        <v>0</v>
      </c>
    </row>
    <row r="8314" spans="1:2" x14ac:dyDescent="0.25">
      <c r="A8314">
        <v>8314</v>
      </c>
      <c r="B8314" s="24">
        <f>ROUND(SUMIF(Einnahmen!E$7:E$10002,A8314,Einnahmen!G$7:G$10002)+SUMIF(Einnahmen!I$7:I$10002,A8314,Einnahmen!H$7:H$10002)+SUMIF(Ausgaben!E$7:E$10002,A8314,Ausgaben!G$7:G$10002)+SUMIF(Ausgaben!I$7:I$10002,A8314,Ausgaben!H$7:H$10002),2)</f>
        <v>0</v>
      </c>
    </row>
    <row r="8315" spans="1:2" x14ac:dyDescent="0.25">
      <c r="A8315">
        <v>8315</v>
      </c>
      <c r="B8315" s="24">
        <f>ROUND(SUMIF(Einnahmen!E$7:E$10002,A8315,Einnahmen!G$7:G$10002)+SUMIF(Einnahmen!I$7:I$10002,A8315,Einnahmen!H$7:H$10002)+SUMIF(Ausgaben!E$7:E$10002,A8315,Ausgaben!G$7:G$10002)+SUMIF(Ausgaben!I$7:I$10002,A8315,Ausgaben!H$7:H$10002),2)</f>
        <v>0</v>
      </c>
    </row>
    <row r="8316" spans="1:2" x14ac:dyDescent="0.25">
      <c r="A8316">
        <v>8316</v>
      </c>
      <c r="B8316" s="24">
        <f>ROUND(SUMIF(Einnahmen!E$7:E$10002,A8316,Einnahmen!G$7:G$10002)+SUMIF(Einnahmen!I$7:I$10002,A8316,Einnahmen!H$7:H$10002)+SUMIF(Ausgaben!E$7:E$10002,A8316,Ausgaben!G$7:G$10002)+SUMIF(Ausgaben!I$7:I$10002,A8316,Ausgaben!H$7:H$10002),2)</f>
        <v>0</v>
      </c>
    </row>
    <row r="8317" spans="1:2" x14ac:dyDescent="0.25">
      <c r="A8317">
        <v>8317</v>
      </c>
      <c r="B8317" s="24">
        <f>ROUND(SUMIF(Einnahmen!E$7:E$10002,A8317,Einnahmen!G$7:G$10002)+SUMIF(Einnahmen!I$7:I$10002,A8317,Einnahmen!H$7:H$10002)+SUMIF(Ausgaben!E$7:E$10002,A8317,Ausgaben!G$7:G$10002)+SUMIF(Ausgaben!I$7:I$10002,A8317,Ausgaben!H$7:H$10002),2)</f>
        <v>0</v>
      </c>
    </row>
    <row r="8318" spans="1:2" x14ac:dyDescent="0.25">
      <c r="A8318">
        <v>8318</v>
      </c>
      <c r="B8318" s="24">
        <f>ROUND(SUMIF(Einnahmen!E$7:E$10002,A8318,Einnahmen!G$7:G$10002)+SUMIF(Einnahmen!I$7:I$10002,A8318,Einnahmen!H$7:H$10002)+SUMIF(Ausgaben!E$7:E$10002,A8318,Ausgaben!G$7:G$10002)+SUMIF(Ausgaben!I$7:I$10002,A8318,Ausgaben!H$7:H$10002),2)</f>
        <v>0</v>
      </c>
    </row>
    <row r="8319" spans="1:2" x14ac:dyDescent="0.25">
      <c r="A8319">
        <v>8319</v>
      </c>
      <c r="B8319" s="24">
        <f>ROUND(SUMIF(Einnahmen!E$7:E$10002,A8319,Einnahmen!G$7:G$10002)+SUMIF(Einnahmen!I$7:I$10002,A8319,Einnahmen!H$7:H$10002)+SUMIF(Ausgaben!E$7:E$10002,A8319,Ausgaben!G$7:G$10002)+SUMIF(Ausgaben!I$7:I$10002,A8319,Ausgaben!H$7:H$10002),2)</f>
        <v>0</v>
      </c>
    </row>
    <row r="8320" spans="1:2" x14ac:dyDescent="0.25">
      <c r="A8320">
        <v>8320</v>
      </c>
      <c r="B8320" s="24">
        <f>ROUND(SUMIF(Einnahmen!E$7:E$10002,A8320,Einnahmen!G$7:G$10002)+SUMIF(Einnahmen!I$7:I$10002,A8320,Einnahmen!H$7:H$10002)+SUMIF(Ausgaben!E$7:E$10002,A8320,Ausgaben!G$7:G$10002)+SUMIF(Ausgaben!I$7:I$10002,A8320,Ausgaben!H$7:H$10002),2)</f>
        <v>0</v>
      </c>
    </row>
    <row r="8321" spans="1:2" x14ac:dyDescent="0.25">
      <c r="A8321">
        <v>8321</v>
      </c>
      <c r="B8321" s="24">
        <f>ROUND(SUMIF(Einnahmen!E$7:E$10002,A8321,Einnahmen!G$7:G$10002)+SUMIF(Einnahmen!I$7:I$10002,A8321,Einnahmen!H$7:H$10002)+SUMIF(Ausgaben!E$7:E$10002,A8321,Ausgaben!G$7:G$10002)+SUMIF(Ausgaben!I$7:I$10002,A8321,Ausgaben!H$7:H$10002),2)</f>
        <v>0</v>
      </c>
    </row>
    <row r="8322" spans="1:2" x14ac:dyDescent="0.25">
      <c r="A8322">
        <v>8322</v>
      </c>
      <c r="B8322" s="24">
        <f>ROUND(SUMIF(Einnahmen!E$7:E$10002,A8322,Einnahmen!G$7:G$10002)+SUMIF(Einnahmen!I$7:I$10002,A8322,Einnahmen!H$7:H$10002)+SUMIF(Ausgaben!E$7:E$10002,A8322,Ausgaben!G$7:G$10002)+SUMIF(Ausgaben!I$7:I$10002,A8322,Ausgaben!H$7:H$10002),2)</f>
        <v>0</v>
      </c>
    </row>
    <row r="8323" spans="1:2" x14ac:dyDescent="0.25">
      <c r="A8323">
        <v>8323</v>
      </c>
      <c r="B8323" s="24">
        <f>ROUND(SUMIF(Einnahmen!E$7:E$10002,A8323,Einnahmen!G$7:G$10002)+SUMIF(Einnahmen!I$7:I$10002,A8323,Einnahmen!H$7:H$10002)+SUMIF(Ausgaben!E$7:E$10002,A8323,Ausgaben!G$7:G$10002)+SUMIF(Ausgaben!I$7:I$10002,A8323,Ausgaben!H$7:H$10002),2)</f>
        <v>0</v>
      </c>
    </row>
    <row r="8324" spans="1:2" x14ac:dyDescent="0.25">
      <c r="A8324">
        <v>8324</v>
      </c>
      <c r="B8324" s="24">
        <f>ROUND(SUMIF(Einnahmen!E$7:E$10002,A8324,Einnahmen!G$7:G$10002)+SUMIF(Einnahmen!I$7:I$10002,A8324,Einnahmen!H$7:H$10002)+SUMIF(Ausgaben!E$7:E$10002,A8324,Ausgaben!G$7:G$10002)+SUMIF(Ausgaben!I$7:I$10002,A8324,Ausgaben!H$7:H$10002),2)</f>
        <v>0</v>
      </c>
    </row>
    <row r="8325" spans="1:2" x14ac:dyDescent="0.25">
      <c r="A8325">
        <v>8325</v>
      </c>
      <c r="B8325" s="24">
        <f>ROUND(SUMIF(Einnahmen!E$7:E$10002,A8325,Einnahmen!G$7:G$10002)+SUMIF(Einnahmen!I$7:I$10002,A8325,Einnahmen!H$7:H$10002)+SUMIF(Ausgaben!E$7:E$10002,A8325,Ausgaben!G$7:G$10002)+SUMIF(Ausgaben!I$7:I$10002,A8325,Ausgaben!H$7:H$10002),2)</f>
        <v>0</v>
      </c>
    </row>
    <row r="8326" spans="1:2" x14ac:dyDescent="0.25">
      <c r="A8326">
        <v>8326</v>
      </c>
      <c r="B8326" s="24">
        <f>ROUND(SUMIF(Einnahmen!E$7:E$10002,A8326,Einnahmen!G$7:G$10002)+SUMIF(Einnahmen!I$7:I$10002,A8326,Einnahmen!H$7:H$10002)+SUMIF(Ausgaben!E$7:E$10002,A8326,Ausgaben!G$7:G$10002)+SUMIF(Ausgaben!I$7:I$10002,A8326,Ausgaben!H$7:H$10002),2)</f>
        <v>0</v>
      </c>
    </row>
    <row r="8327" spans="1:2" x14ac:dyDescent="0.25">
      <c r="A8327">
        <v>8327</v>
      </c>
      <c r="B8327" s="24">
        <f>ROUND(SUMIF(Einnahmen!E$7:E$10002,A8327,Einnahmen!G$7:G$10002)+SUMIF(Einnahmen!I$7:I$10002,A8327,Einnahmen!H$7:H$10002)+SUMIF(Ausgaben!E$7:E$10002,A8327,Ausgaben!G$7:G$10002)+SUMIF(Ausgaben!I$7:I$10002,A8327,Ausgaben!H$7:H$10002),2)</f>
        <v>0</v>
      </c>
    </row>
    <row r="8328" spans="1:2" x14ac:dyDescent="0.25">
      <c r="A8328">
        <v>8328</v>
      </c>
      <c r="B8328" s="24">
        <f>ROUND(SUMIF(Einnahmen!E$7:E$10002,A8328,Einnahmen!G$7:G$10002)+SUMIF(Einnahmen!I$7:I$10002,A8328,Einnahmen!H$7:H$10002)+SUMIF(Ausgaben!E$7:E$10002,A8328,Ausgaben!G$7:G$10002)+SUMIF(Ausgaben!I$7:I$10002,A8328,Ausgaben!H$7:H$10002),2)</f>
        <v>0</v>
      </c>
    </row>
    <row r="8329" spans="1:2" x14ac:dyDescent="0.25">
      <c r="A8329">
        <v>8329</v>
      </c>
      <c r="B8329" s="24">
        <f>ROUND(SUMIF(Einnahmen!E$7:E$10002,A8329,Einnahmen!G$7:G$10002)+SUMIF(Einnahmen!I$7:I$10002,A8329,Einnahmen!H$7:H$10002)+SUMIF(Ausgaben!E$7:E$10002,A8329,Ausgaben!G$7:G$10002)+SUMIF(Ausgaben!I$7:I$10002,A8329,Ausgaben!H$7:H$10002),2)</f>
        <v>0</v>
      </c>
    </row>
    <row r="8330" spans="1:2" x14ac:dyDescent="0.25">
      <c r="A8330">
        <v>8330</v>
      </c>
      <c r="B8330" s="24">
        <f>ROUND(SUMIF(Einnahmen!E$7:E$10002,A8330,Einnahmen!G$7:G$10002)+SUMIF(Einnahmen!I$7:I$10002,A8330,Einnahmen!H$7:H$10002)+SUMIF(Ausgaben!E$7:E$10002,A8330,Ausgaben!G$7:G$10002)+SUMIF(Ausgaben!I$7:I$10002,A8330,Ausgaben!H$7:H$10002),2)</f>
        <v>0</v>
      </c>
    </row>
    <row r="8331" spans="1:2" x14ac:dyDescent="0.25">
      <c r="A8331">
        <v>8331</v>
      </c>
      <c r="B8331" s="24">
        <f>ROUND(SUMIF(Einnahmen!E$7:E$10002,A8331,Einnahmen!G$7:G$10002)+SUMIF(Einnahmen!I$7:I$10002,A8331,Einnahmen!H$7:H$10002)+SUMIF(Ausgaben!E$7:E$10002,A8331,Ausgaben!G$7:G$10002)+SUMIF(Ausgaben!I$7:I$10002,A8331,Ausgaben!H$7:H$10002),2)</f>
        <v>0</v>
      </c>
    </row>
    <row r="8332" spans="1:2" x14ac:dyDescent="0.25">
      <c r="A8332">
        <v>8332</v>
      </c>
      <c r="B8332" s="24">
        <f>ROUND(SUMIF(Einnahmen!E$7:E$10002,A8332,Einnahmen!G$7:G$10002)+SUMIF(Einnahmen!I$7:I$10002,A8332,Einnahmen!H$7:H$10002)+SUMIF(Ausgaben!E$7:E$10002,A8332,Ausgaben!G$7:G$10002)+SUMIF(Ausgaben!I$7:I$10002,A8332,Ausgaben!H$7:H$10002),2)</f>
        <v>0</v>
      </c>
    </row>
    <row r="8333" spans="1:2" x14ac:dyDescent="0.25">
      <c r="A8333">
        <v>8333</v>
      </c>
      <c r="B8333" s="24">
        <f>ROUND(SUMIF(Einnahmen!E$7:E$10002,A8333,Einnahmen!G$7:G$10002)+SUMIF(Einnahmen!I$7:I$10002,A8333,Einnahmen!H$7:H$10002)+SUMIF(Ausgaben!E$7:E$10002,A8333,Ausgaben!G$7:G$10002)+SUMIF(Ausgaben!I$7:I$10002,A8333,Ausgaben!H$7:H$10002),2)</f>
        <v>0</v>
      </c>
    </row>
    <row r="8334" spans="1:2" x14ac:dyDescent="0.25">
      <c r="A8334">
        <v>8334</v>
      </c>
      <c r="B8334" s="24">
        <f>ROUND(SUMIF(Einnahmen!E$7:E$10002,A8334,Einnahmen!G$7:G$10002)+SUMIF(Einnahmen!I$7:I$10002,A8334,Einnahmen!H$7:H$10002)+SUMIF(Ausgaben!E$7:E$10002,A8334,Ausgaben!G$7:G$10002)+SUMIF(Ausgaben!I$7:I$10002,A8334,Ausgaben!H$7:H$10002),2)</f>
        <v>0</v>
      </c>
    </row>
    <row r="8335" spans="1:2" x14ac:dyDescent="0.25">
      <c r="A8335">
        <v>8335</v>
      </c>
      <c r="B8335" s="24">
        <f>ROUND(SUMIF(Einnahmen!E$7:E$10002,A8335,Einnahmen!G$7:G$10002)+SUMIF(Einnahmen!I$7:I$10002,A8335,Einnahmen!H$7:H$10002)+SUMIF(Ausgaben!E$7:E$10002,A8335,Ausgaben!G$7:G$10002)+SUMIF(Ausgaben!I$7:I$10002,A8335,Ausgaben!H$7:H$10002),2)</f>
        <v>0</v>
      </c>
    </row>
    <row r="8336" spans="1:2" x14ac:dyDescent="0.25">
      <c r="A8336">
        <v>8336</v>
      </c>
      <c r="B8336" s="24">
        <f>ROUND(SUMIF(Einnahmen!E$7:E$10002,A8336,Einnahmen!G$7:G$10002)+SUMIF(Einnahmen!I$7:I$10002,A8336,Einnahmen!H$7:H$10002)+SUMIF(Ausgaben!E$7:E$10002,A8336,Ausgaben!G$7:G$10002)+SUMIF(Ausgaben!I$7:I$10002,A8336,Ausgaben!H$7:H$10002),2)</f>
        <v>0</v>
      </c>
    </row>
    <row r="8337" spans="1:2" x14ac:dyDescent="0.25">
      <c r="A8337">
        <v>8337</v>
      </c>
      <c r="B8337" s="24">
        <f>ROUND(SUMIF(Einnahmen!E$7:E$10002,A8337,Einnahmen!G$7:G$10002)+SUMIF(Einnahmen!I$7:I$10002,A8337,Einnahmen!H$7:H$10002)+SUMIF(Ausgaben!E$7:E$10002,A8337,Ausgaben!G$7:G$10002)+SUMIF(Ausgaben!I$7:I$10002,A8337,Ausgaben!H$7:H$10002),2)</f>
        <v>0</v>
      </c>
    </row>
    <row r="8338" spans="1:2" x14ac:dyDescent="0.25">
      <c r="A8338">
        <v>8338</v>
      </c>
      <c r="B8338" s="24">
        <f>ROUND(SUMIF(Einnahmen!E$7:E$10002,A8338,Einnahmen!G$7:G$10002)+SUMIF(Einnahmen!I$7:I$10002,A8338,Einnahmen!H$7:H$10002)+SUMIF(Ausgaben!E$7:E$10002,A8338,Ausgaben!G$7:G$10002)+SUMIF(Ausgaben!I$7:I$10002,A8338,Ausgaben!H$7:H$10002),2)</f>
        <v>0</v>
      </c>
    </row>
    <row r="8339" spans="1:2" x14ac:dyDescent="0.25">
      <c r="A8339">
        <v>8339</v>
      </c>
      <c r="B8339" s="24">
        <f>ROUND(SUMIF(Einnahmen!E$7:E$10002,A8339,Einnahmen!G$7:G$10002)+SUMIF(Einnahmen!I$7:I$10002,A8339,Einnahmen!H$7:H$10002)+SUMIF(Ausgaben!E$7:E$10002,A8339,Ausgaben!G$7:G$10002)+SUMIF(Ausgaben!I$7:I$10002,A8339,Ausgaben!H$7:H$10002),2)</f>
        <v>0</v>
      </c>
    </row>
    <row r="8340" spans="1:2" x14ac:dyDescent="0.25">
      <c r="A8340">
        <v>8340</v>
      </c>
      <c r="B8340" s="24">
        <f>ROUND(SUMIF(Einnahmen!E$7:E$10002,A8340,Einnahmen!G$7:G$10002)+SUMIF(Einnahmen!I$7:I$10002,A8340,Einnahmen!H$7:H$10002)+SUMIF(Ausgaben!E$7:E$10002,A8340,Ausgaben!G$7:G$10002)+SUMIF(Ausgaben!I$7:I$10002,A8340,Ausgaben!H$7:H$10002),2)</f>
        <v>0</v>
      </c>
    </row>
    <row r="8341" spans="1:2" x14ac:dyDescent="0.25">
      <c r="A8341">
        <v>8341</v>
      </c>
      <c r="B8341" s="24">
        <f>ROUND(SUMIF(Einnahmen!E$7:E$10002,A8341,Einnahmen!G$7:G$10002)+SUMIF(Einnahmen!I$7:I$10002,A8341,Einnahmen!H$7:H$10002)+SUMIF(Ausgaben!E$7:E$10002,A8341,Ausgaben!G$7:G$10002)+SUMIF(Ausgaben!I$7:I$10002,A8341,Ausgaben!H$7:H$10002),2)</f>
        <v>0</v>
      </c>
    </row>
    <row r="8342" spans="1:2" x14ac:dyDescent="0.25">
      <c r="A8342">
        <v>8342</v>
      </c>
      <c r="B8342" s="24">
        <f>ROUND(SUMIF(Einnahmen!E$7:E$10002,A8342,Einnahmen!G$7:G$10002)+SUMIF(Einnahmen!I$7:I$10002,A8342,Einnahmen!H$7:H$10002)+SUMIF(Ausgaben!E$7:E$10002,A8342,Ausgaben!G$7:G$10002)+SUMIF(Ausgaben!I$7:I$10002,A8342,Ausgaben!H$7:H$10002),2)</f>
        <v>0</v>
      </c>
    </row>
    <row r="8343" spans="1:2" x14ac:dyDescent="0.25">
      <c r="A8343">
        <v>8343</v>
      </c>
      <c r="B8343" s="24">
        <f>ROUND(SUMIF(Einnahmen!E$7:E$10002,A8343,Einnahmen!G$7:G$10002)+SUMIF(Einnahmen!I$7:I$10002,A8343,Einnahmen!H$7:H$10002)+SUMIF(Ausgaben!E$7:E$10002,A8343,Ausgaben!G$7:G$10002)+SUMIF(Ausgaben!I$7:I$10002,A8343,Ausgaben!H$7:H$10002),2)</f>
        <v>0</v>
      </c>
    </row>
    <row r="8344" spans="1:2" x14ac:dyDescent="0.25">
      <c r="A8344">
        <v>8344</v>
      </c>
      <c r="B8344" s="24">
        <f>ROUND(SUMIF(Einnahmen!E$7:E$10002,A8344,Einnahmen!G$7:G$10002)+SUMIF(Einnahmen!I$7:I$10002,A8344,Einnahmen!H$7:H$10002)+SUMIF(Ausgaben!E$7:E$10002,A8344,Ausgaben!G$7:G$10002)+SUMIF(Ausgaben!I$7:I$10002,A8344,Ausgaben!H$7:H$10002),2)</f>
        <v>0</v>
      </c>
    </row>
    <row r="8345" spans="1:2" x14ac:dyDescent="0.25">
      <c r="A8345">
        <v>8345</v>
      </c>
      <c r="B8345" s="24">
        <f>ROUND(SUMIF(Einnahmen!E$7:E$10002,A8345,Einnahmen!G$7:G$10002)+SUMIF(Einnahmen!I$7:I$10002,A8345,Einnahmen!H$7:H$10002)+SUMIF(Ausgaben!E$7:E$10002,A8345,Ausgaben!G$7:G$10002)+SUMIF(Ausgaben!I$7:I$10002,A8345,Ausgaben!H$7:H$10002),2)</f>
        <v>0</v>
      </c>
    </row>
    <row r="8346" spans="1:2" x14ac:dyDescent="0.25">
      <c r="A8346">
        <v>8346</v>
      </c>
      <c r="B8346" s="24">
        <f>ROUND(SUMIF(Einnahmen!E$7:E$10002,A8346,Einnahmen!G$7:G$10002)+SUMIF(Einnahmen!I$7:I$10002,A8346,Einnahmen!H$7:H$10002)+SUMIF(Ausgaben!E$7:E$10002,A8346,Ausgaben!G$7:G$10002)+SUMIF(Ausgaben!I$7:I$10002,A8346,Ausgaben!H$7:H$10002),2)</f>
        <v>0</v>
      </c>
    </row>
    <row r="8347" spans="1:2" x14ac:dyDescent="0.25">
      <c r="A8347">
        <v>8347</v>
      </c>
      <c r="B8347" s="24">
        <f>ROUND(SUMIF(Einnahmen!E$7:E$10002,A8347,Einnahmen!G$7:G$10002)+SUMIF(Einnahmen!I$7:I$10002,A8347,Einnahmen!H$7:H$10002)+SUMIF(Ausgaben!E$7:E$10002,A8347,Ausgaben!G$7:G$10002)+SUMIF(Ausgaben!I$7:I$10002,A8347,Ausgaben!H$7:H$10002),2)</f>
        <v>0</v>
      </c>
    </row>
    <row r="8348" spans="1:2" x14ac:dyDescent="0.25">
      <c r="A8348">
        <v>8348</v>
      </c>
      <c r="B8348" s="24">
        <f>ROUND(SUMIF(Einnahmen!E$7:E$10002,A8348,Einnahmen!G$7:G$10002)+SUMIF(Einnahmen!I$7:I$10002,A8348,Einnahmen!H$7:H$10002)+SUMIF(Ausgaben!E$7:E$10002,A8348,Ausgaben!G$7:G$10002)+SUMIF(Ausgaben!I$7:I$10002,A8348,Ausgaben!H$7:H$10002),2)</f>
        <v>0</v>
      </c>
    </row>
    <row r="8349" spans="1:2" x14ac:dyDescent="0.25">
      <c r="A8349">
        <v>8349</v>
      </c>
      <c r="B8349" s="24">
        <f>ROUND(SUMIF(Einnahmen!E$7:E$10002,A8349,Einnahmen!G$7:G$10002)+SUMIF(Einnahmen!I$7:I$10002,A8349,Einnahmen!H$7:H$10002)+SUMIF(Ausgaben!E$7:E$10002,A8349,Ausgaben!G$7:G$10002)+SUMIF(Ausgaben!I$7:I$10002,A8349,Ausgaben!H$7:H$10002),2)</f>
        <v>0</v>
      </c>
    </row>
    <row r="8350" spans="1:2" x14ac:dyDescent="0.25">
      <c r="A8350">
        <v>8350</v>
      </c>
      <c r="B8350" s="24">
        <f>ROUND(SUMIF(Einnahmen!E$7:E$10002,A8350,Einnahmen!G$7:G$10002)+SUMIF(Einnahmen!I$7:I$10002,A8350,Einnahmen!H$7:H$10002)+SUMIF(Ausgaben!E$7:E$10002,A8350,Ausgaben!G$7:G$10002)+SUMIF(Ausgaben!I$7:I$10002,A8350,Ausgaben!H$7:H$10002),2)</f>
        <v>0</v>
      </c>
    </row>
    <row r="8351" spans="1:2" x14ac:dyDescent="0.25">
      <c r="A8351">
        <v>8351</v>
      </c>
      <c r="B8351" s="24">
        <f>ROUND(SUMIF(Einnahmen!E$7:E$10002,A8351,Einnahmen!G$7:G$10002)+SUMIF(Einnahmen!I$7:I$10002,A8351,Einnahmen!H$7:H$10002)+SUMIF(Ausgaben!E$7:E$10002,A8351,Ausgaben!G$7:G$10002)+SUMIF(Ausgaben!I$7:I$10002,A8351,Ausgaben!H$7:H$10002),2)</f>
        <v>0</v>
      </c>
    </row>
    <row r="8352" spans="1:2" x14ac:dyDescent="0.25">
      <c r="A8352">
        <v>8352</v>
      </c>
      <c r="B8352" s="24">
        <f>ROUND(SUMIF(Einnahmen!E$7:E$10002,A8352,Einnahmen!G$7:G$10002)+SUMIF(Einnahmen!I$7:I$10002,A8352,Einnahmen!H$7:H$10002)+SUMIF(Ausgaben!E$7:E$10002,A8352,Ausgaben!G$7:G$10002)+SUMIF(Ausgaben!I$7:I$10002,A8352,Ausgaben!H$7:H$10002),2)</f>
        <v>0</v>
      </c>
    </row>
    <row r="8353" spans="1:2" x14ac:dyDescent="0.25">
      <c r="A8353">
        <v>8353</v>
      </c>
      <c r="B8353" s="24">
        <f>ROUND(SUMIF(Einnahmen!E$7:E$10002,A8353,Einnahmen!G$7:G$10002)+SUMIF(Einnahmen!I$7:I$10002,A8353,Einnahmen!H$7:H$10002)+SUMIF(Ausgaben!E$7:E$10002,A8353,Ausgaben!G$7:G$10002)+SUMIF(Ausgaben!I$7:I$10002,A8353,Ausgaben!H$7:H$10002),2)</f>
        <v>0</v>
      </c>
    </row>
    <row r="8354" spans="1:2" x14ac:dyDescent="0.25">
      <c r="A8354">
        <v>8354</v>
      </c>
      <c r="B8354" s="24">
        <f>ROUND(SUMIF(Einnahmen!E$7:E$10002,A8354,Einnahmen!G$7:G$10002)+SUMIF(Einnahmen!I$7:I$10002,A8354,Einnahmen!H$7:H$10002)+SUMIF(Ausgaben!E$7:E$10002,A8354,Ausgaben!G$7:G$10002)+SUMIF(Ausgaben!I$7:I$10002,A8354,Ausgaben!H$7:H$10002),2)</f>
        <v>0</v>
      </c>
    </row>
    <row r="8355" spans="1:2" x14ac:dyDescent="0.25">
      <c r="A8355">
        <v>8355</v>
      </c>
      <c r="B8355" s="24">
        <f>ROUND(SUMIF(Einnahmen!E$7:E$10002,A8355,Einnahmen!G$7:G$10002)+SUMIF(Einnahmen!I$7:I$10002,A8355,Einnahmen!H$7:H$10002)+SUMIF(Ausgaben!E$7:E$10002,A8355,Ausgaben!G$7:G$10002)+SUMIF(Ausgaben!I$7:I$10002,A8355,Ausgaben!H$7:H$10002),2)</f>
        <v>0</v>
      </c>
    </row>
    <row r="8356" spans="1:2" x14ac:dyDescent="0.25">
      <c r="A8356">
        <v>8356</v>
      </c>
      <c r="B8356" s="24">
        <f>ROUND(SUMIF(Einnahmen!E$7:E$10002,A8356,Einnahmen!G$7:G$10002)+SUMIF(Einnahmen!I$7:I$10002,A8356,Einnahmen!H$7:H$10002)+SUMIF(Ausgaben!E$7:E$10002,A8356,Ausgaben!G$7:G$10002)+SUMIF(Ausgaben!I$7:I$10002,A8356,Ausgaben!H$7:H$10002),2)</f>
        <v>0</v>
      </c>
    </row>
    <row r="8357" spans="1:2" x14ac:dyDescent="0.25">
      <c r="A8357">
        <v>8357</v>
      </c>
      <c r="B8357" s="24">
        <f>ROUND(SUMIF(Einnahmen!E$7:E$10002,A8357,Einnahmen!G$7:G$10002)+SUMIF(Einnahmen!I$7:I$10002,A8357,Einnahmen!H$7:H$10002)+SUMIF(Ausgaben!E$7:E$10002,A8357,Ausgaben!G$7:G$10002)+SUMIF(Ausgaben!I$7:I$10002,A8357,Ausgaben!H$7:H$10002),2)</f>
        <v>0</v>
      </c>
    </row>
    <row r="8358" spans="1:2" x14ac:dyDescent="0.25">
      <c r="A8358">
        <v>8358</v>
      </c>
      <c r="B8358" s="24">
        <f>ROUND(SUMIF(Einnahmen!E$7:E$10002,A8358,Einnahmen!G$7:G$10002)+SUMIF(Einnahmen!I$7:I$10002,A8358,Einnahmen!H$7:H$10002)+SUMIF(Ausgaben!E$7:E$10002,A8358,Ausgaben!G$7:G$10002)+SUMIF(Ausgaben!I$7:I$10002,A8358,Ausgaben!H$7:H$10002),2)</f>
        <v>0</v>
      </c>
    </row>
    <row r="8359" spans="1:2" x14ac:dyDescent="0.25">
      <c r="A8359">
        <v>8359</v>
      </c>
      <c r="B8359" s="24">
        <f>ROUND(SUMIF(Einnahmen!E$7:E$10002,A8359,Einnahmen!G$7:G$10002)+SUMIF(Einnahmen!I$7:I$10002,A8359,Einnahmen!H$7:H$10002)+SUMIF(Ausgaben!E$7:E$10002,A8359,Ausgaben!G$7:G$10002)+SUMIF(Ausgaben!I$7:I$10002,A8359,Ausgaben!H$7:H$10002),2)</f>
        <v>0</v>
      </c>
    </row>
    <row r="8360" spans="1:2" x14ac:dyDescent="0.25">
      <c r="A8360">
        <v>8360</v>
      </c>
      <c r="B8360" s="24">
        <f>ROUND(SUMIF(Einnahmen!E$7:E$10002,A8360,Einnahmen!G$7:G$10002)+SUMIF(Einnahmen!I$7:I$10002,A8360,Einnahmen!H$7:H$10002)+SUMIF(Ausgaben!E$7:E$10002,A8360,Ausgaben!G$7:G$10002)+SUMIF(Ausgaben!I$7:I$10002,A8360,Ausgaben!H$7:H$10002),2)</f>
        <v>0</v>
      </c>
    </row>
    <row r="8361" spans="1:2" x14ac:dyDescent="0.25">
      <c r="A8361">
        <v>8361</v>
      </c>
      <c r="B8361" s="24">
        <f>ROUND(SUMIF(Einnahmen!E$7:E$10002,A8361,Einnahmen!G$7:G$10002)+SUMIF(Einnahmen!I$7:I$10002,A8361,Einnahmen!H$7:H$10002)+SUMIF(Ausgaben!E$7:E$10002,A8361,Ausgaben!G$7:G$10002)+SUMIF(Ausgaben!I$7:I$10002,A8361,Ausgaben!H$7:H$10002),2)</f>
        <v>0</v>
      </c>
    </row>
    <row r="8362" spans="1:2" x14ac:dyDescent="0.25">
      <c r="A8362">
        <v>8362</v>
      </c>
      <c r="B8362" s="24">
        <f>ROUND(SUMIF(Einnahmen!E$7:E$10002,A8362,Einnahmen!G$7:G$10002)+SUMIF(Einnahmen!I$7:I$10002,A8362,Einnahmen!H$7:H$10002)+SUMIF(Ausgaben!E$7:E$10002,A8362,Ausgaben!G$7:G$10002)+SUMIF(Ausgaben!I$7:I$10002,A8362,Ausgaben!H$7:H$10002),2)</f>
        <v>0</v>
      </c>
    </row>
    <row r="8363" spans="1:2" x14ac:dyDescent="0.25">
      <c r="A8363">
        <v>8363</v>
      </c>
      <c r="B8363" s="24">
        <f>ROUND(SUMIF(Einnahmen!E$7:E$10002,A8363,Einnahmen!G$7:G$10002)+SUMIF(Einnahmen!I$7:I$10002,A8363,Einnahmen!H$7:H$10002)+SUMIF(Ausgaben!E$7:E$10002,A8363,Ausgaben!G$7:G$10002)+SUMIF(Ausgaben!I$7:I$10002,A8363,Ausgaben!H$7:H$10002),2)</f>
        <v>0</v>
      </c>
    </row>
    <row r="8364" spans="1:2" x14ac:dyDescent="0.25">
      <c r="A8364">
        <v>8364</v>
      </c>
      <c r="B8364" s="24">
        <f>ROUND(SUMIF(Einnahmen!E$7:E$10002,A8364,Einnahmen!G$7:G$10002)+SUMIF(Einnahmen!I$7:I$10002,A8364,Einnahmen!H$7:H$10002)+SUMIF(Ausgaben!E$7:E$10002,A8364,Ausgaben!G$7:G$10002)+SUMIF(Ausgaben!I$7:I$10002,A8364,Ausgaben!H$7:H$10002),2)</f>
        <v>0</v>
      </c>
    </row>
    <row r="8365" spans="1:2" x14ac:dyDescent="0.25">
      <c r="A8365">
        <v>8365</v>
      </c>
      <c r="B8365" s="24">
        <f>ROUND(SUMIF(Einnahmen!E$7:E$10002,A8365,Einnahmen!G$7:G$10002)+SUMIF(Einnahmen!I$7:I$10002,A8365,Einnahmen!H$7:H$10002)+SUMIF(Ausgaben!E$7:E$10002,A8365,Ausgaben!G$7:G$10002)+SUMIF(Ausgaben!I$7:I$10002,A8365,Ausgaben!H$7:H$10002),2)</f>
        <v>0</v>
      </c>
    </row>
    <row r="8366" spans="1:2" x14ac:dyDescent="0.25">
      <c r="A8366">
        <v>8366</v>
      </c>
      <c r="B8366" s="24">
        <f>ROUND(SUMIF(Einnahmen!E$7:E$10002,A8366,Einnahmen!G$7:G$10002)+SUMIF(Einnahmen!I$7:I$10002,A8366,Einnahmen!H$7:H$10002)+SUMIF(Ausgaben!E$7:E$10002,A8366,Ausgaben!G$7:G$10002)+SUMIF(Ausgaben!I$7:I$10002,A8366,Ausgaben!H$7:H$10002),2)</f>
        <v>0</v>
      </c>
    </row>
    <row r="8367" spans="1:2" x14ac:dyDescent="0.25">
      <c r="A8367">
        <v>8367</v>
      </c>
      <c r="B8367" s="24">
        <f>ROUND(SUMIF(Einnahmen!E$7:E$10002,A8367,Einnahmen!G$7:G$10002)+SUMIF(Einnahmen!I$7:I$10002,A8367,Einnahmen!H$7:H$10002)+SUMIF(Ausgaben!E$7:E$10002,A8367,Ausgaben!G$7:G$10002)+SUMIF(Ausgaben!I$7:I$10002,A8367,Ausgaben!H$7:H$10002),2)</f>
        <v>0</v>
      </c>
    </row>
    <row r="8368" spans="1:2" x14ac:dyDescent="0.25">
      <c r="A8368">
        <v>8368</v>
      </c>
      <c r="B8368" s="24">
        <f>ROUND(SUMIF(Einnahmen!E$7:E$10002,A8368,Einnahmen!G$7:G$10002)+SUMIF(Einnahmen!I$7:I$10002,A8368,Einnahmen!H$7:H$10002)+SUMIF(Ausgaben!E$7:E$10002,A8368,Ausgaben!G$7:G$10002)+SUMIF(Ausgaben!I$7:I$10002,A8368,Ausgaben!H$7:H$10002),2)</f>
        <v>0</v>
      </c>
    </row>
    <row r="8369" spans="1:2" x14ac:dyDescent="0.25">
      <c r="A8369">
        <v>8369</v>
      </c>
      <c r="B8369" s="24">
        <f>ROUND(SUMIF(Einnahmen!E$7:E$10002,A8369,Einnahmen!G$7:G$10002)+SUMIF(Einnahmen!I$7:I$10002,A8369,Einnahmen!H$7:H$10002)+SUMIF(Ausgaben!E$7:E$10002,A8369,Ausgaben!G$7:G$10002)+SUMIF(Ausgaben!I$7:I$10002,A8369,Ausgaben!H$7:H$10002),2)</f>
        <v>0</v>
      </c>
    </row>
    <row r="8370" spans="1:2" x14ac:dyDescent="0.25">
      <c r="A8370">
        <v>8370</v>
      </c>
      <c r="B8370" s="24">
        <f>ROUND(SUMIF(Einnahmen!E$7:E$10002,A8370,Einnahmen!G$7:G$10002)+SUMIF(Einnahmen!I$7:I$10002,A8370,Einnahmen!H$7:H$10002)+SUMIF(Ausgaben!E$7:E$10002,A8370,Ausgaben!G$7:G$10002)+SUMIF(Ausgaben!I$7:I$10002,A8370,Ausgaben!H$7:H$10002),2)</f>
        <v>0</v>
      </c>
    </row>
    <row r="8371" spans="1:2" x14ac:dyDescent="0.25">
      <c r="A8371">
        <v>8371</v>
      </c>
      <c r="B8371" s="24">
        <f>ROUND(SUMIF(Einnahmen!E$7:E$10002,A8371,Einnahmen!G$7:G$10002)+SUMIF(Einnahmen!I$7:I$10002,A8371,Einnahmen!H$7:H$10002)+SUMIF(Ausgaben!E$7:E$10002,A8371,Ausgaben!G$7:G$10002)+SUMIF(Ausgaben!I$7:I$10002,A8371,Ausgaben!H$7:H$10002),2)</f>
        <v>0</v>
      </c>
    </row>
    <row r="8372" spans="1:2" x14ac:dyDescent="0.25">
      <c r="A8372">
        <v>8372</v>
      </c>
      <c r="B8372" s="24">
        <f>ROUND(SUMIF(Einnahmen!E$7:E$10002,A8372,Einnahmen!G$7:G$10002)+SUMIF(Einnahmen!I$7:I$10002,A8372,Einnahmen!H$7:H$10002)+SUMIF(Ausgaben!E$7:E$10002,A8372,Ausgaben!G$7:G$10002)+SUMIF(Ausgaben!I$7:I$10002,A8372,Ausgaben!H$7:H$10002),2)</f>
        <v>0</v>
      </c>
    </row>
    <row r="8373" spans="1:2" x14ac:dyDescent="0.25">
      <c r="A8373">
        <v>8373</v>
      </c>
      <c r="B8373" s="24">
        <f>ROUND(SUMIF(Einnahmen!E$7:E$10002,A8373,Einnahmen!G$7:G$10002)+SUMIF(Einnahmen!I$7:I$10002,A8373,Einnahmen!H$7:H$10002)+SUMIF(Ausgaben!E$7:E$10002,A8373,Ausgaben!G$7:G$10002)+SUMIF(Ausgaben!I$7:I$10002,A8373,Ausgaben!H$7:H$10002),2)</f>
        <v>0</v>
      </c>
    </row>
    <row r="8374" spans="1:2" x14ac:dyDescent="0.25">
      <c r="A8374">
        <v>8374</v>
      </c>
      <c r="B8374" s="24">
        <f>ROUND(SUMIF(Einnahmen!E$7:E$10002,A8374,Einnahmen!G$7:G$10002)+SUMIF(Einnahmen!I$7:I$10002,A8374,Einnahmen!H$7:H$10002)+SUMIF(Ausgaben!E$7:E$10002,A8374,Ausgaben!G$7:G$10002)+SUMIF(Ausgaben!I$7:I$10002,A8374,Ausgaben!H$7:H$10002),2)</f>
        <v>0</v>
      </c>
    </row>
    <row r="8375" spans="1:2" x14ac:dyDescent="0.25">
      <c r="A8375">
        <v>8375</v>
      </c>
      <c r="B8375" s="24">
        <f>ROUND(SUMIF(Einnahmen!E$7:E$10002,A8375,Einnahmen!G$7:G$10002)+SUMIF(Einnahmen!I$7:I$10002,A8375,Einnahmen!H$7:H$10002)+SUMIF(Ausgaben!E$7:E$10002,A8375,Ausgaben!G$7:G$10002)+SUMIF(Ausgaben!I$7:I$10002,A8375,Ausgaben!H$7:H$10002),2)</f>
        <v>0</v>
      </c>
    </row>
    <row r="8376" spans="1:2" x14ac:dyDescent="0.25">
      <c r="A8376">
        <v>8376</v>
      </c>
      <c r="B8376" s="24">
        <f>ROUND(SUMIF(Einnahmen!E$7:E$10002,A8376,Einnahmen!G$7:G$10002)+SUMIF(Einnahmen!I$7:I$10002,A8376,Einnahmen!H$7:H$10002)+SUMIF(Ausgaben!E$7:E$10002,A8376,Ausgaben!G$7:G$10002)+SUMIF(Ausgaben!I$7:I$10002,A8376,Ausgaben!H$7:H$10002),2)</f>
        <v>0</v>
      </c>
    </row>
    <row r="8377" spans="1:2" x14ac:dyDescent="0.25">
      <c r="A8377">
        <v>8377</v>
      </c>
      <c r="B8377" s="24">
        <f>ROUND(SUMIF(Einnahmen!E$7:E$10002,A8377,Einnahmen!G$7:G$10002)+SUMIF(Einnahmen!I$7:I$10002,A8377,Einnahmen!H$7:H$10002)+SUMIF(Ausgaben!E$7:E$10002,A8377,Ausgaben!G$7:G$10002)+SUMIF(Ausgaben!I$7:I$10002,A8377,Ausgaben!H$7:H$10002),2)</f>
        <v>0</v>
      </c>
    </row>
    <row r="8378" spans="1:2" x14ac:dyDescent="0.25">
      <c r="A8378">
        <v>8378</v>
      </c>
      <c r="B8378" s="24">
        <f>ROUND(SUMIF(Einnahmen!E$7:E$10002,A8378,Einnahmen!G$7:G$10002)+SUMIF(Einnahmen!I$7:I$10002,A8378,Einnahmen!H$7:H$10002)+SUMIF(Ausgaben!E$7:E$10002,A8378,Ausgaben!G$7:G$10002)+SUMIF(Ausgaben!I$7:I$10002,A8378,Ausgaben!H$7:H$10002),2)</f>
        <v>0</v>
      </c>
    </row>
    <row r="8379" spans="1:2" x14ac:dyDescent="0.25">
      <c r="A8379">
        <v>8379</v>
      </c>
      <c r="B8379" s="24">
        <f>ROUND(SUMIF(Einnahmen!E$7:E$10002,A8379,Einnahmen!G$7:G$10002)+SUMIF(Einnahmen!I$7:I$10002,A8379,Einnahmen!H$7:H$10002)+SUMIF(Ausgaben!E$7:E$10002,A8379,Ausgaben!G$7:G$10002)+SUMIF(Ausgaben!I$7:I$10002,A8379,Ausgaben!H$7:H$10002),2)</f>
        <v>0</v>
      </c>
    </row>
    <row r="8380" spans="1:2" x14ac:dyDescent="0.25">
      <c r="A8380">
        <v>8380</v>
      </c>
      <c r="B8380" s="24">
        <f>ROUND(SUMIF(Einnahmen!E$7:E$10002,A8380,Einnahmen!G$7:G$10002)+SUMIF(Einnahmen!I$7:I$10002,A8380,Einnahmen!H$7:H$10002)+SUMIF(Ausgaben!E$7:E$10002,A8380,Ausgaben!G$7:G$10002)+SUMIF(Ausgaben!I$7:I$10002,A8380,Ausgaben!H$7:H$10002),2)</f>
        <v>0</v>
      </c>
    </row>
    <row r="8381" spans="1:2" x14ac:dyDescent="0.25">
      <c r="A8381">
        <v>8381</v>
      </c>
      <c r="B8381" s="24">
        <f>ROUND(SUMIF(Einnahmen!E$7:E$10002,A8381,Einnahmen!G$7:G$10002)+SUMIF(Einnahmen!I$7:I$10002,A8381,Einnahmen!H$7:H$10002)+SUMIF(Ausgaben!E$7:E$10002,A8381,Ausgaben!G$7:G$10002)+SUMIF(Ausgaben!I$7:I$10002,A8381,Ausgaben!H$7:H$10002),2)</f>
        <v>0</v>
      </c>
    </row>
    <row r="8382" spans="1:2" x14ac:dyDescent="0.25">
      <c r="A8382">
        <v>8382</v>
      </c>
      <c r="B8382" s="24">
        <f>ROUND(SUMIF(Einnahmen!E$7:E$10002,A8382,Einnahmen!G$7:G$10002)+SUMIF(Einnahmen!I$7:I$10002,A8382,Einnahmen!H$7:H$10002)+SUMIF(Ausgaben!E$7:E$10002,A8382,Ausgaben!G$7:G$10002)+SUMIF(Ausgaben!I$7:I$10002,A8382,Ausgaben!H$7:H$10002),2)</f>
        <v>0</v>
      </c>
    </row>
    <row r="8383" spans="1:2" x14ac:dyDescent="0.25">
      <c r="A8383">
        <v>8383</v>
      </c>
      <c r="B8383" s="24">
        <f>ROUND(SUMIF(Einnahmen!E$7:E$10002,A8383,Einnahmen!G$7:G$10002)+SUMIF(Einnahmen!I$7:I$10002,A8383,Einnahmen!H$7:H$10002)+SUMIF(Ausgaben!E$7:E$10002,A8383,Ausgaben!G$7:G$10002)+SUMIF(Ausgaben!I$7:I$10002,A8383,Ausgaben!H$7:H$10002),2)</f>
        <v>0</v>
      </c>
    </row>
    <row r="8384" spans="1:2" x14ac:dyDescent="0.25">
      <c r="A8384">
        <v>8384</v>
      </c>
      <c r="B8384" s="24">
        <f>ROUND(SUMIF(Einnahmen!E$7:E$10002,A8384,Einnahmen!G$7:G$10002)+SUMIF(Einnahmen!I$7:I$10002,A8384,Einnahmen!H$7:H$10002)+SUMIF(Ausgaben!E$7:E$10002,A8384,Ausgaben!G$7:G$10002)+SUMIF(Ausgaben!I$7:I$10002,A8384,Ausgaben!H$7:H$10002),2)</f>
        <v>0</v>
      </c>
    </row>
    <row r="8385" spans="1:2" x14ac:dyDescent="0.25">
      <c r="A8385">
        <v>8385</v>
      </c>
      <c r="B8385" s="24">
        <f>ROUND(SUMIF(Einnahmen!E$7:E$10002,A8385,Einnahmen!G$7:G$10002)+SUMIF(Einnahmen!I$7:I$10002,A8385,Einnahmen!H$7:H$10002)+SUMIF(Ausgaben!E$7:E$10002,A8385,Ausgaben!G$7:G$10002)+SUMIF(Ausgaben!I$7:I$10002,A8385,Ausgaben!H$7:H$10002),2)</f>
        <v>0</v>
      </c>
    </row>
    <row r="8386" spans="1:2" x14ac:dyDescent="0.25">
      <c r="A8386">
        <v>8386</v>
      </c>
      <c r="B8386" s="24">
        <f>ROUND(SUMIF(Einnahmen!E$7:E$10002,A8386,Einnahmen!G$7:G$10002)+SUMIF(Einnahmen!I$7:I$10002,A8386,Einnahmen!H$7:H$10002)+SUMIF(Ausgaben!E$7:E$10002,A8386,Ausgaben!G$7:G$10002)+SUMIF(Ausgaben!I$7:I$10002,A8386,Ausgaben!H$7:H$10002),2)</f>
        <v>0</v>
      </c>
    </row>
    <row r="8387" spans="1:2" x14ac:dyDescent="0.25">
      <c r="A8387">
        <v>8387</v>
      </c>
      <c r="B8387" s="24">
        <f>ROUND(SUMIF(Einnahmen!E$7:E$10002,A8387,Einnahmen!G$7:G$10002)+SUMIF(Einnahmen!I$7:I$10002,A8387,Einnahmen!H$7:H$10002)+SUMIF(Ausgaben!E$7:E$10002,A8387,Ausgaben!G$7:G$10002)+SUMIF(Ausgaben!I$7:I$10002,A8387,Ausgaben!H$7:H$10002),2)</f>
        <v>0</v>
      </c>
    </row>
    <row r="8388" spans="1:2" x14ac:dyDescent="0.25">
      <c r="A8388">
        <v>8388</v>
      </c>
      <c r="B8388" s="24">
        <f>ROUND(SUMIF(Einnahmen!E$7:E$10002,A8388,Einnahmen!G$7:G$10002)+SUMIF(Einnahmen!I$7:I$10002,A8388,Einnahmen!H$7:H$10002)+SUMIF(Ausgaben!E$7:E$10002,A8388,Ausgaben!G$7:G$10002)+SUMIF(Ausgaben!I$7:I$10002,A8388,Ausgaben!H$7:H$10002),2)</f>
        <v>0</v>
      </c>
    </row>
    <row r="8389" spans="1:2" x14ac:dyDescent="0.25">
      <c r="A8389">
        <v>8389</v>
      </c>
      <c r="B8389" s="24">
        <f>ROUND(SUMIF(Einnahmen!E$7:E$10002,A8389,Einnahmen!G$7:G$10002)+SUMIF(Einnahmen!I$7:I$10002,A8389,Einnahmen!H$7:H$10002)+SUMIF(Ausgaben!E$7:E$10002,A8389,Ausgaben!G$7:G$10002)+SUMIF(Ausgaben!I$7:I$10002,A8389,Ausgaben!H$7:H$10002),2)</f>
        <v>0</v>
      </c>
    </row>
    <row r="8390" spans="1:2" x14ac:dyDescent="0.25">
      <c r="A8390">
        <v>8390</v>
      </c>
      <c r="B8390" s="24">
        <f>ROUND(SUMIF(Einnahmen!E$7:E$10002,A8390,Einnahmen!G$7:G$10002)+SUMIF(Einnahmen!I$7:I$10002,A8390,Einnahmen!H$7:H$10002)+SUMIF(Ausgaben!E$7:E$10002,A8390,Ausgaben!G$7:G$10002)+SUMIF(Ausgaben!I$7:I$10002,A8390,Ausgaben!H$7:H$10002),2)</f>
        <v>0</v>
      </c>
    </row>
    <row r="8391" spans="1:2" x14ac:dyDescent="0.25">
      <c r="A8391">
        <v>8391</v>
      </c>
      <c r="B8391" s="24">
        <f>ROUND(SUMIF(Einnahmen!E$7:E$10002,A8391,Einnahmen!G$7:G$10002)+SUMIF(Einnahmen!I$7:I$10002,A8391,Einnahmen!H$7:H$10002)+SUMIF(Ausgaben!E$7:E$10002,A8391,Ausgaben!G$7:G$10002)+SUMIF(Ausgaben!I$7:I$10002,A8391,Ausgaben!H$7:H$10002),2)</f>
        <v>0</v>
      </c>
    </row>
    <row r="8392" spans="1:2" x14ac:dyDescent="0.25">
      <c r="A8392">
        <v>8392</v>
      </c>
      <c r="B8392" s="24">
        <f>ROUND(SUMIF(Einnahmen!E$7:E$10002,A8392,Einnahmen!G$7:G$10002)+SUMIF(Einnahmen!I$7:I$10002,A8392,Einnahmen!H$7:H$10002)+SUMIF(Ausgaben!E$7:E$10002,A8392,Ausgaben!G$7:G$10002)+SUMIF(Ausgaben!I$7:I$10002,A8392,Ausgaben!H$7:H$10002),2)</f>
        <v>0</v>
      </c>
    </row>
    <row r="8393" spans="1:2" x14ac:dyDescent="0.25">
      <c r="A8393">
        <v>8393</v>
      </c>
      <c r="B8393" s="24">
        <f>ROUND(SUMIF(Einnahmen!E$7:E$10002,A8393,Einnahmen!G$7:G$10002)+SUMIF(Einnahmen!I$7:I$10002,A8393,Einnahmen!H$7:H$10002)+SUMIF(Ausgaben!E$7:E$10002,A8393,Ausgaben!G$7:G$10002)+SUMIF(Ausgaben!I$7:I$10002,A8393,Ausgaben!H$7:H$10002),2)</f>
        <v>0</v>
      </c>
    </row>
    <row r="8394" spans="1:2" x14ac:dyDescent="0.25">
      <c r="A8394">
        <v>8394</v>
      </c>
      <c r="B8394" s="24">
        <f>ROUND(SUMIF(Einnahmen!E$7:E$10002,A8394,Einnahmen!G$7:G$10002)+SUMIF(Einnahmen!I$7:I$10002,A8394,Einnahmen!H$7:H$10002)+SUMIF(Ausgaben!E$7:E$10002,A8394,Ausgaben!G$7:G$10002)+SUMIF(Ausgaben!I$7:I$10002,A8394,Ausgaben!H$7:H$10002),2)</f>
        <v>0</v>
      </c>
    </row>
    <row r="8395" spans="1:2" x14ac:dyDescent="0.25">
      <c r="A8395">
        <v>8395</v>
      </c>
      <c r="B8395" s="24">
        <f>ROUND(SUMIF(Einnahmen!E$7:E$10002,A8395,Einnahmen!G$7:G$10002)+SUMIF(Einnahmen!I$7:I$10002,A8395,Einnahmen!H$7:H$10002)+SUMIF(Ausgaben!E$7:E$10002,A8395,Ausgaben!G$7:G$10002)+SUMIF(Ausgaben!I$7:I$10002,A8395,Ausgaben!H$7:H$10002),2)</f>
        <v>0</v>
      </c>
    </row>
    <row r="8396" spans="1:2" x14ac:dyDescent="0.25">
      <c r="A8396">
        <v>8396</v>
      </c>
      <c r="B8396" s="24">
        <f>ROUND(SUMIF(Einnahmen!E$7:E$10002,A8396,Einnahmen!G$7:G$10002)+SUMIF(Einnahmen!I$7:I$10002,A8396,Einnahmen!H$7:H$10002)+SUMIF(Ausgaben!E$7:E$10002,A8396,Ausgaben!G$7:G$10002)+SUMIF(Ausgaben!I$7:I$10002,A8396,Ausgaben!H$7:H$10002),2)</f>
        <v>0</v>
      </c>
    </row>
    <row r="8397" spans="1:2" x14ac:dyDescent="0.25">
      <c r="A8397">
        <v>8397</v>
      </c>
      <c r="B8397" s="24">
        <f>ROUND(SUMIF(Einnahmen!E$7:E$10002,A8397,Einnahmen!G$7:G$10002)+SUMIF(Einnahmen!I$7:I$10002,A8397,Einnahmen!H$7:H$10002)+SUMIF(Ausgaben!E$7:E$10002,A8397,Ausgaben!G$7:G$10002)+SUMIF(Ausgaben!I$7:I$10002,A8397,Ausgaben!H$7:H$10002),2)</f>
        <v>0</v>
      </c>
    </row>
    <row r="8398" spans="1:2" x14ac:dyDescent="0.25">
      <c r="A8398">
        <v>8398</v>
      </c>
      <c r="B8398" s="24">
        <f>ROUND(SUMIF(Einnahmen!E$7:E$10002,A8398,Einnahmen!G$7:G$10002)+SUMIF(Einnahmen!I$7:I$10002,A8398,Einnahmen!H$7:H$10002)+SUMIF(Ausgaben!E$7:E$10002,A8398,Ausgaben!G$7:G$10002)+SUMIF(Ausgaben!I$7:I$10002,A8398,Ausgaben!H$7:H$10002),2)</f>
        <v>0</v>
      </c>
    </row>
    <row r="8399" spans="1:2" x14ac:dyDescent="0.25">
      <c r="A8399">
        <v>8399</v>
      </c>
      <c r="B8399" s="24">
        <f>ROUND(SUMIF(Einnahmen!E$7:E$10002,A8399,Einnahmen!G$7:G$10002)+SUMIF(Einnahmen!I$7:I$10002,A8399,Einnahmen!H$7:H$10002)+SUMIF(Ausgaben!E$7:E$10002,A8399,Ausgaben!G$7:G$10002)+SUMIF(Ausgaben!I$7:I$10002,A8399,Ausgaben!H$7:H$10002),2)</f>
        <v>0</v>
      </c>
    </row>
    <row r="8400" spans="1:2" x14ac:dyDescent="0.25">
      <c r="A8400">
        <v>8400</v>
      </c>
      <c r="B8400" s="24">
        <f>ROUND(SUMIF(Einnahmen!E$7:E$10002,A8400,Einnahmen!G$7:G$10002)+SUMIF(Einnahmen!I$7:I$10002,A8400,Einnahmen!H$7:H$10002)+SUMIF(Ausgaben!E$7:E$10002,A8400,Ausgaben!G$7:G$10002)+SUMIF(Ausgaben!I$7:I$10002,A8400,Ausgaben!H$7:H$10002),2)</f>
        <v>1718.23</v>
      </c>
    </row>
    <row r="8401" spans="1:2" x14ac:dyDescent="0.25">
      <c r="A8401">
        <v>8401</v>
      </c>
      <c r="B8401" s="24">
        <f>ROUND(SUMIF(Einnahmen!E$7:E$10002,A8401,Einnahmen!G$7:G$10002)+SUMIF(Einnahmen!I$7:I$10002,A8401,Einnahmen!H$7:H$10002)+SUMIF(Ausgaben!E$7:E$10002,A8401,Ausgaben!G$7:G$10002)+SUMIF(Ausgaben!I$7:I$10002,A8401,Ausgaben!H$7:H$10002),2)</f>
        <v>0</v>
      </c>
    </row>
    <row r="8402" spans="1:2" x14ac:dyDescent="0.25">
      <c r="A8402">
        <v>8402</v>
      </c>
      <c r="B8402" s="24">
        <f>ROUND(SUMIF(Einnahmen!E$7:E$10002,A8402,Einnahmen!G$7:G$10002)+SUMIF(Einnahmen!I$7:I$10002,A8402,Einnahmen!H$7:H$10002)+SUMIF(Ausgaben!E$7:E$10002,A8402,Ausgaben!G$7:G$10002)+SUMIF(Ausgaben!I$7:I$10002,A8402,Ausgaben!H$7:H$10002),2)</f>
        <v>0</v>
      </c>
    </row>
    <row r="8403" spans="1:2" x14ac:dyDescent="0.25">
      <c r="A8403">
        <v>8403</v>
      </c>
      <c r="B8403" s="24">
        <f>ROUND(SUMIF(Einnahmen!E$7:E$10002,A8403,Einnahmen!G$7:G$10002)+SUMIF(Einnahmen!I$7:I$10002,A8403,Einnahmen!H$7:H$10002)+SUMIF(Ausgaben!E$7:E$10002,A8403,Ausgaben!G$7:G$10002)+SUMIF(Ausgaben!I$7:I$10002,A8403,Ausgaben!H$7:H$10002),2)</f>
        <v>0</v>
      </c>
    </row>
    <row r="8404" spans="1:2" x14ac:dyDescent="0.25">
      <c r="A8404">
        <v>8404</v>
      </c>
      <c r="B8404" s="24">
        <f>ROUND(SUMIF(Einnahmen!E$7:E$10002,A8404,Einnahmen!G$7:G$10002)+SUMIF(Einnahmen!I$7:I$10002,A8404,Einnahmen!H$7:H$10002)+SUMIF(Ausgaben!E$7:E$10002,A8404,Ausgaben!G$7:G$10002)+SUMIF(Ausgaben!I$7:I$10002,A8404,Ausgaben!H$7:H$10002),2)</f>
        <v>0</v>
      </c>
    </row>
    <row r="8405" spans="1:2" x14ac:dyDescent="0.25">
      <c r="A8405">
        <v>8405</v>
      </c>
      <c r="B8405" s="24">
        <f>ROUND(SUMIF(Einnahmen!E$7:E$10002,A8405,Einnahmen!G$7:G$10002)+SUMIF(Einnahmen!I$7:I$10002,A8405,Einnahmen!H$7:H$10002)+SUMIF(Ausgaben!E$7:E$10002,A8405,Ausgaben!G$7:G$10002)+SUMIF(Ausgaben!I$7:I$10002,A8405,Ausgaben!H$7:H$10002),2)</f>
        <v>0</v>
      </c>
    </row>
    <row r="8406" spans="1:2" x14ac:dyDescent="0.25">
      <c r="A8406">
        <v>8406</v>
      </c>
      <c r="B8406" s="24">
        <f>ROUND(SUMIF(Einnahmen!E$7:E$10002,A8406,Einnahmen!G$7:G$10002)+SUMIF(Einnahmen!I$7:I$10002,A8406,Einnahmen!H$7:H$10002)+SUMIF(Ausgaben!E$7:E$10002,A8406,Ausgaben!G$7:G$10002)+SUMIF(Ausgaben!I$7:I$10002,A8406,Ausgaben!H$7:H$10002),2)</f>
        <v>0</v>
      </c>
    </row>
    <row r="8407" spans="1:2" x14ac:dyDescent="0.25">
      <c r="A8407">
        <v>8407</v>
      </c>
      <c r="B8407" s="24">
        <f>ROUND(SUMIF(Einnahmen!E$7:E$10002,A8407,Einnahmen!G$7:G$10002)+SUMIF(Einnahmen!I$7:I$10002,A8407,Einnahmen!H$7:H$10002)+SUMIF(Ausgaben!E$7:E$10002,A8407,Ausgaben!G$7:G$10002)+SUMIF(Ausgaben!I$7:I$10002,A8407,Ausgaben!H$7:H$10002),2)</f>
        <v>0</v>
      </c>
    </row>
    <row r="8408" spans="1:2" x14ac:dyDescent="0.25">
      <c r="A8408">
        <v>8408</v>
      </c>
      <c r="B8408" s="24">
        <f>ROUND(SUMIF(Einnahmen!E$7:E$10002,A8408,Einnahmen!G$7:G$10002)+SUMIF(Einnahmen!I$7:I$10002,A8408,Einnahmen!H$7:H$10002)+SUMIF(Ausgaben!E$7:E$10002,A8408,Ausgaben!G$7:G$10002)+SUMIF(Ausgaben!I$7:I$10002,A8408,Ausgaben!H$7:H$10002),2)</f>
        <v>0</v>
      </c>
    </row>
    <row r="8409" spans="1:2" x14ac:dyDescent="0.25">
      <c r="A8409">
        <v>8409</v>
      </c>
      <c r="B8409" s="24">
        <f>ROUND(SUMIF(Einnahmen!E$7:E$10002,A8409,Einnahmen!G$7:G$10002)+SUMIF(Einnahmen!I$7:I$10002,A8409,Einnahmen!H$7:H$10002)+SUMIF(Ausgaben!E$7:E$10002,A8409,Ausgaben!G$7:G$10002)+SUMIF(Ausgaben!I$7:I$10002,A8409,Ausgaben!H$7:H$10002),2)</f>
        <v>0</v>
      </c>
    </row>
    <row r="8410" spans="1:2" x14ac:dyDescent="0.25">
      <c r="A8410">
        <v>8410</v>
      </c>
      <c r="B8410" s="24">
        <f>ROUND(SUMIF(Einnahmen!E$7:E$10002,A8410,Einnahmen!G$7:G$10002)+SUMIF(Einnahmen!I$7:I$10002,A8410,Einnahmen!H$7:H$10002)+SUMIF(Ausgaben!E$7:E$10002,A8410,Ausgaben!G$7:G$10002)+SUMIF(Ausgaben!I$7:I$10002,A8410,Ausgaben!H$7:H$10002),2)</f>
        <v>0</v>
      </c>
    </row>
    <row r="8411" spans="1:2" x14ac:dyDescent="0.25">
      <c r="A8411">
        <v>8411</v>
      </c>
      <c r="B8411" s="24">
        <f>ROUND(SUMIF(Einnahmen!E$7:E$10002,A8411,Einnahmen!G$7:G$10002)+SUMIF(Einnahmen!I$7:I$10002,A8411,Einnahmen!H$7:H$10002)+SUMIF(Ausgaben!E$7:E$10002,A8411,Ausgaben!G$7:G$10002)+SUMIF(Ausgaben!I$7:I$10002,A8411,Ausgaben!H$7:H$10002),2)</f>
        <v>0</v>
      </c>
    </row>
    <row r="8412" spans="1:2" x14ac:dyDescent="0.25">
      <c r="A8412">
        <v>8412</v>
      </c>
      <c r="B8412" s="24">
        <f>ROUND(SUMIF(Einnahmen!E$7:E$10002,A8412,Einnahmen!G$7:G$10002)+SUMIF(Einnahmen!I$7:I$10002,A8412,Einnahmen!H$7:H$10002)+SUMIF(Ausgaben!E$7:E$10002,A8412,Ausgaben!G$7:G$10002)+SUMIF(Ausgaben!I$7:I$10002,A8412,Ausgaben!H$7:H$10002),2)</f>
        <v>0</v>
      </c>
    </row>
    <row r="8413" spans="1:2" x14ac:dyDescent="0.25">
      <c r="A8413">
        <v>8413</v>
      </c>
      <c r="B8413" s="24">
        <f>ROUND(SUMIF(Einnahmen!E$7:E$10002,A8413,Einnahmen!G$7:G$10002)+SUMIF(Einnahmen!I$7:I$10002,A8413,Einnahmen!H$7:H$10002)+SUMIF(Ausgaben!E$7:E$10002,A8413,Ausgaben!G$7:G$10002)+SUMIF(Ausgaben!I$7:I$10002,A8413,Ausgaben!H$7:H$10002),2)</f>
        <v>0</v>
      </c>
    </row>
    <row r="8414" spans="1:2" x14ac:dyDescent="0.25">
      <c r="A8414">
        <v>8414</v>
      </c>
      <c r="B8414" s="24">
        <f>ROUND(SUMIF(Einnahmen!E$7:E$10002,A8414,Einnahmen!G$7:G$10002)+SUMIF(Einnahmen!I$7:I$10002,A8414,Einnahmen!H$7:H$10002)+SUMIF(Ausgaben!E$7:E$10002,A8414,Ausgaben!G$7:G$10002)+SUMIF(Ausgaben!I$7:I$10002,A8414,Ausgaben!H$7:H$10002),2)</f>
        <v>0</v>
      </c>
    </row>
    <row r="8415" spans="1:2" x14ac:dyDescent="0.25">
      <c r="A8415">
        <v>8415</v>
      </c>
      <c r="B8415" s="24">
        <f>ROUND(SUMIF(Einnahmen!E$7:E$10002,A8415,Einnahmen!G$7:G$10002)+SUMIF(Einnahmen!I$7:I$10002,A8415,Einnahmen!H$7:H$10002)+SUMIF(Ausgaben!E$7:E$10002,A8415,Ausgaben!G$7:G$10002)+SUMIF(Ausgaben!I$7:I$10002,A8415,Ausgaben!H$7:H$10002),2)</f>
        <v>0</v>
      </c>
    </row>
    <row r="8416" spans="1:2" x14ac:dyDescent="0.25">
      <c r="A8416">
        <v>8416</v>
      </c>
      <c r="B8416" s="24">
        <f>ROUND(SUMIF(Einnahmen!E$7:E$10002,A8416,Einnahmen!G$7:G$10002)+SUMIF(Einnahmen!I$7:I$10002,A8416,Einnahmen!H$7:H$10002)+SUMIF(Ausgaben!E$7:E$10002,A8416,Ausgaben!G$7:G$10002)+SUMIF(Ausgaben!I$7:I$10002,A8416,Ausgaben!H$7:H$10002),2)</f>
        <v>0</v>
      </c>
    </row>
    <row r="8417" spans="1:2" x14ac:dyDescent="0.25">
      <c r="A8417">
        <v>8417</v>
      </c>
      <c r="B8417" s="24">
        <f>ROUND(SUMIF(Einnahmen!E$7:E$10002,A8417,Einnahmen!G$7:G$10002)+SUMIF(Einnahmen!I$7:I$10002,A8417,Einnahmen!H$7:H$10002)+SUMIF(Ausgaben!E$7:E$10002,A8417,Ausgaben!G$7:G$10002)+SUMIF(Ausgaben!I$7:I$10002,A8417,Ausgaben!H$7:H$10002),2)</f>
        <v>0</v>
      </c>
    </row>
    <row r="8418" spans="1:2" x14ac:dyDescent="0.25">
      <c r="A8418">
        <v>8418</v>
      </c>
      <c r="B8418" s="24">
        <f>ROUND(SUMIF(Einnahmen!E$7:E$10002,A8418,Einnahmen!G$7:G$10002)+SUMIF(Einnahmen!I$7:I$10002,A8418,Einnahmen!H$7:H$10002)+SUMIF(Ausgaben!E$7:E$10002,A8418,Ausgaben!G$7:G$10002)+SUMIF(Ausgaben!I$7:I$10002,A8418,Ausgaben!H$7:H$10002),2)</f>
        <v>0</v>
      </c>
    </row>
    <row r="8419" spans="1:2" x14ac:dyDescent="0.25">
      <c r="A8419">
        <v>8419</v>
      </c>
      <c r="B8419" s="24">
        <f>ROUND(SUMIF(Einnahmen!E$7:E$10002,A8419,Einnahmen!G$7:G$10002)+SUMIF(Einnahmen!I$7:I$10002,A8419,Einnahmen!H$7:H$10002)+SUMIF(Ausgaben!E$7:E$10002,A8419,Ausgaben!G$7:G$10002)+SUMIF(Ausgaben!I$7:I$10002,A8419,Ausgaben!H$7:H$10002),2)</f>
        <v>0</v>
      </c>
    </row>
    <row r="8420" spans="1:2" x14ac:dyDescent="0.25">
      <c r="A8420">
        <v>8420</v>
      </c>
      <c r="B8420" s="24">
        <f>ROUND(SUMIF(Einnahmen!E$7:E$10002,A8420,Einnahmen!G$7:G$10002)+SUMIF(Einnahmen!I$7:I$10002,A8420,Einnahmen!H$7:H$10002)+SUMIF(Ausgaben!E$7:E$10002,A8420,Ausgaben!G$7:G$10002)+SUMIF(Ausgaben!I$7:I$10002,A8420,Ausgaben!H$7:H$10002),2)</f>
        <v>0</v>
      </c>
    </row>
    <row r="8421" spans="1:2" x14ac:dyDescent="0.25">
      <c r="A8421">
        <v>8421</v>
      </c>
      <c r="B8421" s="24">
        <f>ROUND(SUMIF(Einnahmen!E$7:E$10002,A8421,Einnahmen!G$7:G$10002)+SUMIF(Einnahmen!I$7:I$10002,A8421,Einnahmen!H$7:H$10002)+SUMIF(Ausgaben!E$7:E$10002,A8421,Ausgaben!G$7:G$10002)+SUMIF(Ausgaben!I$7:I$10002,A8421,Ausgaben!H$7:H$10002),2)</f>
        <v>0</v>
      </c>
    </row>
    <row r="8422" spans="1:2" x14ac:dyDescent="0.25">
      <c r="A8422">
        <v>8422</v>
      </c>
      <c r="B8422" s="24">
        <f>ROUND(SUMIF(Einnahmen!E$7:E$10002,A8422,Einnahmen!G$7:G$10002)+SUMIF(Einnahmen!I$7:I$10002,A8422,Einnahmen!H$7:H$10002)+SUMIF(Ausgaben!E$7:E$10002,A8422,Ausgaben!G$7:G$10002)+SUMIF(Ausgaben!I$7:I$10002,A8422,Ausgaben!H$7:H$10002),2)</f>
        <v>0</v>
      </c>
    </row>
    <row r="8423" spans="1:2" x14ac:dyDescent="0.25">
      <c r="A8423">
        <v>8423</v>
      </c>
      <c r="B8423" s="24">
        <f>ROUND(SUMIF(Einnahmen!E$7:E$10002,A8423,Einnahmen!G$7:G$10002)+SUMIF(Einnahmen!I$7:I$10002,A8423,Einnahmen!H$7:H$10002)+SUMIF(Ausgaben!E$7:E$10002,A8423,Ausgaben!G$7:G$10002)+SUMIF(Ausgaben!I$7:I$10002,A8423,Ausgaben!H$7:H$10002),2)</f>
        <v>0</v>
      </c>
    </row>
    <row r="8424" spans="1:2" x14ac:dyDescent="0.25">
      <c r="A8424">
        <v>8424</v>
      </c>
      <c r="B8424" s="24">
        <f>ROUND(SUMIF(Einnahmen!E$7:E$10002,A8424,Einnahmen!G$7:G$10002)+SUMIF(Einnahmen!I$7:I$10002,A8424,Einnahmen!H$7:H$10002)+SUMIF(Ausgaben!E$7:E$10002,A8424,Ausgaben!G$7:G$10002)+SUMIF(Ausgaben!I$7:I$10002,A8424,Ausgaben!H$7:H$10002),2)</f>
        <v>0</v>
      </c>
    </row>
    <row r="8425" spans="1:2" x14ac:dyDescent="0.25">
      <c r="A8425">
        <v>8425</v>
      </c>
      <c r="B8425" s="24">
        <f>ROUND(SUMIF(Einnahmen!E$7:E$10002,A8425,Einnahmen!G$7:G$10002)+SUMIF(Einnahmen!I$7:I$10002,A8425,Einnahmen!H$7:H$10002)+SUMIF(Ausgaben!E$7:E$10002,A8425,Ausgaben!G$7:G$10002)+SUMIF(Ausgaben!I$7:I$10002,A8425,Ausgaben!H$7:H$10002),2)</f>
        <v>0</v>
      </c>
    </row>
    <row r="8426" spans="1:2" x14ac:dyDescent="0.25">
      <c r="A8426">
        <v>8426</v>
      </c>
      <c r="B8426" s="24">
        <f>ROUND(SUMIF(Einnahmen!E$7:E$10002,A8426,Einnahmen!G$7:G$10002)+SUMIF(Einnahmen!I$7:I$10002,A8426,Einnahmen!H$7:H$10002)+SUMIF(Ausgaben!E$7:E$10002,A8426,Ausgaben!G$7:G$10002)+SUMIF(Ausgaben!I$7:I$10002,A8426,Ausgaben!H$7:H$10002),2)</f>
        <v>0</v>
      </c>
    </row>
    <row r="8427" spans="1:2" x14ac:dyDescent="0.25">
      <c r="A8427">
        <v>8427</v>
      </c>
      <c r="B8427" s="24">
        <f>ROUND(SUMIF(Einnahmen!E$7:E$10002,A8427,Einnahmen!G$7:G$10002)+SUMIF(Einnahmen!I$7:I$10002,A8427,Einnahmen!H$7:H$10002)+SUMIF(Ausgaben!E$7:E$10002,A8427,Ausgaben!G$7:G$10002)+SUMIF(Ausgaben!I$7:I$10002,A8427,Ausgaben!H$7:H$10002),2)</f>
        <v>0</v>
      </c>
    </row>
    <row r="8428" spans="1:2" x14ac:dyDescent="0.25">
      <c r="A8428">
        <v>8428</v>
      </c>
      <c r="B8428" s="24">
        <f>ROUND(SUMIF(Einnahmen!E$7:E$10002,A8428,Einnahmen!G$7:G$10002)+SUMIF(Einnahmen!I$7:I$10002,A8428,Einnahmen!H$7:H$10002)+SUMIF(Ausgaben!E$7:E$10002,A8428,Ausgaben!G$7:G$10002)+SUMIF(Ausgaben!I$7:I$10002,A8428,Ausgaben!H$7:H$10002),2)</f>
        <v>0</v>
      </c>
    </row>
    <row r="8429" spans="1:2" x14ac:dyDescent="0.25">
      <c r="A8429">
        <v>8429</v>
      </c>
      <c r="B8429" s="24">
        <f>ROUND(SUMIF(Einnahmen!E$7:E$10002,A8429,Einnahmen!G$7:G$10002)+SUMIF(Einnahmen!I$7:I$10002,A8429,Einnahmen!H$7:H$10002)+SUMIF(Ausgaben!E$7:E$10002,A8429,Ausgaben!G$7:G$10002)+SUMIF(Ausgaben!I$7:I$10002,A8429,Ausgaben!H$7:H$10002),2)</f>
        <v>0</v>
      </c>
    </row>
    <row r="8430" spans="1:2" x14ac:dyDescent="0.25">
      <c r="A8430">
        <v>8430</v>
      </c>
      <c r="B8430" s="24">
        <f>ROUND(SUMIF(Einnahmen!E$7:E$10002,A8430,Einnahmen!G$7:G$10002)+SUMIF(Einnahmen!I$7:I$10002,A8430,Einnahmen!H$7:H$10002)+SUMIF(Ausgaben!E$7:E$10002,A8430,Ausgaben!G$7:G$10002)+SUMIF(Ausgaben!I$7:I$10002,A8430,Ausgaben!H$7:H$10002),2)</f>
        <v>0</v>
      </c>
    </row>
    <row r="8431" spans="1:2" x14ac:dyDescent="0.25">
      <c r="A8431">
        <v>8431</v>
      </c>
      <c r="B8431" s="24">
        <f>ROUND(SUMIF(Einnahmen!E$7:E$10002,A8431,Einnahmen!G$7:G$10002)+SUMIF(Einnahmen!I$7:I$10002,A8431,Einnahmen!H$7:H$10002)+SUMIF(Ausgaben!E$7:E$10002,A8431,Ausgaben!G$7:G$10002)+SUMIF(Ausgaben!I$7:I$10002,A8431,Ausgaben!H$7:H$10002),2)</f>
        <v>0</v>
      </c>
    </row>
    <row r="8432" spans="1:2" x14ac:dyDescent="0.25">
      <c r="A8432">
        <v>8432</v>
      </c>
      <c r="B8432" s="24">
        <f>ROUND(SUMIF(Einnahmen!E$7:E$10002,A8432,Einnahmen!G$7:G$10002)+SUMIF(Einnahmen!I$7:I$10002,A8432,Einnahmen!H$7:H$10002)+SUMIF(Ausgaben!E$7:E$10002,A8432,Ausgaben!G$7:G$10002)+SUMIF(Ausgaben!I$7:I$10002,A8432,Ausgaben!H$7:H$10002),2)</f>
        <v>0</v>
      </c>
    </row>
    <row r="8433" spans="1:2" x14ac:dyDescent="0.25">
      <c r="A8433">
        <v>8433</v>
      </c>
      <c r="B8433" s="24">
        <f>ROUND(SUMIF(Einnahmen!E$7:E$10002,A8433,Einnahmen!G$7:G$10002)+SUMIF(Einnahmen!I$7:I$10002,A8433,Einnahmen!H$7:H$10002)+SUMIF(Ausgaben!E$7:E$10002,A8433,Ausgaben!G$7:G$10002)+SUMIF(Ausgaben!I$7:I$10002,A8433,Ausgaben!H$7:H$10002),2)</f>
        <v>0</v>
      </c>
    </row>
    <row r="8434" spans="1:2" x14ac:dyDescent="0.25">
      <c r="A8434">
        <v>8434</v>
      </c>
      <c r="B8434" s="24">
        <f>ROUND(SUMIF(Einnahmen!E$7:E$10002,A8434,Einnahmen!G$7:G$10002)+SUMIF(Einnahmen!I$7:I$10002,A8434,Einnahmen!H$7:H$10002)+SUMIF(Ausgaben!E$7:E$10002,A8434,Ausgaben!G$7:G$10002)+SUMIF(Ausgaben!I$7:I$10002,A8434,Ausgaben!H$7:H$10002),2)</f>
        <v>0</v>
      </c>
    </row>
    <row r="8435" spans="1:2" x14ac:dyDescent="0.25">
      <c r="A8435">
        <v>8435</v>
      </c>
      <c r="B8435" s="24">
        <f>ROUND(SUMIF(Einnahmen!E$7:E$10002,A8435,Einnahmen!G$7:G$10002)+SUMIF(Einnahmen!I$7:I$10002,A8435,Einnahmen!H$7:H$10002)+SUMIF(Ausgaben!E$7:E$10002,A8435,Ausgaben!G$7:G$10002)+SUMIF(Ausgaben!I$7:I$10002,A8435,Ausgaben!H$7:H$10002),2)</f>
        <v>0</v>
      </c>
    </row>
    <row r="8436" spans="1:2" x14ac:dyDescent="0.25">
      <c r="A8436">
        <v>8436</v>
      </c>
      <c r="B8436" s="24">
        <f>ROUND(SUMIF(Einnahmen!E$7:E$10002,A8436,Einnahmen!G$7:G$10002)+SUMIF(Einnahmen!I$7:I$10002,A8436,Einnahmen!H$7:H$10002)+SUMIF(Ausgaben!E$7:E$10002,A8436,Ausgaben!G$7:G$10002)+SUMIF(Ausgaben!I$7:I$10002,A8436,Ausgaben!H$7:H$10002),2)</f>
        <v>0</v>
      </c>
    </row>
    <row r="8437" spans="1:2" x14ac:dyDescent="0.25">
      <c r="A8437">
        <v>8437</v>
      </c>
      <c r="B8437" s="24">
        <f>ROUND(SUMIF(Einnahmen!E$7:E$10002,A8437,Einnahmen!G$7:G$10002)+SUMIF(Einnahmen!I$7:I$10002,A8437,Einnahmen!H$7:H$10002)+SUMIF(Ausgaben!E$7:E$10002,A8437,Ausgaben!G$7:G$10002)+SUMIF(Ausgaben!I$7:I$10002,A8437,Ausgaben!H$7:H$10002),2)</f>
        <v>0</v>
      </c>
    </row>
    <row r="8438" spans="1:2" x14ac:dyDescent="0.25">
      <c r="A8438">
        <v>8438</v>
      </c>
      <c r="B8438" s="24">
        <f>ROUND(SUMIF(Einnahmen!E$7:E$10002,A8438,Einnahmen!G$7:G$10002)+SUMIF(Einnahmen!I$7:I$10002,A8438,Einnahmen!H$7:H$10002)+SUMIF(Ausgaben!E$7:E$10002,A8438,Ausgaben!G$7:G$10002)+SUMIF(Ausgaben!I$7:I$10002,A8438,Ausgaben!H$7:H$10002),2)</f>
        <v>0</v>
      </c>
    </row>
    <row r="8439" spans="1:2" x14ac:dyDescent="0.25">
      <c r="A8439">
        <v>8439</v>
      </c>
      <c r="B8439" s="24">
        <f>ROUND(SUMIF(Einnahmen!E$7:E$10002,A8439,Einnahmen!G$7:G$10002)+SUMIF(Einnahmen!I$7:I$10002,A8439,Einnahmen!H$7:H$10002)+SUMIF(Ausgaben!E$7:E$10002,A8439,Ausgaben!G$7:G$10002)+SUMIF(Ausgaben!I$7:I$10002,A8439,Ausgaben!H$7:H$10002),2)</f>
        <v>0</v>
      </c>
    </row>
    <row r="8440" spans="1:2" x14ac:dyDescent="0.25">
      <c r="A8440">
        <v>8440</v>
      </c>
      <c r="B8440" s="24">
        <f>ROUND(SUMIF(Einnahmen!E$7:E$10002,A8440,Einnahmen!G$7:G$10002)+SUMIF(Einnahmen!I$7:I$10002,A8440,Einnahmen!H$7:H$10002)+SUMIF(Ausgaben!E$7:E$10002,A8440,Ausgaben!G$7:G$10002)+SUMIF(Ausgaben!I$7:I$10002,A8440,Ausgaben!H$7:H$10002),2)</f>
        <v>0</v>
      </c>
    </row>
    <row r="8441" spans="1:2" x14ac:dyDescent="0.25">
      <c r="A8441">
        <v>8441</v>
      </c>
      <c r="B8441" s="24">
        <f>ROUND(SUMIF(Einnahmen!E$7:E$10002,A8441,Einnahmen!G$7:G$10002)+SUMIF(Einnahmen!I$7:I$10002,A8441,Einnahmen!H$7:H$10002)+SUMIF(Ausgaben!E$7:E$10002,A8441,Ausgaben!G$7:G$10002)+SUMIF(Ausgaben!I$7:I$10002,A8441,Ausgaben!H$7:H$10002),2)</f>
        <v>0</v>
      </c>
    </row>
    <row r="8442" spans="1:2" x14ac:dyDescent="0.25">
      <c r="A8442">
        <v>8442</v>
      </c>
      <c r="B8442" s="24">
        <f>ROUND(SUMIF(Einnahmen!E$7:E$10002,A8442,Einnahmen!G$7:G$10002)+SUMIF(Einnahmen!I$7:I$10002,A8442,Einnahmen!H$7:H$10002)+SUMIF(Ausgaben!E$7:E$10002,A8442,Ausgaben!G$7:G$10002)+SUMIF(Ausgaben!I$7:I$10002,A8442,Ausgaben!H$7:H$10002),2)</f>
        <v>0</v>
      </c>
    </row>
    <row r="8443" spans="1:2" x14ac:dyDescent="0.25">
      <c r="A8443">
        <v>8443</v>
      </c>
      <c r="B8443" s="24">
        <f>ROUND(SUMIF(Einnahmen!E$7:E$10002,A8443,Einnahmen!G$7:G$10002)+SUMIF(Einnahmen!I$7:I$10002,A8443,Einnahmen!H$7:H$10002)+SUMIF(Ausgaben!E$7:E$10002,A8443,Ausgaben!G$7:G$10002)+SUMIF(Ausgaben!I$7:I$10002,A8443,Ausgaben!H$7:H$10002),2)</f>
        <v>0</v>
      </c>
    </row>
    <row r="8444" spans="1:2" x14ac:dyDescent="0.25">
      <c r="A8444">
        <v>8444</v>
      </c>
      <c r="B8444" s="24">
        <f>ROUND(SUMIF(Einnahmen!E$7:E$10002,A8444,Einnahmen!G$7:G$10002)+SUMIF(Einnahmen!I$7:I$10002,A8444,Einnahmen!H$7:H$10002)+SUMIF(Ausgaben!E$7:E$10002,A8444,Ausgaben!G$7:G$10002)+SUMIF(Ausgaben!I$7:I$10002,A8444,Ausgaben!H$7:H$10002),2)</f>
        <v>0</v>
      </c>
    </row>
    <row r="8445" spans="1:2" x14ac:dyDescent="0.25">
      <c r="A8445">
        <v>8445</v>
      </c>
      <c r="B8445" s="24">
        <f>ROUND(SUMIF(Einnahmen!E$7:E$10002,A8445,Einnahmen!G$7:G$10002)+SUMIF(Einnahmen!I$7:I$10002,A8445,Einnahmen!H$7:H$10002)+SUMIF(Ausgaben!E$7:E$10002,A8445,Ausgaben!G$7:G$10002)+SUMIF(Ausgaben!I$7:I$10002,A8445,Ausgaben!H$7:H$10002),2)</f>
        <v>0</v>
      </c>
    </row>
    <row r="8446" spans="1:2" x14ac:dyDescent="0.25">
      <c r="A8446">
        <v>8446</v>
      </c>
      <c r="B8446" s="24">
        <f>ROUND(SUMIF(Einnahmen!E$7:E$10002,A8446,Einnahmen!G$7:G$10002)+SUMIF(Einnahmen!I$7:I$10002,A8446,Einnahmen!H$7:H$10002)+SUMIF(Ausgaben!E$7:E$10002,A8446,Ausgaben!G$7:G$10002)+SUMIF(Ausgaben!I$7:I$10002,A8446,Ausgaben!H$7:H$10002),2)</f>
        <v>0</v>
      </c>
    </row>
    <row r="8447" spans="1:2" x14ac:dyDescent="0.25">
      <c r="A8447">
        <v>8447</v>
      </c>
      <c r="B8447" s="24">
        <f>ROUND(SUMIF(Einnahmen!E$7:E$10002,A8447,Einnahmen!G$7:G$10002)+SUMIF(Einnahmen!I$7:I$10002,A8447,Einnahmen!H$7:H$10002)+SUMIF(Ausgaben!E$7:E$10002,A8447,Ausgaben!G$7:G$10002)+SUMIF(Ausgaben!I$7:I$10002,A8447,Ausgaben!H$7:H$10002),2)</f>
        <v>0</v>
      </c>
    </row>
    <row r="8448" spans="1:2" x14ac:dyDescent="0.25">
      <c r="A8448">
        <v>8448</v>
      </c>
      <c r="B8448" s="24">
        <f>ROUND(SUMIF(Einnahmen!E$7:E$10002,A8448,Einnahmen!G$7:G$10002)+SUMIF(Einnahmen!I$7:I$10002,A8448,Einnahmen!H$7:H$10002)+SUMIF(Ausgaben!E$7:E$10002,A8448,Ausgaben!G$7:G$10002)+SUMIF(Ausgaben!I$7:I$10002,A8448,Ausgaben!H$7:H$10002),2)</f>
        <v>0</v>
      </c>
    </row>
    <row r="8449" spans="1:2" x14ac:dyDescent="0.25">
      <c r="A8449">
        <v>8449</v>
      </c>
      <c r="B8449" s="24">
        <f>ROUND(SUMIF(Einnahmen!E$7:E$10002,A8449,Einnahmen!G$7:G$10002)+SUMIF(Einnahmen!I$7:I$10002,A8449,Einnahmen!H$7:H$10002)+SUMIF(Ausgaben!E$7:E$10002,A8449,Ausgaben!G$7:G$10002)+SUMIF(Ausgaben!I$7:I$10002,A8449,Ausgaben!H$7:H$10002),2)</f>
        <v>0</v>
      </c>
    </row>
    <row r="8450" spans="1:2" x14ac:dyDescent="0.25">
      <c r="A8450">
        <v>8450</v>
      </c>
      <c r="B8450" s="24">
        <f>ROUND(SUMIF(Einnahmen!E$7:E$10002,A8450,Einnahmen!G$7:G$10002)+SUMIF(Einnahmen!I$7:I$10002,A8450,Einnahmen!H$7:H$10002)+SUMIF(Ausgaben!E$7:E$10002,A8450,Ausgaben!G$7:G$10002)+SUMIF(Ausgaben!I$7:I$10002,A8450,Ausgaben!H$7:H$10002),2)</f>
        <v>0</v>
      </c>
    </row>
    <row r="8451" spans="1:2" x14ac:dyDescent="0.25">
      <c r="A8451">
        <v>8451</v>
      </c>
      <c r="B8451" s="24">
        <f>ROUND(SUMIF(Einnahmen!E$7:E$10002,A8451,Einnahmen!G$7:G$10002)+SUMIF(Einnahmen!I$7:I$10002,A8451,Einnahmen!H$7:H$10002)+SUMIF(Ausgaben!E$7:E$10002,A8451,Ausgaben!G$7:G$10002)+SUMIF(Ausgaben!I$7:I$10002,A8451,Ausgaben!H$7:H$10002),2)</f>
        <v>0</v>
      </c>
    </row>
    <row r="8452" spans="1:2" x14ac:dyDescent="0.25">
      <c r="A8452">
        <v>8452</v>
      </c>
      <c r="B8452" s="24">
        <f>ROUND(SUMIF(Einnahmen!E$7:E$10002,A8452,Einnahmen!G$7:G$10002)+SUMIF(Einnahmen!I$7:I$10002,A8452,Einnahmen!H$7:H$10002)+SUMIF(Ausgaben!E$7:E$10002,A8452,Ausgaben!G$7:G$10002)+SUMIF(Ausgaben!I$7:I$10002,A8452,Ausgaben!H$7:H$10002),2)</f>
        <v>0</v>
      </c>
    </row>
    <row r="8453" spans="1:2" x14ac:dyDescent="0.25">
      <c r="A8453">
        <v>8453</v>
      </c>
      <c r="B8453" s="24">
        <f>ROUND(SUMIF(Einnahmen!E$7:E$10002,A8453,Einnahmen!G$7:G$10002)+SUMIF(Einnahmen!I$7:I$10002,A8453,Einnahmen!H$7:H$10002)+SUMIF(Ausgaben!E$7:E$10002,A8453,Ausgaben!G$7:G$10002)+SUMIF(Ausgaben!I$7:I$10002,A8453,Ausgaben!H$7:H$10002),2)</f>
        <v>0</v>
      </c>
    </row>
    <row r="8454" spans="1:2" x14ac:dyDescent="0.25">
      <c r="A8454">
        <v>8454</v>
      </c>
      <c r="B8454" s="24">
        <f>ROUND(SUMIF(Einnahmen!E$7:E$10002,A8454,Einnahmen!G$7:G$10002)+SUMIF(Einnahmen!I$7:I$10002,A8454,Einnahmen!H$7:H$10002)+SUMIF(Ausgaben!E$7:E$10002,A8454,Ausgaben!G$7:G$10002)+SUMIF(Ausgaben!I$7:I$10002,A8454,Ausgaben!H$7:H$10002),2)</f>
        <v>0</v>
      </c>
    </row>
    <row r="8455" spans="1:2" x14ac:dyDescent="0.25">
      <c r="A8455">
        <v>8455</v>
      </c>
      <c r="B8455" s="24">
        <f>ROUND(SUMIF(Einnahmen!E$7:E$10002,A8455,Einnahmen!G$7:G$10002)+SUMIF(Einnahmen!I$7:I$10002,A8455,Einnahmen!H$7:H$10002)+SUMIF(Ausgaben!E$7:E$10002,A8455,Ausgaben!G$7:G$10002)+SUMIF(Ausgaben!I$7:I$10002,A8455,Ausgaben!H$7:H$10002),2)</f>
        <v>0</v>
      </c>
    </row>
    <row r="8456" spans="1:2" x14ac:dyDescent="0.25">
      <c r="A8456">
        <v>8456</v>
      </c>
      <c r="B8456" s="24">
        <f>ROUND(SUMIF(Einnahmen!E$7:E$10002,A8456,Einnahmen!G$7:G$10002)+SUMIF(Einnahmen!I$7:I$10002,A8456,Einnahmen!H$7:H$10002)+SUMIF(Ausgaben!E$7:E$10002,A8456,Ausgaben!G$7:G$10002)+SUMIF(Ausgaben!I$7:I$10002,A8456,Ausgaben!H$7:H$10002),2)</f>
        <v>0</v>
      </c>
    </row>
    <row r="8457" spans="1:2" x14ac:dyDescent="0.25">
      <c r="A8457">
        <v>8457</v>
      </c>
      <c r="B8457" s="24">
        <f>ROUND(SUMIF(Einnahmen!E$7:E$10002,A8457,Einnahmen!G$7:G$10002)+SUMIF(Einnahmen!I$7:I$10002,A8457,Einnahmen!H$7:H$10002)+SUMIF(Ausgaben!E$7:E$10002,A8457,Ausgaben!G$7:G$10002)+SUMIF(Ausgaben!I$7:I$10002,A8457,Ausgaben!H$7:H$10002),2)</f>
        <v>0</v>
      </c>
    </row>
    <row r="8458" spans="1:2" x14ac:dyDescent="0.25">
      <c r="A8458">
        <v>8458</v>
      </c>
      <c r="B8458" s="24">
        <f>ROUND(SUMIF(Einnahmen!E$7:E$10002,A8458,Einnahmen!G$7:G$10002)+SUMIF(Einnahmen!I$7:I$10002,A8458,Einnahmen!H$7:H$10002)+SUMIF(Ausgaben!E$7:E$10002,A8458,Ausgaben!G$7:G$10002)+SUMIF(Ausgaben!I$7:I$10002,A8458,Ausgaben!H$7:H$10002),2)</f>
        <v>0</v>
      </c>
    </row>
    <row r="8459" spans="1:2" x14ac:dyDescent="0.25">
      <c r="A8459">
        <v>8459</v>
      </c>
      <c r="B8459" s="24">
        <f>ROUND(SUMIF(Einnahmen!E$7:E$10002,A8459,Einnahmen!G$7:G$10002)+SUMIF(Einnahmen!I$7:I$10002,A8459,Einnahmen!H$7:H$10002)+SUMIF(Ausgaben!E$7:E$10002,A8459,Ausgaben!G$7:G$10002)+SUMIF(Ausgaben!I$7:I$10002,A8459,Ausgaben!H$7:H$10002),2)</f>
        <v>0</v>
      </c>
    </row>
    <row r="8460" spans="1:2" x14ac:dyDescent="0.25">
      <c r="A8460">
        <v>8460</v>
      </c>
      <c r="B8460" s="24">
        <f>ROUND(SUMIF(Einnahmen!E$7:E$10002,A8460,Einnahmen!G$7:G$10002)+SUMIF(Einnahmen!I$7:I$10002,A8460,Einnahmen!H$7:H$10002)+SUMIF(Ausgaben!E$7:E$10002,A8460,Ausgaben!G$7:G$10002)+SUMIF(Ausgaben!I$7:I$10002,A8460,Ausgaben!H$7:H$10002),2)</f>
        <v>0</v>
      </c>
    </row>
    <row r="8461" spans="1:2" x14ac:dyDescent="0.25">
      <c r="A8461">
        <v>8461</v>
      </c>
      <c r="B8461" s="24">
        <f>ROUND(SUMIF(Einnahmen!E$7:E$10002,A8461,Einnahmen!G$7:G$10002)+SUMIF(Einnahmen!I$7:I$10002,A8461,Einnahmen!H$7:H$10002)+SUMIF(Ausgaben!E$7:E$10002,A8461,Ausgaben!G$7:G$10002)+SUMIF(Ausgaben!I$7:I$10002,A8461,Ausgaben!H$7:H$10002),2)</f>
        <v>0</v>
      </c>
    </row>
    <row r="8462" spans="1:2" x14ac:dyDescent="0.25">
      <c r="A8462">
        <v>8462</v>
      </c>
      <c r="B8462" s="24">
        <f>ROUND(SUMIF(Einnahmen!E$7:E$10002,A8462,Einnahmen!G$7:G$10002)+SUMIF(Einnahmen!I$7:I$10002,A8462,Einnahmen!H$7:H$10002)+SUMIF(Ausgaben!E$7:E$10002,A8462,Ausgaben!G$7:G$10002)+SUMIF(Ausgaben!I$7:I$10002,A8462,Ausgaben!H$7:H$10002),2)</f>
        <v>0</v>
      </c>
    </row>
    <row r="8463" spans="1:2" x14ac:dyDescent="0.25">
      <c r="A8463">
        <v>8463</v>
      </c>
      <c r="B8463" s="24">
        <f>ROUND(SUMIF(Einnahmen!E$7:E$10002,A8463,Einnahmen!G$7:G$10002)+SUMIF(Einnahmen!I$7:I$10002,A8463,Einnahmen!H$7:H$10002)+SUMIF(Ausgaben!E$7:E$10002,A8463,Ausgaben!G$7:G$10002)+SUMIF(Ausgaben!I$7:I$10002,A8463,Ausgaben!H$7:H$10002),2)</f>
        <v>0</v>
      </c>
    </row>
    <row r="8464" spans="1:2" x14ac:dyDescent="0.25">
      <c r="A8464">
        <v>8464</v>
      </c>
      <c r="B8464" s="24">
        <f>ROUND(SUMIF(Einnahmen!E$7:E$10002,A8464,Einnahmen!G$7:G$10002)+SUMIF(Einnahmen!I$7:I$10002,A8464,Einnahmen!H$7:H$10002)+SUMIF(Ausgaben!E$7:E$10002,A8464,Ausgaben!G$7:G$10002)+SUMIF(Ausgaben!I$7:I$10002,A8464,Ausgaben!H$7:H$10002),2)</f>
        <v>0</v>
      </c>
    </row>
    <row r="8465" spans="1:2" x14ac:dyDescent="0.25">
      <c r="A8465">
        <v>8465</v>
      </c>
      <c r="B8465" s="24">
        <f>ROUND(SUMIF(Einnahmen!E$7:E$10002,A8465,Einnahmen!G$7:G$10002)+SUMIF(Einnahmen!I$7:I$10002,A8465,Einnahmen!H$7:H$10002)+SUMIF(Ausgaben!E$7:E$10002,A8465,Ausgaben!G$7:G$10002)+SUMIF(Ausgaben!I$7:I$10002,A8465,Ausgaben!H$7:H$10002),2)</f>
        <v>0</v>
      </c>
    </row>
    <row r="8466" spans="1:2" x14ac:dyDescent="0.25">
      <c r="A8466">
        <v>8466</v>
      </c>
      <c r="B8466" s="24">
        <f>ROUND(SUMIF(Einnahmen!E$7:E$10002,A8466,Einnahmen!G$7:G$10002)+SUMIF(Einnahmen!I$7:I$10002,A8466,Einnahmen!H$7:H$10002)+SUMIF(Ausgaben!E$7:E$10002,A8466,Ausgaben!G$7:G$10002)+SUMIF(Ausgaben!I$7:I$10002,A8466,Ausgaben!H$7:H$10002),2)</f>
        <v>0</v>
      </c>
    </row>
    <row r="8467" spans="1:2" x14ac:dyDescent="0.25">
      <c r="A8467">
        <v>8467</v>
      </c>
      <c r="B8467" s="24">
        <f>ROUND(SUMIF(Einnahmen!E$7:E$10002,A8467,Einnahmen!G$7:G$10002)+SUMIF(Einnahmen!I$7:I$10002,A8467,Einnahmen!H$7:H$10002)+SUMIF(Ausgaben!E$7:E$10002,A8467,Ausgaben!G$7:G$10002)+SUMIF(Ausgaben!I$7:I$10002,A8467,Ausgaben!H$7:H$10002),2)</f>
        <v>0</v>
      </c>
    </row>
    <row r="8468" spans="1:2" x14ac:dyDescent="0.25">
      <c r="A8468">
        <v>8468</v>
      </c>
      <c r="B8468" s="24">
        <f>ROUND(SUMIF(Einnahmen!E$7:E$10002,A8468,Einnahmen!G$7:G$10002)+SUMIF(Einnahmen!I$7:I$10002,A8468,Einnahmen!H$7:H$10002)+SUMIF(Ausgaben!E$7:E$10002,A8468,Ausgaben!G$7:G$10002)+SUMIF(Ausgaben!I$7:I$10002,A8468,Ausgaben!H$7:H$10002),2)</f>
        <v>0</v>
      </c>
    </row>
    <row r="8469" spans="1:2" x14ac:dyDescent="0.25">
      <c r="A8469">
        <v>8469</v>
      </c>
      <c r="B8469" s="24">
        <f>ROUND(SUMIF(Einnahmen!E$7:E$10002,A8469,Einnahmen!G$7:G$10002)+SUMIF(Einnahmen!I$7:I$10002,A8469,Einnahmen!H$7:H$10002)+SUMIF(Ausgaben!E$7:E$10002,A8469,Ausgaben!G$7:G$10002)+SUMIF(Ausgaben!I$7:I$10002,A8469,Ausgaben!H$7:H$10002),2)</f>
        <v>0</v>
      </c>
    </row>
    <row r="8470" spans="1:2" x14ac:dyDescent="0.25">
      <c r="A8470">
        <v>8470</v>
      </c>
      <c r="B8470" s="24">
        <f>ROUND(SUMIF(Einnahmen!E$7:E$10002,A8470,Einnahmen!G$7:G$10002)+SUMIF(Einnahmen!I$7:I$10002,A8470,Einnahmen!H$7:H$10002)+SUMIF(Ausgaben!E$7:E$10002,A8470,Ausgaben!G$7:G$10002)+SUMIF(Ausgaben!I$7:I$10002,A8470,Ausgaben!H$7:H$10002),2)</f>
        <v>0</v>
      </c>
    </row>
    <row r="8471" spans="1:2" x14ac:dyDescent="0.25">
      <c r="A8471">
        <v>8471</v>
      </c>
      <c r="B8471" s="24">
        <f>ROUND(SUMIF(Einnahmen!E$7:E$10002,A8471,Einnahmen!G$7:G$10002)+SUMIF(Einnahmen!I$7:I$10002,A8471,Einnahmen!H$7:H$10002)+SUMIF(Ausgaben!E$7:E$10002,A8471,Ausgaben!G$7:G$10002)+SUMIF(Ausgaben!I$7:I$10002,A8471,Ausgaben!H$7:H$10002),2)</f>
        <v>0</v>
      </c>
    </row>
    <row r="8472" spans="1:2" x14ac:dyDescent="0.25">
      <c r="A8472">
        <v>8472</v>
      </c>
      <c r="B8472" s="24">
        <f>ROUND(SUMIF(Einnahmen!E$7:E$10002,A8472,Einnahmen!G$7:G$10002)+SUMIF(Einnahmen!I$7:I$10002,A8472,Einnahmen!H$7:H$10002)+SUMIF(Ausgaben!E$7:E$10002,A8472,Ausgaben!G$7:G$10002)+SUMIF(Ausgaben!I$7:I$10002,A8472,Ausgaben!H$7:H$10002),2)</f>
        <v>0</v>
      </c>
    </row>
    <row r="8473" spans="1:2" x14ac:dyDescent="0.25">
      <c r="A8473">
        <v>8473</v>
      </c>
      <c r="B8473" s="24">
        <f>ROUND(SUMIF(Einnahmen!E$7:E$10002,A8473,Einnahmen!G$7:G$10002)+SUMIF(Einnahmen!I$7:I$10002,A8473,Einnahmen!H$7:H$10002)+SUMIF(Ausgaben!E$7:E$10002,A8473,Ausgaben!G$7:G$10002)+SUMIF(Ausgaben!I$7:I$10002,A8473,Ausgaben!H$7:H$10002),2)</f>
        <v>0</v>
      </c>
    </row>
    <row r="8474" spans="1:2" x14ac:dyDescent="0.25">
      <c r="A8474">
        <v>8474</v>
      </c>
      <c r="B8474" s="24">
        <f>ROUND(SUMIF(Einnahmen!E$7:E$10002,A8474,Einnahmen!G$7:G$10002)+SUMIF(Einnahmen!I$7:I$10002,A8474,Einnahmen!H$7:H$10002)+SUMIF(Ausgaben!E$7:E$10002,A8474,Ausgaben!G$7:G$10002)+SUMIF(Ausgaben!I$7:I$10002,A8474,Ausgaben!H$7:H$10002),2)</f>
        <v>0</v>
      </c>
    </row>
    <row r="8475" spans="1:2" x14ac:dyDescent="0.25">
      <c r="A8475">
        <v>8475</v>
      </c>
      <c r="B8475" s="24">
        <f>ROUND(SUMIF(Einnahmen!E$7:E$10002,A8475,Einnahmen!G$7:G$10002)+SUMIF(Einnahmen!I$7:I$10002,A8475,Einnahmen!H$7:H$10002)+SUMIF(Ausgaben!E$7:E$10002,A8475,Ausgaben!G$7:G$10002)+SUMIF(Ausgaben!I$7:I$10002,A8475,Ausgaben!H$7:H$10002),2)</f>
        <v>0</v>
      </c>
    </row>
    <row r="8476" spans="1:2" x14ac:dyDescent="0.25">
      <c r="A8476">
        <v>8476</v>
      </c>
      <c r="B8476" s="24">
        <f>ROUND(SUMIF(Einnahmen!E$7:E$10002,A8476,Einnahmen!G$7:G$10002)+SUMIF(Einnahmen!I$7:I$10002,A8476,Einnahmen!H$7:H$10002)+SUMIF(Ausgaben!E$7:E$10002,A8476,Ausgaben!G$7:G$10002)+SUMIF(Ausgaben!I$7:I$10002,A8476,Ausgaben!H$7:H$10002),2)</f>
        <v>0</v>
      </c>
    </row>
    <row r="8477" spans="1:2" x14ac:dyDescent="0.25">
      <c r="A8477">
        <v>8477</v>
      </c>
      <c r="B8477" s="24">
        <f>ROUND(SUMIF(Einnahmen!E$7:E$10002,A8477,Einnahmen!G$7:G$10002)+SUMIF(Einnahmen!I$7:I$10002,A8477,Einnahmen!H$7:H$10002)+SUMIF(Ausgaben!E$7:E$10002,A8477,Ausgaben!G$7:G$10002)+SUMIF(Ausgaben!I$7:I$10002,A8477,Ausgaben!H$7:H$10002),2)</f>
        <v>0</v>
      </c>
    </row>
    <row r="8478" spans="1:2" x14ac:dyDescent="0.25">
      <c r="A8478">
        <v>8478</v>
      </c>
      <c r="B8478" s="24">
        <f>ROUND(SUMIF(Einnahmen!E$7:E$10002,A8478,Einnahmen!G$7:G$10002)+SUMIF(Einnahmen!I$7:I$10002,A8478,Einnahmen!H$7:H$10002)+SUMIF(Ausgaben!E$7:E$10002,A8478,Ausgaben!G$7:G$10002)+SUMIF(Ausgaben!I$7:I$10002,A8478,Ausgaben!H$7:H$10002),2)</f>
        <v>0</v>
      </c>
    </row>
    <row r="8479" spans="1:2" x14ac:dyDescent="0.25">
      <c r="A8479">
        <v>8479</v>
      </c>
      <c r="B8479" s="24">
        <f>ROUND(SUMIF(Einnahmen!E$7:E$10002,A8479,Einnahmen!G$7:G$10002)+SUMIF(Einnahmen!I$7:I$10002,A8479,Einnahmen!H$7:H$10002)+SUMIF(Ausgaben!E$7:E$10002,A8479,Ausgaben!G$7:G$10002)+SUMIF(Ausgaben!I$7:I$10002,A8479,Ausgaben!H$7:H$10002),2)</f>
        <v>0</v>
      </c>
    </row>
    <row r="8480" spans="1:2" x14ac:dyDescent="0.25">
      <c r="A8480">
        <v>8480</v>
      </c>
      <c r="B8480" s="24">
        <f>ROUND(SUMIF(Einnahmen!E$7:E$10002,A8480,Einnahmen!G$7:G$10002)+SUMIF(Einnahmen!I$7:I$10002,A8480,Einnahmen!H$7:H$10002)+SUMIF(Ausgaben!E$7:E$10002,A8480,Ausgaben!G$7:G$10002)+SUMIF(Ausgaben!I$7:I$10002,A8480,Ausgaben!H$7:H$10002),2)</f>
        <v>0</v>
      </c>
    </row>
    <row r="8481" spans="1:2" x14ac:dyDescent="0.25">
      <c r="A8481">
        <v>8481</v>
      </c>
      <c r="B8481" s="24">
        <f>ROUND(SUMIF(Einnahmen!E$7:E$10002,A8481,Einnahmen!G$7:G$10002)+SUMIF(Einnahmen!I$7:I$10002,A8481,Einnahmen!H$7:H$10002)+SUMIF(Ausgaben!E$7:E$10002,A8481,Ausgaben!G$7:G$10002)+SUMIF(Ausgaben!I$7:I$10002,A8481,Ausgaben!H$7:H$10002),2)</f>
        <v>0</v>
      </c>
    </row>
    <row r="8482" spans="1:2" x14ac:dyDescent="0.25">
      <c r="A8482">
        <v>8482</v>
      </c>
      <c r="B8482" s="24">
        <f>ROUND(SUMIF(Einnahmen!E$7:E$10002,A8482,Einnahmen!G$7:G$10002)+SUMIF(Einnahmen!I$7:I$10002,A8482,Einnahmen!H$7:H$10002)+SUMIF(Ausgaben!E$7:E$10002,A8482,Ausgaben!G$7:G$10002)+SUMIF(Ausgaben!I$7:I$10002,A8482,Ausgaben!H$7:H$10002),2)</f>
        <v>0</v>
      </c>
    </row>
    <row r="8483" spans="1:2" x14ac:dyDescent="0.25">
      <c r="A8483">
        <v>8483</v>
      </c>
      <c r="B8483" s="24">
        <f>ROUND(SUMIF(Einnahmen!E$7:E$10002,A8483,Einnahmen!G$7:G$10002)+SUMIF(Einnahmen!I$7:I$10002,A8483,Einnahmen!H$7:H$10002)+SUMIF(Ausgaben!E$7:E$10002,A8483,Ausgaben!G$7:G$10002)+SUMIF(Ausgaben!I$7:I$10002,A8483,Ausgaben!H$7:H$10002),2)</f>
        <v>0</v>
      </c>
    </row>
    <row r="8484" spans="1:2" x14ac:dyDescent="0.25">
      <c r="A8484">
        <v>8484</v>
      </c>
      <c r="B8484" s="24">
        <f>ROUND(SUMIF(Einnahmen!E$7:E$10002,A8484,Einnahmen!G$7:G$10002)+SUMIF(Einnahmen!I$7:I$10002,A8484,Einnahmen!H$7:H$10002)+SUMIF(Ausgaben!E$7:E$10002,A8484,Ausgaben!G$7:G$10002)+SUMIF(Ausgaben!I$7:I$10002,A8484,Ausgaben!H$7:H$10002),2)</f>
        <v>0</v>
      </c>
    </row>
    <row r="8485" spans="1:2" x14ac:dyDescent="0.25">
      <c r="A8485">
        <v>8485</v>
      </c>
      <c r="B8485" s="24">
        <f>ROUND(SUMIF(Einnahmen!E$7:E$10002,A8485,Einnahmen!G$7:G$10002)+SUMIF(Einnahmen!I$7:I$10002,A8485,Einnahmen!H$7:H$10002)+SUMIF(Ausgaben!E$7:E$10002,A8485,Ausgaben!G$7:G$10002)+SUMIF(Ausgaben!I$7:I$10002,A8485,Ausgaben!H$7:H$10002),2)</f>
        <v>0</v>
      </c>
    </row>
    <row r="8486" spans="1:2" x14ac:dyDescent="0.25">
      <c r="A8486">
        <v>8486</v>
      </c>
      <c r="B8486" s="24">
        <f>ROUND(SUMIF(Einnahmen!E$7:E$10002,A8486,Einnahmen!G$7:G$10002)+SUMIF(Einnahmen!I$7:I$10002,A8486,Einnahmen!H$7:H$10002)+SUMIF(Ausgaben!E$7:E$10002,A8486,Ausgaben!G$7:G$10002)+SUMIF(Ausgaben!I$7:I$10002,A8486,Ausgaben!H$7:H$10002),2)</f>
        <v>0</v>
      </c>
    </row>
    <row r="8487" spans="1:2" x14ac:dyDescent="0.25">
      <c r="A8487">
        <v>8487</v>
      </c>
      <c r="B8487" s="24">
        <f>ROUND(SUMIF(Einnahmen!E$7:E$10002,A8487,Einnahmen!G$7:G$10002)+SUMIF(Einnahmen!I$7:I$10002,A8487,Einnahmen!H$7:H$10002)+SUMIF(Ausgaben!E$7:E$10002,A8487,Ausgaben!G$7:G$10002)+SUMIF(Ausgaben!I$7:I$10002,A8487,Ausgaben!H$7:H$10002),2)</f>
        <v>0</v>
      </c>
    </row>
    <row r="8488" spans="1:2" x14ac:dyDescent="0.25">
      <c r="A8488">
        <v>8488</v>
      </c>
      <c r="B8488" s="24">
        <f>ROUND(SUMIF(Einnahmen!E$7:E$10002,A8488,Einnahmen!G$7:G$10002)+SUMIF(Einnahmen!I$7:I$10002,A8488,Einnahmen!H$7:H$10002)+SUMIF(Ausgaben!E$7:E$10002,A8488,Ausgaben!G$7:G$10002)+SUMIF(Ausgaben!I$7:I$10002,A8488,Ausgaben!H$7:H$10002),2)</f>
        <v>0</v>
      </c>
    </row>
    <row r="8489" spans="1:2" x14ac:dyDescent="0.25">
      <c r="A8489">
        <v>8489</v>
      </c>
      <c r="B8489" s="24">
        <f>ROUND(SUMIF(Einnahmen!E$7:E$10002,A8489,Einnahmen!G$7:G$10002)+SUMIF(Einnahmen!I$7:I$10002,A8489,Einnahmen!H$7:H$10002)+SUMIF(Ausgaben!E$7:E$10002,A8489,Ausgaben!G$7:G$10002)+SUMIF(Ausgaben!I$7:I$10002,A8489,Ausgaben!H$7:H$10002),2)</f>
        <v>0</v>
      </c>
    </row>
    <row r="8490" spans="1:2" x14ac:dyDescent="0.25">
      <c r="A8490">
        <v>8490</v>
      </c>
      <c r="B8490" s="24">
        <f>ROUND(SUMIF(Einnahmen!E$7:E$10002,A8490,Einnahmen!G$7:G$10002)+SUMIF(Einnahmen!I$7:I$10002,A8490,Einnahmen!H$7:H$10002)+SUMIF(Ausgaben!E$7:E$10002,A8490,Ausgaben!G$7:G$10002)+SUMIF(Ausgaben!I$7:I$10002,A8490,Ausgaben!H$7:H$10002),2)</f>
        <v>0</v>
      </c>
    </row>
    <row r="8491" spans="1:2" x14ac:dyDescent="0.25">
      <c r="A8491">
        <v>8491</v>
      </c>
      <c r="B8491" s="24">
        <f>ROUND(SUMIF(Einnahmen!E$7:E$10002,A8491,Einnahmen!G$7:G$10002)+SUMIF(Einnahmen!I$7:I$10002,A8491,Einnahmen!H$7:H$10002)+SUMIF(Ausgaben!E$7:E$10002,A8491,Ausgaben!G$7:G$10002)+SUMIF(Ausgaben!I$7:I$10002,A8491,Ausgaben!H$7:H$10002),2)</f>
        <v>0</v>
      </c>
    </row>
    <row r="8492" spans="1:2" x14ac:dyDescent="0.25">
      <c r="A8492">
        <v>8492</v>
      </c>
      <c r="B8492" s="24">
        <f>ROUND(SUMIF(Einnahmen!E$7:E$10002,A8492,Einnahmen!G$7:G$10002)+SUMIF(Einnahmen!I$7:I$10002,A8492,Einnahmen!H$7:H$10002)+SUMIF(Ausgaben!E$7:E$10002,A8492,Ausgaben!G$7:G$10002)+SUMIF(Ausgaben!I$7:I$10002,A8492,Ausgaben!H$7:H$10002),2)</f>
        <v>0</v>
      </c>
    </row>
    <row r="8493" spans="1:2" x14ac:dyDescent="0.25">
      <c r="A8493">
        <v>8493</v>
      </c>
      <c r="B8493" s="24">
        <f>ROUND(SUMIF(Einnahmen!E$7:E$10002,A8493,Einnahmen!G$7:G$10002)+SUMIF(Einnahmen!I$7:I$10002,A8493,Einnahmen!H$7:H$10002)+SUMIF(Ausgaben!E$7:E$10002,A8493,Ausgaben!G$7:G$10002)+SUMIF(Ausgaben!I$7:I$10002,A8493,Ausgaben!H$7:H$10002),2)</f>
        <v>0</v>
      </c>
    </row>
    <row r="8494" spans="1:2" x14ac:dyDescent="0.25">
      <c r="A8494">
        <v>8494</v>
      </c>
      <c r="B8494" s="24">
        <f>ROUND(SUMIF(Einnahmen!E$7:E$10002,A8494,Einnahmen!G$7:G$10002)+SUMIF(Einnahmen!I$7:I$10002,A8494,Einnahmen!H$7:H$10002)+SUMIF(Ausgaben!E$7:E$10002,A8494,Ausgaben!G$7:G$10002)+SUMIF(Ausgaben!I$7:I$10002,A8494,Ausgaben!H$7:H$10002),2)</f>
        <v>0</v>
      </c>
    </row>
    <row r="8495" spans="1:2" x14ac:dyDescent="0.25">
      <c r="A8495">
        <v>8495</v>
      </c>
      <c r="B8495" s="24">
        <f>ROUND(SUMIF(Einnahmen!E$7:E$10002,A8495,Einnahmen!G$7:G$10002)+SUMIF(Einnahmen!I$7:I$10002,A8495,Einnahmen!H$7:H$10002)+SUMIF(Ausgaben!E$7:E$10002,A8495,Ausgaben!G$7:G$10002)+SUMIF(Ausgaben!I$7:I$10002,A8495,Ausgaben!H$7:H$10002),2)</f>
        <v>0</v>
      </c>
    </row>
    <row r="8496" spans="1:2" x14ac:dyDescent="0.25">
      <c r="A8496">
        <v>8496</v>
      </c>
      <c r="B8496" s="24">
        <f>ROUND(SUMIF(Einnahmen!E$7:E$10002,A8496,Einnahmen!G$7:G$10002)+SUMIF(Einnahmen!I$7:I$10002,A8496,Einnahmen!H$7:H$10002)+SUMIF(Ausgaben!E$7:E$10002,A8496,Ausgaben!G$7:G$10002)+SUMIF(Ausgaben!I$7:I$10002,A8496,Ausgaben!H$7:H$10002),2)</f>
        <v>0</v>
      </c>
    </row>
    <row r="8497" spans="1:2" x14ac:dyDescent="0.25">
      <c r="A8497">
        <v>8497</v>
      </c>
      <c r="B8497" s="24">
        <f>ROUND(SUMIF(Einnahmen!E$7:E$10002,A8497,Einnahmen!G$7:G$10002)+SUMIF(Einnahmen!I$7:I$10002,A8497,Einnahmen!H$7:H$10002)+SUMIF(Ausgaben!E$7:E$10002,A8497,Ausgaben!G$7:G$10002)+SUMIF(Ausgaben!I$7:I$10002,A8497,Ausgaben!H$7:H$10002),2)</f>
        <v>0</v>
      </c>
    </row>
    <row r="8498" spans="1:2" x14ac:dyDescent="0.25">
      <c r="A8498">
        <v>8498</v>
      </c>
      <c r="B8498" s="24">
        <f>ROUND(SUMIF(Einnahmen!E$7:E$10002,A8498,Einnahmen!G$7:G$10002)+SUMIF(Einnahmen!I$7:I$10002,A8498,Einnahmen!H$7:H$10002)+SUMIF(Ausgaben!E$7:E$10002,A8498,Ausgaben!G$7:G$10002)+SUMIF(Ausgaben!I$7:I$10002,A8498,Ausgaben!H$7:H$10002),2)</f>
        <v>0</v>
      </c>
    </row>
    <row r="8499" spans="1:2" x14ac:dyDescent="0.25">
      <c r="A8499">
        <v>8499</v>
      </c>
      <c r="B8499" s="24">
        <f>ROUND(SUMIF(Einnahmen!E$7:E$10002,A8499,Einnahmen!G$7:G$10002)+SUMIF(Einnahmen!I$7:I$10002,A8499,Einnahmen!H$7:H$10002)+SUMIF(Ausgaben!E$7:E$10002,A8499,Ausgaben!G$7:G$10002)+SUMIF(Ausgaben!I$7:I$10002,A8499,Ausgaben!H$7:H$10002),2)</f>
        <v>0</v>
      </c>
    </row>
    <row r="8500" spans="1:2" x14ac:dyDescent="0.25">
      <c r="A8500">
        <v>8500</v>
      </c>
      <c r="B8500" s="24">
        <f>ROUND(SUMIF(Einnahmen!E$7:E$10002,A8500,Einnahmen!G$7:G$10002)+SUMIF(Einnahmen!I$7:I$10002,A8500,Einnahmen!H$7:H$10002)+SUMIF(Ausgaben!E$7:E$10002,A8500,Ausgaben!G$7:G$10002)+SUMIF(Ausgaben!I$7:I$10002,A8500,Ausgaben!H$7:H$10002),2)</f>
        <v>0</v>
      </c>
    </row>
    <row r="8501" spans="1:2" x14ac:dyDescent="0.25">
      <c r="A8501">
        <v>8501</v>
      </c>
      <c r="B8501" s="24">
        <f>ROUND(SUMIF(Einnahmen!E$7:E$10002,A8501,Einnahmen!G$7:G$10002)+SUMIF(Einnahmen!I$7:I$10002,A8501,Einnahmen!H$7:H$10002)+SUMIF(Ausgaben!E$7:E$10002,A8501,Ausgaben!G$7:G$10002)+SUMIF(Ausgaben!I$7:I$10002,A8501,Ausgaben!H$7:H$10002),2)</f>
        <v>0</v>
      </c>
    </row>
    <row r="8502" spans="1:2" x14ac:dyDescent="0.25">
      <c r="A8502">
        <v>8502</v>
      </c>
      <c r="B8502" s="24">
        <f>ROUND(SUMIF(Einnahmen!E$7:E$10002,A8502,Einnahmen!G$7:G$10002)+SUMIF(Einnahmen!I$7:I$10002,A8502,Einnahmen!H$7:H$10002)+SUMIF(Ausgaben!E$7:E$10002,A8502,Ausgaben!G$7:G$10002)+SUMIF(Ausgaben!I$7:I$10002,A8502,Ausgaben!H$7:H$10002),2)</f>
        <v>0</v>
      </c>
    </row>
    <row r="8503" spans="1:2" x14ac:dyDescent="0.25">
      <c r="A8503">
        <v>8503</v>
      </c>
      <c r="B8503" s="24">
        <f>ROUND(SUMIF(Einnahmen!E$7:E$10002,A8503,Einnahmen!G$7:G$10002)+SUMIF(Einnahmen!I$7:I$10002,A8503,Einnahmen!H$7:H$10002)+SUMIF(Ausgaben!E$7:E$10002,A8503,Ausgaben!G$7:G$10002)+SUMIF(Ausgaben!I$7:I$10002,A8503,Ausgaben!H$7:H$10002),2)</f>
        <v>0</v>
      </c>
    </row>
    <row r="8504" spans="1:2" x14ac:dyDescent="0.25">
      <c r="A8504">
        <v>8504</v>
      </c>
      <c r="B8504" s="24">
        <f>ROUND(SUMIF(Einnahmen!E$7:E$10002,A8504,Einnahmen!G$7:G$10002)+SUMIF(Einnahmen!I$7:I$10002,A8504,Einnahmen!H$7:H$10002)+SUMIF(Ausgaben!E$7:E$10002,A8504,Ausgaben!G$7:G$10002)+SUMIF(Ausgaben!I$7:I$10002,A8504,Ausgaben!H$7:H$10002),2)</f>
        <v>0</v>
      </c>
    </row>
    <row r="8505" spans="1:2" x14ac:dyDescent="0.25">
      <c r="A8505">
        <v>8505</v>
      </c>
      <c r="B8505" s="24">
        <f>ROUND(SUMIF(Einnahmen!E$7:E$10002,A8505,Einnahmen!G$7:G$10002)+SUMIF(Einnahmen!I$7:I$10002,A8505,Einnahmen!H$7:H$10002)+SUMIF(Ausgaben!E$7:E$10002,A8505,Ausgaben!G$7:G$10002)+SUMIF(Ausgaben!I$7:I$10002,A8505,Ausgaben!H$7:H$10002),2)</f>
        <v>0</v>
      </c>
    </row>
    <row r="8506" spans="1:2" x14ac:dyDescent="0.25">
      <c r="A8506">
        <v>8506</v>
      </c>
      <c r="B8506" s="24">
        <f>ROUND(SUMIF(Einnahmen!E$7:E$10002,A8506,Einnahmen!G$7:G$10002)+SUMIF(Einnahmen!I$7:I$10002,A8506,Einnahmen!H$7:H$10002)+SUMIF(Ausgaben!E$7:E$10002,A8506,Ausgaben!G$7:G$10002)+SUMIF(Ausgaben!I$7:I$10002,A8506,Ausgaben!H$7:H$10002),2)</f>
        <v>0</v>
      </c>
    </row>
    <row r="8507" spans="1:2" x14ac:dyDescent="0.25">
      <c r="A8507">
        <v>8507</v>
      </c>
      <c r="B8507" s="24">
        <f>ROUND(SUMIF(Einnahmen!E$7:E$10002,A8507,Einnahmen!G$7:G$10002)+SUMIF(Einnahmen!I$7:I$10002,A8507,Einnahmen!H$7:H$10002)+SUMIF(Ausgaben!E$7:E$10002,A8507,Ausgaben!G$7:G$10002)+SUMIF(Ausgaben!I$7:I$10002,A8507,Ausgaben!H$7:H$10002),2)</f>
        <v>0</v>
      </c>
    </row>
    <row r="8508" spans="1:2" x14ac:dyDescent="0.25">
      <c r="A8508">
        <v>8508</v>
      </c>
      <c r="B8508" s="24">
        <f>ROUND(SUMIF(Einnahmen!E$7:E$10002,A8508,Einnahmen!G$7:G$10002)+SUMIF(Einnahmen!I$7:I$10002,A8508,Einnahmen!H$7:H$10002)+SUMIF(Ausgaben!E$7:E$10002,A8508,Ausgaben!G$7:G$10002)+SUMIF(Ausgaben!I$7:I$10002,A8508,Ausgaben!H$7:H$10002),2)</f>
        <v>0</v>
      </c>
    </row>
    <row r="8509" spans="1:2" x14ac:dyDescent="0.25">
      <c r="A8509">
        <v>8509</v>
      </c>
      <c r="B8509" s="24">
        <f>ROUND(SUMIF(Einnahmen!E$7:E$10002,A8509,Einnahmen!G$7:G$10002)+SUMIF(Einnahmen!I$7:I$10002,A8509,Einnahmen!H$7:H$10002)+SUMIF(Ausgaben!E$7:E$10002,A8509,Ausgaben!G$7:G$10002)+SUMIF(Ausgaben!I$7:I$10002,A8509,Ausgaben!H$7:H$10002),2)</f>
        <v>0</v>
      </c>
    </row>
    <row r="8510" spans="1:2" x14ac:dyDescent="0.25">
      <c r="A8510">
        <v>8510</v>
      </c>
      <c r="B8510" s="24">
        <f>ROUND(SUMIF(Einnahmen!E$7:E$10002,A8510,Einnahmen!G$7:G$10002)+SUMIF(Einnahmen!I$7:I$10002,A8510,Einnahmen!H$7:H$10002)+SUMIF(Ausgaben!E$7:E$10002,A8510,Ausgaben!G$7:G$10002)+SUMIF(Ausgaben!I$7:I$10002,A8510,Ausgaben!H$7:H$10002),2)</f>
        <v>0</v>
      </c>
    </row>
    <row r="8511" spans="1:2" x14ac:dyDescent="0.25">
      <c r="A8511">
        <v>8511</v>
      </c>
      <c r="B8511" s="24">
        <f>ROUND(SUMIF(Einnahmen!E$7:E$10002,A8511,Einnahmen!G$7:G$10002)+SUMIF(Einnahmen!I$7:I$10002,A8511,Einnahmen!H$7:H$10002)+SUMIF(Ausgaben!E$7:E$10002,A8511,Ausgaben!G$7:G$10002)+SUMIF(Ausgaben!I$7:I$10002,A8511,Ausgaben!H$7:H$10002),2)</f>
        <v>0</v>
      </c>
    </row>
    <row r="8512" spans="1:2" x14ac:dyDescent="0.25">
      <c r="A8512">
        <v>8512</v>
      </c>
      <c r="B8512" s="24">
        <f>ROUND(SUMIF(Einnahmen!E$7:E$10002,A8512,Einnahmen!G$7:G$10002)+SUMIF(Einnahmen!I$7:I$10002,A8512,Einnahmen!H$7:H$10002)+SUMIF(Ausgaben!E$7:E$10002,A8512,Ausgaben!G$7:G$10002)+SUMIF(Ausgaben!I$7:I$10002,A8512,Ausgaben!H$7:H$10002),2)</f>
        <v>0</v>
      </c>
    </row>
    <row r="8513" spans="1:2" x14ac:dyDescent="0.25">
      <c r="A8513">
        <v>8513</v>
      </c>
      <c r="B8513" s="24">
        <f>ROUND(SUMIF(Einnahmen!E$7:E$10002,A8513,Einnahmen!G$7:G$10002)+SUMIF(Einnahmen!I$7:I$10002,A8513,Einnahmen!H$7:H$10002)+SUMIF(Ausgaben!E$7:E$10002,A8513,Ausgaben!G$7:G$10002)+SUMIF(Ausgaben!I$7:I$10002,A8513,Ausgaben!H$7:H$10002),2)</f>
        <v>0</v>
      </c>
    </row>
    <row r="8514" spans="1:2" x14ac:dyDescent="0.25">
      <c r="A8514">
        <v>8514</v>
      </c>
      <c r="B8514" s="24">
        <f>ROUND(SUMIF(Einnahmen!E$7:E$10002,A8514,Einnahmen!G$7:G$10002)+SUMIF(Einnahmen!I$7:I$10002,A8514,Einnahmen!H$7:H$10002)+SUMIF(Ausgaben!E$7:E$10002,A8514,Ausgaben!G$7:G$10002)+SUMIF(Ausgaben!I$7:I$10002,A8514,Ausgaben!H$7:H$10002),2)</f>
        <v>0</v>
      </c>
    </row>
    <row r="8515" spans="1:2" x14ac:dyDescent="0.25">
      <c r="A8515">
        <v>8515</v>
      </c>
      <c r="B8515" s="24">
        <f>ROUND(SUMIF(Einnahmen!E$7:E$10002,A8515,Einnahmen!G$7:G$10002)+SUMIF(Einnahmen!I$7:I$10002,A8515,Einnahmen!H$7:H$10002)+SUMIF(Ausgaben!E$7:E$10002,A8515,Ausgaben!G$7:G$10002)+SUMIF(Ausgaben!I$7:I$10002,A8515,Ausgaben!H$7:H$10002),2)</f>
        <v>0</v>
      </c>
    </row>
    <row r="8516" spans="1:2" x14ac:dyDescent="0.25">
      <c r="A8516">
        <v>8516</v>
      </c>
      <c r="B8516" s="24">
        <f>ROUND(SUMIF(Einnahmen!E$7:E$10002,A8516,Einnahmen!G$7:G$10002)+SUMIF(Einnahmen!I$7:I$10002,A8516,Einnahmen!H$7:H$10002)+SUMIF(Ausgaben!E$7:E$10002,A8516,Ausgaben!G$7:G$10002)+SUMIF(Ausgaben!I$7:I$10002,A8516,Ausgaben!H$7:H$10002),2)</f>
        <v>0</v>
      </c>
    </row>
    <row r="8517" spans="1:2" x14ac:dyDescent="0.25">
      <c r="A8517">
        <v>8517</v>
      </c>
      <c r="B8517" s="24">
        <f>ROUND(SUMIF(Einnahmen!E$7:E$10002,A8517,Einnahmen!G$7:G$10002)+SUMIF(Einnahmen!I$7:I$10002,A8517,Einnahmen!H$7:H$10002)+SUMIF(Ausgaben!E$7:E$10002,A8517,Ausgaben!G$7:G$10002)+SUMIF(Ausgaben!I$7:I$10002,A8517,Ausgaben!H$7:H$10002),2)</f>
        <v>0</v>
      </c>
    </row>
    <row r="8518" spans="1:2" x14ac:dyDescent="0.25">
      <c r="A8518">
        <v>8518</v>
      </c>
      <c r="B8518" s="24">
        <f>ROUND(SUMIF(Einnahmen!E$7:E$10002,A8518,Einnahmen!G$7:G$10002)+SUMIF(Einnahmen!I$7:I$10002,A8518,Einnahmen!H$7:H$10002)+SUMIF(Ausgaben!E$7:E$10002,A8518,Ausgaben!G$7:G$10002)+SUMIF(Ausgaben!I$7:I$10002,A8518,Ausgaben!H$7:H$10002),2)</f>
        <v>0</v>
      </c>
    </row>
    <row r="8519" spans="1:2" x14ac:dyDescent="0.25">
      <c r="A8519">
        <v>8519</v>
      </c>
      <c r="B8519" s="24">
        <f>ROUND(SUMIF(Einnahmen!E$7:E$10002,A8519,Einnahmen!G$7:G$10002)+SUMIF(Einnahmen!I$7:I$10002,A8519,Einnahmen!H$7:H$10002)+SUMIF(Ausgaben!E$7:E$10002,A8519,Ausgaben!G$7:G$10002)+SUMIF(Ausgaben!I$7:I$10002,A8519,Ausgaben!H$7:H$10002),2)</f>
        <v>0</v>
      </c>
    </row>
    <row r="8520" spans="1:2" x14ac:dyDescent="0.25">
      <c r="A8520">
        <v>8520</v>
      </c>
      <c r="B8520" s="24">
        <f>ROUND(SUMIF(Einnahmen!E$7:E$10002,A8520,Einnahmen!G$7:G$10002)+SUMIF(Einnahmen!I$7:I$10002,A8520,Einnahmen!H$7:H$10002)+SUMIF(Ausgaben!E$7:E$10002,A8520,Ausgaben!G$7:G$10002)+SUMIF(Ausgaben!I$7:I$10002,A8520,Ausgaben!H$7:H$10002),2)</f>
        <v>0</v>
      </c>
    </row>
    <row r="8521" spans="1:2" x14ac:dyDescent="0.25">
      <c r="A8521">
        <v>8521</v>
      </c>
      <c r="B8521" s="24">
        <f>ROUND(SUMIF(Einnahmen!E$7:E$10002,A8521,Einnahmen!G$7:G$10002)+SUMIF(Einnahmen!I$7:I$10002,A8521,Einnahmen!H$7:H$10002)+SUMIF(Ausgaben!E$7:E$10002,A8521,Ausgaben!G$7:G$10002)+SUMIF(Ausgaben!I$7:I$10002,A8521,Ausgaben!H$7:H$10002),2)</f>
        <v>0</v>
      </c>
    </row>
    <row r="8522" spans="1:2" x14ac:dyDescent="0.25">
      <c r="A8522">
        <v>8522</v>
      </c>
      <c r="B8522" s="24">
        <f>ROUND(SUMIF(Einnahmen!E$7:E$10002,A8522,Einnahmen!G$7:G$10002)+SUMIF(Einnahmen!I$7:I$10002,A8522,Einnahmen!H$7:H$10002)+SUMIF(Ausgaben!E$7:E$10002,A8522,Ausgaben!G$7:G$10002)+SUMIF(Ausgaben!I$7:I$10002,A8522,Ausgaben!H$7:H$10002),2)</f>
        <v>0</v>
      </c>
    </row>
    <row r="8523" spans="1:2" x14ac:dyDescent="0.25">
      <c r="A8523">
        <v>8523</v>
      </c>
      <c r="B8523" s="24">
        <f>ROUND(SUMIF(Einnahmen!E$7:E$10002,A8523,Einnahmen!G$7:G$10002)+SUMIF(Einnahmen!I$7:I$10002,A8523,Einnahmen!H$7:H$10002)+SUMIF(Ausgaben!E$7:E$10002,A8523,Ausgaben!G$7:G$10002)+SUMIF(Ausgaben!I$7:I$10002,A8523,Ausgaben!H$7:H$10002),2)</f>
        <v>0</v>
      </c>
    </row>
    <row r="8524" spans="1:2" x14ac:dyDescent="0.25">
      <c r="A8524">
        <v>8524</v>
      </c>
      <c r="B8524" s="24">
        <f>ROUND(SUMIF(Einnahmen!E$7:E$10002,A8524,Einnahmen!G$7:G$10002)+SUMIF(Einnahmen!I$7:I$10002,A8524,Einnahmen!H$7:H$10002)+SUMIF(Ausgaben!E$7:E$10002,A8524,Ausgaben!G$7:G$10002)+SUMIF(Ausgaben!I$7:I$10002,A8524,Ausgaben!H$7:H$10002),2)</f>
        <v>0</v>
      </c>
    </row>
    <row r="8525" spans="1:2" x14ac:dyDescent="0.25">
      <c r="A8525">
        <v>8525</v>
      </c>
      <c r="B8525" s="24">
        <f>ROUND(SUMIF(Einnahmen!E$7:E$10002,A8525,Einnahmen!G$7:G$10002)+SUMIF(Einnahmen!I$7:I$10002,A8525,Einnahmen!H$7:H$10002)+SUMIF(Ausgaben!E$7:E$10002,A8525,Ausgaben!G$7:G$10002)+SUMIF(Ausgaben!I$7:I$10002,A8525,Ausgaben!H$7:H$10002),2)</f>
        <v>0</v>
      </c>
    </row>
    <row r="8526" spans="1:2" x14ac:dyDescent="0.25">
      <c r="A8526">
        <v>8526</v>
      </c>
      <c r="B8526" s="24">
        <f>ROUND(SUMIF(Einnahmen!E$7:E$10002,A8526,Einnahmen!G$7:G$10002)+SUMIF(Einnahmen!I$7:I$10002,A8526,Einnahmen!H$7:H$10002)+SUMIF(Ausgaben!E$7:E$10002,A8526,Ausgaben!G$7:G$10002)+SUMIF(Ausgaben!I$7:I$10002,A8526,Ausgaben!H$7:H$10002),2)</f>
        <v>0</v>
      </c>
    </row>
    <row r="8527" spans="1:2" x14ac:dyDescent="0.25">
      <c r="A8527">
        <v>8527</v>
      </c>
      <c r="B8527" s="24">
        <f>ROUND(SUMIF(Einnahmen!E$7:E$10002,A8527,Einnahmen!G$7:G$10002)+SUMIF(Einnahmen!I$7:I$10002,A8527,Einnahmen!H$7:H$10002)+SUMIF(Ausgaben!E$7:E$10002,A8527,Ausgaben!G$7:G$10002)+SUMIF(Ausgaben!I$7:I$10002,A8527,Ausgaben!H$7:H$10002),2)</f>
        <v>0</v>
      </c>
    </row>
    <row r="8528" spans="1:2" x14ac:dyDescent="0.25">
      <c r="A8528">
        <v>8528</v>
      </c>
      <c r="B8528" s="24">
        <f>ROUND(SUMIF(Einnahmen!E$7:E$10002,A8528,Einnahmen!G$7:G$10002)+SUMIF(Einnahmen!I$7:I$10002,A8528,Einnahmen!H$7:H$10002)+SUMIF(Ausgaben!E$7:E$10002,A8528,Ausgaben!G$7:G$10002)+SUMIF(Ausgaben!I$7:I$10002,A8528,Ausgaben!H$7:H$10002),2)</f>
        <v>0</v>
      </c>
    </row>
    <row r="8529" spans="1:2" x14ac:dyDescent="0.25">
      <c r="A8529">
        <v>8529</v>
      </c>
      <c r="B8529" s="24">
        <f>ROUND(SUMIF(Einnahmen!E$7:E$10002,A8529,Einnahmen!G$7:G$10002)+SUMIF(Einnahmen!I$7:I$10002,A8529,Einnahmen!H$7:H$10002)+SUMIF(Ausgaben!E$7:E$10002,A8529,Ausgaben!G$7:G$10002)+SUMIF(Ausgaben!I$7:I$10002,A8529,Ausgaben!H$7:H$10002),2)</f>
        <v>0</v>
      </c>
    </row>
    <row r="8530" spans="1:2" x14ac:dyDescent="0.25">
      <c r="A8530">
        <v>8530</v>
      </c>
      <c r="B8530" s="24">
        <f>ROUND(SUMIF(Einnahmen!E$7:E$10002,A8530,Einnahmen!G$7:G$10002)+SUMIF(Einnahmen!I$7:I$10002,A8530,Einnahmen!H$7:H$10002)+SUMIF(Ausgaben!E$7:E$10002,A8530,Ausgaben!G$7:G$10002)+SUMIF(Ausgaben!I$7:I$10002,A8530,Ausgaben!H$7:H$10002),2)</f>
        <v>0</v>
      </c>
    </row>
    <row r="8531" spans="1:2" x14ac:dyDescent="0.25">
      <c r="A8531">
        <v>8531</v>
      </c>
      <c r="B8531" s="24">
        <f>ROUND(SUMIF(Einnahmen!E$7:E$10002,A8531,Einnahmen!G$7:G$10002)+SUMIF(Einnahmen!I$7:I$10002,A8531,Einnahmen!H$7:H$10002)+SUMIF(Ausgaben!E$7:E$10002,A8531,Ausgaben!G$7:G$10002)+SUMIF(Ausgaben!I$7:I$10002,A8531,Ausgaben!H$7:H$10002),2)</f>
        <v>0</v>
      </c>
    </row>
    <row r="8532" spans="1:2" x14ac:dyDescent="0.25">
      <c r="A8532">
        <v>8532</v>
      </c>
      <c r="B8532" s="24">
        <f>ROUND(SUMIF(Einnahmen!E$7:E$10002,A8532,Einnahmen!G$7:G$10002)+SUMIF(Einnahmen!I$7:I$10002,A8532,Einnahmen!H$7:H$10002)+SUMIF(Ausgaben!E$7:E$10002,A8532,Ausgaben!G$7:G$10002)+SUMIF(Ausgaben!I$7:I$10002,A8532,Ausgaben!H$7:H$10002),2)</f>
        <v>0</v>
      </c>
    </row>
    <row r="8533" spans="1:2" x14ac:dyDescent="0.25">
      <c r="A8533">
        <v>8533</v>
      </c>
      <c r="B8533" s="24">
        <f>ROUND(SUMIF(Einnahmen!E$7:E$10002,A8533,Einnahmen!G$7:G$10002)+SUMIF(Einnahmen!I$7:I$10002,A8533,Einnahmen!H$7:H$10002)+SUMIF(Ausgaben!E$7:E$10002,A8533,Ausgaben!G$7:G$10002)+SUMIF(Ausgaben!I$7:I$10002,A8533,Ausgaben!H$7:H$10002),2)</f>
        <v>0</v>
      </c>
    </row>
    <row r="8534" spans="1:2" x14ac:dyDescent="0.25">
      <c r="A8534">
        <v>8534</v>
      </c>
      <c r="B8534" s="24">
        <f>ROUND(SUMIF(Einnahmen!E$7:E$10002,A8534,Einnahmen!G$7:G$10002)+SUMIF(Einnahmen!I$7:I$10002,A8534,Einnahmen!H$7:H$10002)+SUMIF(Ausgaben!E$7:E$10002,A8534,Ausgaben!G$7:G$10002)+SUMIF(Ausgaben!I$7:I$10002,A8534,Ausgaben!H$7:H$10002),2)</f>
        <v>0</v>
      </c>
    </row>
    <row r="8535" spans="1:2" x14ac:dyDescent="0.25">
      <c r="A8535">
        <v>8535</v>
      </c>
      <c r="B8535" s="24">
        <f>ROUND(SUMIF(Einnahmen!E$7:E$10002,A8535,Einnahmen!G$7:G$10002)+SUMIF(Einnahmen!I$7:I$10002,A8535,Einnahmen!H$7:H$10002)+SUMIF(Ausgaben!E$7:E$10002,A8535,Ausgaben!G$7:G$10002)+SUMIF(Ausgaben!I$7:I$10002,A8535,Ausgaben!H$7:H$10002),2)</f>
        <v>0</v>
      </c>
    </row>
    <row r="8536" spans="1:2" x14ac:dyDescent="0.25">
      <c r="A8536">
        <v>8536</v>
      </c>
      <c r="B8536" s="24">
        <f>ROUND(SUMIF(Einnahmen!E$7:E$10002,A8536,Einnahmen!G$7:G$10002)+SUMIF(Einnahmen!I$7:I$10002,A8536,Einnahmen!H$7:H$10002)+SUMIF(Ausgaben!E$7:E$10002,A8536,Ausgaben!G$7:G$10002)+SUMIF(Ausgaben!I$7:I$10002,A8536,Ausgaben!H$7:H$10002),2)</f>
        <v>0</v>
      </c>
    </row>
    <row r="8537" spans="1:2" x14ac:dyDescent="0.25">
      <c r="A8537">
        <v>8537</v>
      </c>
      <c r="B8537" s="24">
        <f>ROUND(SUMIF(Einnahmen!E$7:E$10002,A8537,Einnahmen!G$7:G$10002)+SUMIF(Einnahmen!I$7:I$10002,A8537,Einnahmen!H$7:H$10002)+SUMIF(Ausgaben!E$7:E$10002,A8537,Ausgaben!G$7:G$10002)+SUMIF(Ausgaben!I$7:I$10002,A8537,Ausgaben!H$7:H$10002),2)</f>
        <v>0</v>
      </c>
    </row>
    <row r="8538" spans="1:2" x14ac:dyDescent="0.25">
      <c r="A8538">
        <v>8538</v>
      </c>
      <c r="B8538" s="24">
        <f>ROUND(SUMIF(Einnahmen!E$7:E$10002,A8538,Einnahmen!G$7:G$10002)+SUMIF(Einnahmen!I$7:I$10002,A8538,Einnahmen!H$7:H$10002)+SUMIF(Ausgaben!E$7:E$10002,A8538,Ausgaben!G$7:G$10002)+SUMIF(Ausgaben!I$7:I$10002,A8538,Ausgaben!H$7:H$10002),2)</f>
        <v>0</v>
      </c>
    </row>
    <row r="8539" spans="1:2" x14ac:dyDescent="0.25">
      <c r="A8539">
        <v>8539</v>
      </c>
      <c r="B8539" s="24">
        <f>ROUND(SUMIF(Einnahmen!E$7:E$10002,A8539,Einnahmen!G$7:G$10002)+SUMIF(Einnahmen!I$7:I$10002,A8539,Einnahmen!H$7:H$10002)+SUMIF(Ausgaben!E$7:E$10002,A8539,Ausgaben!G$7:G$10002)+SUMIF(Ausgaben!I$7:I$10002,A8539,Ausgaben!H$7:H$10002),2)</f>
        <v>0</v>
      </c>
    </row>
    <row r="8540" spans="1:2" x14ac:dyDescent="0.25">
      <c r="A8540">
        <v>8540</v>
      </c>
      <c r="B8540" s="24">
        <f>ROUND(SUMIF(Einnahmen!E$7:E$10002,A8540,Einnahmen!G$7:G$10002)+SUMIF(Einnahmen!I$7:I$10002,A8540,Einnahmen!H$7:H$10002)+SUMIF(Ausgaben!E$7:E$10002,A8540,Ausgaben!G$7:G$10002)+SUMIF(Ausgaben!I$7:I$10002,A8540,Ausgaben!H$7:H$10002),2)</f>
        <v>0</v>
      </c>
    </row>
    <row r="8541" spans="1:2" x14ac:dyDescent="0.25">
      <c r="A8541">
        <v>8541</v>
      </c>
      <c r="B8541" s="24">
        <f>ROUND(SUMIF(Einnahmen!E$7:E$10002,A8541,Einnahmen!G$7:G$10002)+SUMIF(Einnahmen!I$7:I$10002,A8541,Einnahmen!H$7:H$10002)+SUMIF(Ausgaben!E$7:E$10002,A8541,Ausgaben!G$7:G$10002)+SUMIF(Ausgaben!I$7:I$10002,A8541,Ausgaben!H$7:H$10002),2)</f>
        <v>0</v>
      </c>
    </row>
    <row r="8542" spans="1:2" x14ac:dyDescent="0.25">
      <c r="A8542">
        <v>8542</v>
      </c>
      <c r="B8542" s="24">
        <f>ROUND(SUMIF(Einnahmen!E$7:E$10002,A8542,Einnahmen!G$7:G$10002)+SUMIF(Einnahmen!I$7:I$10002,A8542,Einnahmen!H$7:H$10002)+SUMIF(Ausgaben!E$7:E$10002,A8542,Ausgaben!G$7:G$10002)+SUMIF(Ausgaben!I$7:I$10002,A8542,Ausgaben!H$7:H$10002),2)</f>
        <v>0</v>
      </c>
    </row>
    <row r="8543" spans="1:2" x14ac:dyDescent="0.25">
      <c r="A8543">
        <v>8543</v>
      </c>
      <c r="B8543" s="24">
        <f>ROUND(SUMIF(Einnahmen!E$7:E$10002,A8543,Einnahmen!G$7:G$10002)+SUMIF(Einnahmen!I$7:I$10002,A8543,Einnahmen!H$7:H$10002)+SUMIF(Ausgaben!E$7:E$10002,A8543,Ausgaben!G$7:G$10002)+SUMIF(Ausgaben!I$7:I$10002,A8543,Ausgaben!H$7:H$10002),2)</f>
        <v>0</v>
      </c>
    </row>
    <row r="8544" spans="1:2" x14ac:dyDescent="0.25">
      <c r="A8544">
        <v>8544</v>
      </c>
      <c r="B8544" s="24">
        <f>ROUND(SUMIF(Einnahmen!E$7:E$10002,A8544,Einnahmen!G$7:G$10002)+SUMIF(Einnahmen!I$7:I$10002,A8544,Einnahmen!H$7:H$10002)+SUMIF(Ausgaben!E$7:E$10002,A8544,Ausgaben!G$7:G$10002)+SUMIF(Ausgaben!I$7:I$10002,A8544,Ausgaben!H$7:H$10002),2)</f>
        <v>0</v>
      </c>
    </row>
    <row r="8545" spans="1:2" x14ac:dyDescent="0.25">
      <c r="A8545">
        <v>8545</v>
      </c>
      <c r="B8545" s="24">
        <f>ROUND(SUMIF(Einnahmen!E$7:E$10002,A8545,Einnahmen!G$7:G$10002)+SUMIF(Einnahmen!I$7:I$10002,A8545,Einnahmen!H$7:H$10002)+SUMIF(Ausgaben!E$7:E$10002,A8545,Ausgaben!G$7:G$10002)+SUMIF(Ausgaben!I$7:I$10002,A8545,Ausgaben!H$7:H$10002),2)</f>
        <v>0</v>
      </c>
    </row>
    <row r="8546" spans="1:2" x14ac:dyDescent="0.25">
      <c r="A8546">
        <v>8546</v>
      </c>
      <c r="B8546" s="24">
        <f>ROUND(SUMIF(Einnahmen!E$7:E$10002,A8546,Einnahmen!G$7:G$10002)+SUMIF(Einnahmen!I$7:I$10002,A8546,Einnahmen!H$7:H$10002)+SUMIF(Ausgaben!E$7:E$10002,A8546,Ausgaben!G$7:G$10002)+SUMIF(Ausgaben!I$7:I$10002,A8546,Ausgaben!H$7:H$10002),2)</f>
        <v>0</v>
      </c>
    </row>
    <row r="8547" spans="1:2" x14ac:dyDescent="0.25">
      <c r="A8547">
        <v>8547</v>
      </c>
      <c r="B8547" s="24">
        <f>ROUND(SUMIF(Einnahmen!E$7:E$10002,A8547,Einnahmen!G$7:G$10002)+SUMIF(Einnahmen!I$7:I$10002,A8547,Einnahmen!H$7:H$10002)+SUMIF(Ausgaben!E$7:E$10002,A8547,Ausgaben!G$7:G$10002)+SUMIF(Ausgaben!I$7:I$10002,A8547,Ausgaben!H$7:H$10002),2)</f>
        <v>0</v>
      </c>
    </row>
    <row r="8548" spans="1:2" x14ac:dyDescent="0.25">
      <c r="A8548">
        <v>8548</v>
      </c>
      <c r="B8548" s="24">
        <f>ROUND(SUMIF(Einnahmen!E$7:E$10002,A8548,Einnahmen!G$7:G$10002)+SUMIF(Einnahmen!I$7:I$10002,A8548,Einnahmen!H$7:H$10002)+SUMIF(Ausgaben!E$7:E$10002,A8548,Ausgaben!G$7:G$10002)+SUMIF(Ausgaben!I$7:I$10002,A8548,Ausgaben!H$7:H$10002),2)</f>
        <v>0</v>
      </c>
    </row>
    <row r="8549" spans="1:2" x14ac:dyDescent="0.25">
      <c r="A8549">
        <v>8549</v>
      </c>
      <c r="B8549" s="24">
        <f>ROUND(SUMIF(Einnahmen!E$7:E$10002,A8549,Einnahmen!G$7:G$10002)+SUMIF(Einnahmen!I$7:I$10002,A8549,Einnahmen!H$7:H$10002)+SUMIF(Ausgaben!E$7:E$10002,A8549,Ausgaben!G$7:G$10002)+SUMIF(Ausgaben!I$7:I$10002,A8549,Ausgaben!H$7:H$10002),2)</f>
        <v>0</v>
      </c>
    </row>
    <row r="8550" spans="1:2" x14ac:dyDescent="0.25">
      <c r="A8550">
        <v>8550</v>
      </c>
      <c r="B8550" s="24">
        <f>ROUND(SUMIF(Einnahmen!E$7:E$10002,A8550,Einnahmen!G$7:G$10002)+SUMIF(Einnahmen!I$7:I$10002,A8550,Einnahmen!H$7:H$10002)+SUMIF(Ausgaben!E$7:E$10002,A8550,Ausgaben!G$7:G$10002)+SUMIF(Ausgaben!I$7:I$10002,A8550,Ausgaben!H$7:H$10002),2)</f>
        <v>0</v>
      </c>
    </row>
    <row r="8551" spans="1:2" x14ac:dyDescent="0.25">
      <c r="A8551">
        <v>8551</v>
      </c>
      <c r="B8551" s="24">
        <f>ROUND(SUMIF(Einnahmen!E$7:E$10002,A8551,Einnahmen!G$7:G$10002)+SUMIF(Einnahmen!I$7:I$10002,A8551,Einnahmen!H$7:H$10002)+SUMIF(Ausgaben!E$7:E$10002,A8551,Ausgaben!G$7:G$10002)+SUMIF(Ausgaben!I$7:I$10002,A8551,Ausgaben!H$7:H$10002),2)</f>
        <v>0</v>
      </c>
    </row>
    <row r="8552" spans="1:2" x14ac:dyDescent="0.25">
      <c r="A8552">
        <v>8552</v>
      </c>
      <c r="B8552" s="24">
        <f>ROUND(SUMIF(Einnahmen!E$7:E$10002,A8552,Einnahmen!G$7:G$10002)+SUMIF(Einnahmen!I$7:I$10002,A8552,Einnahmen!H$7:H$10002)+SUMIF(Ausgaben!E$7:E$10002,A8552,Ausgaben!G$7:G$10002)+SUMIF(Ausgaben!I$7:I$10002,A8552,Ausgaben!H$7:H$10002),2)</f>
        <v>0</v>
      </c>
    </row>
    <row r="8553" spans="1:2" x14ac:dyDescent="0.25">
      <c r="A8553">
        <v>8553</v>
      </c>
      <c r="B8553" s="24">
        <f>ROUND(SUMIF(Einnahmen!E$7:E$10002,A8553,Einnahmen!G$7:G$10002)+SUMIF(Einnahmen!I$7:I$10002,A8553,Einnahmen!H$7:H$10002)+SUMIF(Ausgaben!E$7:E$10002,A8553,Ausgaben!G$7:G$10002)+SUMIF(Ausgaben!I$7:I$10002,A8553,Ausgaben!H$7:H$10002),2)</f>
        <v>0</v>
      </c>
    </row>
    <row r="8554" spans="1:2" x14ac:dyDescent="0.25">
      <c r="A8554">
        <v>8554</v>
      </c>
      <c r="B8554" s="24">
        <f>ROUND(SUMIF(Einnahmen!E$7:E$10002,A8554,Einnahmen!G$7:G$10002)+SUMIF(Einnahmen!I$7:I$10002,A8554,Einnahmen!H$7:H$10002)+SUMIF(Ausgaben!E$7:E$10002,A8554,Ausgaben!G$7:G$10002)+SUMIF(Ausgaben!I$7:I$10002,A8554,Ausgaben!H$7:H$10002),2)</f>
        <v>0</v>
      </c>
    </row>
    <row r="8555" spans="1:2" x14ac:dyDescent="0.25">
      <c r="A8555">
        <v>8555</v>
      </c>
      <c r="B8555" s="24">
        <f>ROUND(SUMIF(Einnahmen!E$7:E$10002,A8555,Einnahmen!G$7:G$10002)+SUMIF(Einnahmen!I$7:I$10002,A8555,Einnahmen!H$7:H$10002)+SUMIF(Ausgaben!E$7:E$10002,A8555,Ausgaben!G$7:G$10002)+SUMIF(Ausgaben!I$7:I$10002,A8555,Ausgaben!H$7:H$10002),2)</f>
        <v>0</v>
      </c>
    </row>
    <row r="8556" spans="1:2" x14ac:dyDescent="0.25">
      <c r="A8556">
        <v>8556</v>
      </c>
      <c r="B8556" s="24">
        <f>ROUND(SUMIF(Einnahmen!E$7:E$10002,A8556,Einnahmen!G$7:G$10002)+SUMIF(Einnahmen!I$7:I$10002,A8556,Einnahmen!H$7:H$10002)+SUMIF(Ausgaben!E$7:E$10002,A8556,Ausgaben!G$7:G$10002)+SUMIF(Ausgaben!I$7:I$10002,A8556,Ausgaben!H$7:H$10002),2)</f>
        <v>0</v>
      </c>
    </row>
    <row r="8557" spans="1:2" x14ac:dyDescent="0.25">
      <c r="A8557">
        <v>8557</v>
      </c>
      <c r="B8557" s="24">
        <f>ROUND(SUMIF(Einnahmen!E$7:E$10002,A8557,Einnahmen!G$7:G$10002)+SUMIF(Einnahmen!I$7:I$10002,A8557,Einnahmen!H$7:H$10002)+SUMIF(Ausgaben!E$7:E$10002,A8557,Ausgaben!G$7:G$10002)+SUMIF(Ausgaben!I$7:I$10002,A8557,Ausgaben!H$7:H$10002),2)</f>
        <v>0</v>
      </c>
    </row>
    <row r="8558" spans="1:2" x14ac:dyDescent="0.25">
      <c r="A8558">
        <v>8558</v>
      </c>
      <c r="B8558" s="24">
        <f>ROUND(SUMIF(Einnahmen!E$7:E$10002,A8558,Einnahmen!G$7:G$10002)+SUMIF(Einnahmen!I$7:I$10002,A8558,Einnahmen!H$7:H$10002)+SUMIF(Ausgaben!E$7:E$10002,A8558,Ausgaben!G$7:G$10002)+SUMIF(Ausgaben!I$7:I$10002,A8558,Ausgaben!H$7:H$10002),2)</f>
        <v>0</v>
      </c>
    </row>
    <row r="8559" spans="1:2" x14ac:dyDescent="0.25">
      <c r="A8559">
        <v>8559</v>
      </c>
      <c r="B8559" s="24">
        <f>ROUND(SUMIF(Einnahmen!E$7:E$10002,A8559,Einnahmen!G$7:G$10002)+SUMIF(Einnahmen!I$7:I$10002,A8559,Einnahmen!H$7:H$10002)+SUMIF(Ausgaben!E$7:E$10002,A8559,Ausgaben!G$7:G$10002)+SUMIF(Ausgaben!I$7:I$10002,A8559,Ausgaben!H$7:H$10002),2)</f>
        <v>0</v>
      </c>
    </row>
    <row r="8560" spans="1:2" x14ac:dyDescent="0.25">
      <c r="A8560">
        <v>8560</v>
      </c>
      <c r="B8560" s="24">
        <f>ROUND(SUMIF(Einnahmen!E$7:E$10002,A8560,Einnahmen!G$7:G$10002)+SUMIF(Einnahmen!I$7:I$10002,A8560,Einnahmen!H$7:H$10002)+SUMIF(Ausgaben!E$7:E$10002,A8560,Ausgaben!G$7:G$10002)+SUMIF(Ausgaben!I$7:I$10002,A8560,Ausgaben!H$7:H$10002),2)</f>
        <v>0</v>
      </c>
    </row>
    <row r="8561" spans="1:2" x14ac:dyDescent="0.25">
      <c r="A8561">
        <v>8561</v>
      </c>
      <c r="B8561" s="24">
        <f>ROUND(SUMIF(Einnahmen!E$7:E$10002,A8561,Einnahmen!G$7:G$10002)+SUMIF(Einnahmen!I$7:I$10002,A8561,Einnahmen!H$7:H$10002)+SUMIF(Ausgaben!E$7:E$10002,A8561,Ausgaben!G$7:G$10002)+SUMIF(Ausgaben!I$7:I$10002,A8561,Ausgaben!H$7:H$10002),2)</f>
        <v>0</v>
      </c>
    </row>
    <row r="8562" spans="1:2" x14ac:dyDescent="0.25">
      <c r="A8562">
        <v>8562</v>
      </c>
      <c r="B8562" s="24">
        <f>ROUND(SUMIF(Einnahmen!E$7:E$10002,A8562,Einnahmen!G$7:G$10002)+SUMIF(Einnahmen!I$7:I$10002,A8562,Einnahmen!H$7:H$10002)+SUMIF(Ausgaben!E$7:E$10002,A8562,Ausgaben!G$7:G$10002)+SUMIF(Ausgaben!I$7:I$10002,A8562,Ausgaben!H$7:H$10002),2)</f>
        <v>0</v>
      </c>
    </row>
    <row r="8563" spans="1:2" x14ac:dyDescent="0.25">
      <c r="A8563">
        <v>8563</v>
      </c>
      <c r="B8563" s="24">
        <f>ROUND(SUMIF(Einnahmen!E$7:E$10002,A8563,Einnahmen!G$7:G$10002)+SUMIF(Einnahmen!I$7:I$10002,A8563,Einnahmen!H$7:H$10002)+SUMIF(Ausgaben!E$7:E$10002,A8563,Ausgaben!G$7:G$10002)+SUMIF(Ausgaben!I$7:I$10002,A8563,Ausgaben!H$7:H$10002),2)</f>
        <v>0</v>
      </c>
    </row>
    <row r="8564" spans="1:2" x14ac:dyDescent="0.25">
      <c r="A8564">
        <v>8564</v>
      </c>
      <c r="B8564" s="24">
        <f>ROUND(SUMIF(Einnahmen!E$7:E$10002,A8564,Einnahmen!G$7:G$10002)+SUMIF(Einnahmen!I$7:I$10002,A8564,Einnahmen!H$7:H$10002)+SUMIF(Ausgaben!E$7:E$10002,A8564,Ausgaben!G$7:G$10002)+SUMIF(Ausgaben!I$7:I$10002,A8564,Ausgaben!H$7:H$10002),2)</f>
        <v>0</v>
      </c>
    </row>
    <row r="8565" spans="1:2" x14ac:dyDescent="0.25">
      <c r="A8565">
        <v>8565</v>
      </c>
      <c r="B8565" s="24">
        <f>ROUND(SUMIF(Einnahmen!E$7:E$10002,A8565,Einnahmen!G$7:G$10002)+SUMIF(Einnahmen!I$7:I$10002,A8565,Einnahmen!H$7:H$10002)+SUMIF(Ausgaben!E$7:E$10002,A8565,Ausgaben!G$7:G$10002)+SUMIF(Ausgaben!I$7:I$10002,A8565,Ausgaben!H$7:H$10002),2)</f>
        <v>0</v>
      </c>
    </row>
    <row r="8566" spans="1:2" x14ac:dyDescent="0.25">
      <c r="A8566">
        <v>8566</v>
      </c>
      <c r="B8566" s="24">
        <f>ROUND(SUMIF(Einnahmen!E$7:E$10002,A8566,Einnahmen!G$7:G$10002)+SUMIF(Einnahmen!I$7:I$10002,A8566,Einnahmen!H$7:H$10002)+SUMIF(Ausgaben!E$7:E$10002,A8566,Ausgaben!G$7:G$10002)+SUMIF(Ausgaben!I$7:I$10002,A8566,Ausgaben!H$7:H$10002),2)</f>
        <v>0</v>
      </c>
    </row>
    <row r="8567" spans="1:2" x14ac:dyDescent="0.25">
      <c r="A8567">
        <v>8567</v>
      </c>
      <c r="B8567" s="24">
        <f>ROUND(SUMIF(Einnahmen!E$7:E$10002,A8567,Einnahmen!G$7:G$10002)+SUMIF(Einnahmen!I$7:I$10002,A8567,Einnahmen!H$7:H$10002)+SUMIF(Ausgaben!E$7:E$10002,A8567,Ausgaben!G$7:G$10002)+SUMIF(Ausgaben!I$7:I$10002,A8567,Ausgaben!H$7:H$10002),2)</f>
        <v>0</v>
      </c>
    </row>
    <row r="8568" spans="1:2" x14ac:dyDescent="0.25">
      <c r="A8568">
        <v>8568</v>
      </c>
      <c r="B8568" s="24">
        <f>ROUND(SUMIF(Einnahmen!E$7:E$10002,A8568,Einnahmen!G$7:G$10002)+SUMIF(Einnahmen!I$7:I$10002,A8568,Einnahmen!H$7:H$10002)+SUMIF(Ausgaben!E$7:E$10002,A8568,Ausgaben!G$7:G$10002)+SUMIF(Ausgaben!I$7:I$10002,A8568,Ausgaben!H$7:H$10002),2)</f>
        <v>0</v>
      </c>
    </row>
    <row r="8569" spans="1:2" x14ac:dyDescent="0.25">
      <c r="A8569">
        <v>8569</v>
      </c>
      <c r="B8569" s="24">
        <f>ROUND(SUMIF(Einnahmen!E$7:E$10002,A8569,Einnahmen!G$7:G$10002)+SUMIF(Einnahmen!I$7:I$10002,A8569,Einnahmen!H$7:H$10002)+SUMIF(Ausgaben!E$7:E$10002,A8569,Ausgaben!G$7:G$10002)+SUMIF(Ausgaben!I$7:I$10002,A8569,Ausgaben!H$7:H$10002),2)</f>
        <v>0</v>
      </c>
    </row>
    <row r="8570" spans="1:2" x14ac:dyDescent="0.25">
      <c r="A8570">
        <v>8570</v>
      </c>
      <c r="B8570" s="24">
        <f>ROUND(SUMIF(Einnahmen!E$7:E$10002,A8570,Einnahmen!G$7:G$10002)+SUMIF(Einnahmen!I$7:I$10002,A8570,Einnahmen!H$7:H$10002)+SUMIF(Ausgaben!E$7:E$10002,A8570,Ausgaben!G$7:G$10002)+SUMIF(Ausgaben!I$7:I$10002,A8570,Ausgaben!H$7:H$10002),2)</f>
        <v>0</v>
      </c>
    </row>
    <row r="8571" spans="1:2" x14ac:dyDescent="0.25">
      <c r="A8571">
        <v>8571</v>
      </c>
      <c r="B8571" s="24">
        <f>ROUND(SUMIF(Einnahmen!E$7:E$10002,A8571,Einnahmen!G$7:G$10002)+SUMIF(Einnahmen!I$7:I$10002,A8571,Einnahmen!H$7:H$10002)+SUMIF(Ausgaben!E$7:E$10002,A8571,Ausgaben!G$7:G$10002)+SUMIF(Ausgaben!I$7:I$10002,A8571,Ausgaben!H$7:H$10002),2)</f>
        <v>0</v>
      </c>
    </row>
    <row r="8572" spans="1:2" x14ac:dyDescent="0.25">
      <c r="A8572">
        <v>8572</v>
      </c>
      <c r="B8572" s="24">
        <f>ROUND(SUMIF(Einnahmen!E$7:E$10002,A8572,Einnahmen!G$7:G$10002)+SUMIF(Einnahmen!I$7:I$10002,A8572,Einnahmen!H$7:H$10002)+SUMIF(Ausgaben!E$7:E$10002,A8572,Ausgaben!G$7:G$10002)+SUMIF(Ausgaben!I$7:I$10002,A8572,Ausgaben!H$7:H$10002),2)</f>
        <v>0</v>
      </c>
    </row>
    <row r="8573" spans="1:2" x14ac:dyDescent="0.25">
      <c r="A8573">
        <v>8573</v>
      </c>
      <c r="B8573" s="24">
        <f>ROUND(SUMIF(Einnahmen!E$7:E$10002,A8573,Einnahmen!G$7:G$10002)+SUMIF(Einnahmen!I$7:I$10002,A8573,Einnahmen!H$7:H$10002)+SUMIF(Ausgaben!E$7:E$10002,A8573,Ausgaben!G$7:G$10002)+SUMIF(Ausgaben!I$7:I$10002,A8573,Ausgaben!H$7:H$10002),2)</f>
        <v>0</v>
      </c>
    </row>
    <row r="8574" spans="1:2" x14ac:dyDescent="0.25">
      <c r="A8574">
        <v>8574</v>
      </c>
      <c r="B8574" s="24">
        <f>ROUND(SUMIF(Einnahmen!E$7:E$10002,A8574,Einnahmen!G$7:G$10002)+SUMIF(Einnahmen!I$7:I$10002,A8574,Einnahmen!H$7:H$10002)+SUMIF(Ausgaben!E$7:E$10002,A8574,Ausgaben!G$7:G$10002)+SUMIF(Ausgaben!I$7:I$10002,A8574,Ausgaben!H$7:H$10002),2)</f>
        <v>0</v>
      </c>
    </row>
    <row r="8575" spans="1:2" x14ac:dyDescent="0.25">
      <c r="A8575">
        <v>8575</v>
      </c>
      <c r="B8575" s="24">
        <f>ROUND(SUMIF(Einnahmen!E$7:E$10002,A8575,Einnahmen!G$7:G$10002)+SUMIF(Einnahmen!I$7:I$10002,A8575,Einnahmen!H$7:H$10002)+SUMIF(Ausgaben!E$7:E$10002,A8575,Ausgaben!G$7:G$10002)+SUMIF(Ausgaben!I$7:I$10002,A8575,Ausgaben!H$7:H$10002),2)</f>
        <v>0</v>
      </c>
    </row>
    <row r="8576" spans="1:2" x14ac:dyDescent="0.25">
      <c r="A8576">
        <v>8576</v>
      </c>
      <c r="B8576" s="24">
        <f>ROUND(SUMIF(Einnahmen!E$7:E$10002,A8576,Einnahmen!G$7:G$10002)+SUMIF(Einnahmen!I$7:I$10002,A8576,Einnahmen!H$7:H$10002)+SUMIF(Ausgaben!E$7:E$10002,A8576,Ausgaben!G$7:G$10002)+SUMIF(Ausgaben!I$7:I$10002,A8576,Ausgaben!H$7:H$10002),2)</f>
        <v>0</v>
      </c>
    </row>
    <row r="8577" spans="1:2" x14ac:dyDescent="0.25">
      <c r="A8577">
        <v>8577</v>
      </c>
      <c r="B8577" s="24">
        <f>ROUND(SUMIF(Einnahmen!E$7:E$10002,A8577,Einnahmen!G$7:G$10002)+SUMIF(Einnahmen!I$7:I$10002,A8577,Einnahmen!H$7:H$10002)+SUMIF(Ausgaben!E$7:E$10002,A8577,Ausgaben!G$7:G$10002)+SUMIF(Ausgaben!I$7:I$10002,A8577,Ausgaben!H$7:H$10002),2)</f>
        <v>0</v>
      </c>
    </row>
    <row r="8578" spans="1:2" x14ac:dyDescent="0.25">
      <c r="A8578">
        <v>8578</v>
      </c>
      <c r="B8578" s="24">
        <f>ROUND(SUMIF(Einnahmen!E$7:E$10002,A8578,Einnahmen!G$7:G$10002)+SUMIF(Einnahmen!I$7:I$10002,A8578,Einnahmen!H$7:H$10002)+SUMIF(Ausgaben!E$7:E$10002,A8578,Ausgaben!G$7:G$10002)+SUMIF(Ausgaben!I$7:I$10002,A8578,Ausgaben!H$7:H$10002),2)</f>
        <v>0</v>
      </c>
    </row>
    <row r="8579" spans="1:2" x14ac:dyDescent="0.25">
      <c r="A8579">
        <v>8579</v>
      </c>
      <c r="B8579" s="24">
        <f>ROUND(SUMIF(Einnahmen!E$7:E$10002,A8579,Einnahmen!G$7:G$10002)+SUMIF(Einnahmen!I$7:I$10002,A8579,Einnahmen!H$7:H$10002)+SUMIF(Ausgaben!E$7:E$10002,A8579,Ausgaben!G$7:G$10002)+SUMIF(Ausgaben!I$7:I$10002,A8579,Ausgaben!H$7:H$10002),2)</f>
        <v>0</v>
      </c>
    </row>
    <row r="8580" spans="1:2" x14ac:dyDescent="0.25">
      <c r="A8580">
        <v>8580</v>
      </c>
      <c r="B8580" s="24">
        <f>ROUND(SUMIF(Einnahmen!E$7:E$10002,A8580,Einnahmen!G$7:G$10002)+SUMIF(Einnahmen!I$7:I$10002,A8580,Einnahmen!H$7:H$10002)+SUMIF(Ausgaben!E$7:E$10002,A8580,Ausgaben!G$7:G$10002)+SUMIF(Ausgaben!I$7:I$10002,A8580,Ausgaben!H$7:H$10002),2)</f>
        <v>0</v>
      </c>
    </row>
    <row r="8581" spans="1:2" x14ac:dyDescent="0.25">
      <c r="A8581">
        <v>8581</v>
      </c>
      <c r="B8581" s="24">
        <f>ROUND(SUMIF(Einnahmen!E$7:E$10002,A8581,Einnahmen!G$7:G$10002)+SUMIF(Einnahmen!I$7:I$10002,A8581,Einnahmen!H$7:H$10002)+SUMIF(Ausgaben!E$7:E$10002,A8581,Ausgaben!G$7:G$10002)+SUMIF(Ausgaben!I$7:I$10002,A8581,Ausgaben!H$7:H$10002),2)</f>
        <v>0</v>
      </c>
    </row>
    <row r="8582" spans="1:2" x14ac:dyDescent="0.25">
      <c r="A8582">
        <v>8582</v>
      </c>
      <c r="B8582" s="24">
        <f>ROUND(SUMIF(Einnahmen!E$7:E$10002,A8582,Einnahmen!G$7:G$10002)+SUMIF(Einnahmen!I$7:I$10002,A8582,Einnahmen!H$7:H$10002)+SUMIF(Ausgaben!E$7:E$10002,A8582,Ausgaben!G$7:G$10002)+SUMIF(Ausgaben!I$7:I$10002,A8582,Ausgaben!H$7:H$10002),2)</f>
        <v>0</v>
      </c>
    </row>
    <row r="8583" spans="1:2" x14ac:dyDescent="0.25">
      <c r="A8583">
        <v>8583</v>
      </c>
      <c r="B8583" s="24">
        <f>ROUND(SUMIF(Einnahmen!E$7:E$10002,A8583,Einnahmen!G$7:G$10002)+SUMIF(Einnahmen!I$7:I$10002,A8583,Einnahmen!H$7:H$10002)+SUMIF(Ausgaben!E$7:E$10002,A8583,Ausgaben!G$7:G$10002)+SUMIF(Ausgaben!I$7:I$10002,A8583,Ausgaben!H$7:H$10002),2)</f>
        <v>0</v>
      </c>
    </row>
    <row r="8584" spans="1:2" x14ac:dyDescent="0.25">
      <c r="A8584">
        <v>8584</v>
      </c>
      <c r="B8584" s="24">
        <f>ROUND(SUMIF(Einnahmen!E$7:E$10002,A8584,Einnahmen!G$7:G$10002)+SUMIF(Einnahmen!I$7:I$10002,A8584,Einnahmen!H$7:H$10002)+SUMIF(Ausgaben!E$7:E$10002,A8584,Ausgaben!G$7:G$10002)+SUMIF(Ausgaben!I$7:I$10002,A8584,Ausgaben!H$7:H$10002),2)</f>
        <v>0</v>
      </c>
    </row>
    <row r="8585" spans="1:2" x14ac:dyDescent="0.25">
      <c r="A8585">
        <v>8585</v>
      </c>
      <c r="B8585" s="24">
        <f>ROUND(SUMIF(Einnahmen!E$7:E$10002,A8585,Einnahmen!G$7:G$10002)+SUMIF(Einnahmen!I$7:I$10002,A8585,Einnahmen!H$7:H$10002)+SUMIF(Ausgaben!E$7:E$10002,A8585,Ausgaben!G$7:G$10002)+SUMIF(Ausgaben!I$7:I$10002,A8585,Ausgaben!H$7:H$10002),2)</f>
        <v>0</v>
      </c>
    </row>
    <row r="8586" spans="1:2" x14ac:dyDescent="0.25">
      <c r="A8586">
        <v>8586</v>
      </c>
      <c r="B8586" s="24">
        <f>ROUND(SUMIF(Einnahmen!E$7:E$10002,A8586,Einnahmen!G$7:G$10002)+SUMIF(Einnahmen!I$7:I$10002,A8586,Einnahmen!H$7:H$10002)+SUMIF(Ausgaben!E$7:E$10002,A8586,Ausgaben!G$7:G$10002)+SUMIF(Ausgaben!I$7:I$10002,A8586,Ausgaben!H$7:H$10002),2)</f>
        <v>0</v>
      </c>
    </row>
    <row r="8587" spans="1:2" x14ac:dyDescent="0.25">
      <c r="A8587">
        <v>8587</v>
      </c>
      <c r="B8587" s="24">
        <f>ROUND(SUMIF(Einnahmen!E$7:E$10002,A8587,Einnahmen!G$7:G$10002)+SUMIF(Einnahmen!I$7:I$10002,A8587,Einnahmen!H$7:H$10002)+SUMIF(Ausgaben!E$7:E$10002,A8587,Ausgaben!G$7:G$10002)+SUMIF(Ausgaben!I$7:I$10002,A8587,Ausgaben!H$7:H$10002),2)</f>
        <v>0</v>
      </c>
    </row>
    <row r="8588" spans="1:2" x14ac:dyDescent="0.25">
      <c r="A8588">
        <v>8588</v>
      </c>
      <c r="B8588" s="24">
        <f>ROUND(SUMIF(Einnahmen!E$7:E$10002,A8588,Einnahmen!G$7:G$10002)+SUMIF(Einnahmen!I$7:I$10002,A8588,Einnahmen!H$7:H$10002)+SUMIF(Ausgaben!E$7:E$10002,A8588,Ausgaben!G$7:G$10002)+SUMIF(Ausgaben!I$7:I$10002,A8588,Ausgaben!H$7:H$10002),2)</f>
        <v>0</v>
      </c>
    </row>
    <row r="8589" spans="1:2" x14ac:dyDescent="0.25">
      <c r="A8589">
        <v>8589</v>
      </c>
      <c r="B8589" s="24">
        <f>ROUND(SUMIF(Einnahmen!E$7:E$10002,A8589,Einnahmen!G$7:G$10002)+SUMIF(Einnahmen!I$7:I$10002,A8589,Einnahmen!H$7:H$10002)+SUMIF(Ausgaben!E$7:E$10002,A8589,Ausgaben!G$7:G$10002)+SUMIF(Ausgaben!I$7:I$10002,A8589,Ausgaben!H$7:H$10002),2)</f>
        <v>0</v>
      </c>
    </row>
    <row r="8590" spans="1:2" x14ac:dyDescent="0.25">
      <c r="A8590">
        <v>8590</v>
      </c>
      <c r="B8590" s="24">
        <f>ROUND(SUMIF(Einnahmen!E$7:E$10002,A8590,Einnahmen!G$7:G$10002)+SUMIF(Einnahmen!I$7:I$10002,A8590,Einnahmen!H$7:H$10002)+SUMIF(Ausgaben!E$7:E$10002,A8590,Ausgaben!G$7:G$10002)+SUMIF(Ausgaben!I$7:I$10002,A8590,Ausgaben!H$7:H$10002),2)</f>
        <v>0</v>
      </c>
    </row>
    <row r="8591" spans="1:2" x14ac:dyDescent="0.25">
      <c r="A8591">
        <v>8591</v>
      </c>
      <c r="B8591" s="24">
        <f>ROUND(SUMIF(Einnahmen!E$7:E$10002,A8591,Einnahmen!G$7:G$10002)+SUMIF(Einnahmen!I$7:I$10002,A8591,Einnahmen!H$7:H$10002)+SUMIF(Ausgaben!E$7:E$10002,A8591,Ausgaben!G$7:G$10002)+SUMIF(Ausgaben!I$7:I$10002,A8591,Ausgaben!H$7:H$10002),2)</f>
        <v>0</v>
      </c>
    </row>
    <row r="8592" spans="1:2" x14ac:dyDescent="0.25">
      <c r="A8592">
        <v>8592</v>
      </c>
      <c r="B8592" s="24">
        <f>ROUND(SUMIF(Einnahmen!E$7:E$10002,A8592,Einnahmen!G$7:G$10002)+SUMIF(Einnahmen!I$7:I$10002,A8592,Einnahmen!H$7:H$10002)+SUMIF(Ausgaben!E$7:E$10002,A8592,Ausgaben!G$7:G$10002)+SUMIF(Ausgaben!I$7:I$10002,A8592,Ausgaben!H$7:H$10002),2)</f>
        <v>0</v>
      </c>
    </row>
    <row r="8593" spans="1:2" x14ac:dyDescent="0.25">
      <c r="A8593">
        <v>8593</v>
      </c>
      <c r="B8593" s="24">
        <f>ROUND(SUMIF(Einnahmen!E$7:E$10002,A8593,Einnahmen!G$7:G$10002)+SUMIF(Einnahmen!I$7:I$10002,A8593,Einnahmen!H$7:H$10002)+SUMIF(Ausgaben!E$7:E$10002,A8593,Ausgaben!G$7:G$10002)+SUMIF(Ausgaben!I$7:I$10002,A8593,Ausgaben!H$7:H$10002),2)</f>
        <v>0</v>
      </c>
    </row>
    <row r="8594" spans="1:2" x14ac:dyDescent="0.25">
      <c r="A8594">
        <v>8594</v>
      </c>
      <c r="B8594" s="24">
        <f>ROUND(SUMIF(Einnahmen!E$7:E$10002,A8594,Einnahmen!G$7:G$10002)+SUMIF(Einnahmen!I$7:I$10002,A8594,Einnahmen!H$7:H$10002)+SUMIF(Ausgaben!E$7:E$10002,A8594,Ausgaben!G$7:G$10002)+SUMIF(Ausgaben!I$7:I$10002,A8594,Ausgaben!H$7:H$10002),2)</f>
        <v>0</v>
      </c>
    </row>
    <row r="8595" spans="1:2" x14ac:dyDescent="0.25">
      <c r="A8595">
        <v>8595</v>
      </c>
      <c r="B8595" s="24">
        <f>ROUND(SUMIF(Einnahmen!E$7:E$10002,A8595,Einnahmen!G$7:G$10002)+SUMIF(Einnahmen!I$7:I$10002,A8595,Einnahmen!H$7:H$10002)+SUMIF(Ausgaben!E$7:E$10002,A8595,Ausgaben!G$7:G$10002)+SUMIF(Ausgaben!I$7:I$10002,A8595,Ausgaben!H$7:H$10002),2)</f>
        <v>0</v>
      </c>
    </row>
    <row r="8596" spans="1:2" x14ac:dyDescent="0.25">
      <c r="A8596">
        <v>8596</v>
      </c>
      <c r="B8596" s="24">
        <f>ROUND(SUMIF(Einnahmen!E$7:E$10002,A8596,Einnahmen!G$7:G$10002)+SUMIF(Einnahmen!I$7:I$10002,A8596,Einnahmen!H$7:H$10002)+SUMIF(Ausgaben!E$7:E$10002,A8596,Ausgaben!G$7:G$10002)+SUMIF(Ausgaben!I$7:I$10002,A8596,Ausgaben!H$7:H$10002),2)</f>
        <v>0</v>
      </c>
    </row>
    <row r="8597" spans="1:2" x14ac:dyDescent="0.25">
      <c r="A8597">
        <v>8597</v>
      </c>
      <c r="B8597" s="24">
        <f>ROUND(SUMIF(Einnahmen!E$7:E$10002,A8597,Einnahmen!G$7:G$10002)+SUMIF(Einnahmen!I$7:I$10002,A8597,Einnahmen!H$7:H$10002)+SUMIF(Ausgaben!E$7:E$10002,A8597,Ausgaben!G$7:G$10002)+SUMIF(Ausgaben!I$7:I$10002,A8597,Ausgaben!H$7:H$10002),2)</f>
        <v>0</v>
      </c>
    </row>
    <row r="8598" spans="1:2" x14ac:dyDescent="0.25">
      <c r="A8598">
        <v>8598</v>
      </c>
      <c r="B8598" s="24">
        <f>ROUND(SUMIF(Einnahmen!E$7:E$10002,A8598,Einnahmen!G$7:G$10002)+SUMIF(Einnahmen!I$7:I$10002,A8598,Einnahmen!H$7:H$10002)+SUMIF(Ausgaben!E$7:E$10002,A8598,Ausgaben!G$7:G$10002)+SUMIF(Ausgaben!I$7:I$10002,A8598,Ausgaben!H$7:H$10002),2)</f>
        <v>0</v>
      </c>
    </row>
    <row r="8599" spans="1:2" x14ac:dyDescent="0.25">
      <c r="A8599">
        <v>8599</v>
      </c>
      <c r="B8599" s="24">
        <f>ROUND(SUMIF(Einnahmen!E$7:E$10002,A8599,Einnahmen!G$7:G$10002)+SUMIF(Einnahmen!I$7:I$10002,A8599,Einnahmen!H$7:H$10002)+SUMIF(Ausgaben!E$7:E$10002,A8599,Ausgaben!G$7:G$10002)+SUMIF(Ausgaben!I$7:I$10002,A8599,Ausgaben!H$7:H$10002),2)</f>
        <v>0</v>
      </c>
    </row>
    <row r="8600" spans="1:2" x14ac:dyDescent="0.25">
      <c r="A8600">
        <v>8600</v>
      </c>
      <c r="B8600" s="24">
        <f>ROUND(SUMIF(Einnahmen!E$7:E$10002,A8600,Einnahmen!G$7:G$10002)+SUMIF(Einnahmen!I$7:I$10002,A8600,Einnahmen!H$7:H$10002)+SUMIF(Ausgaben!E$7:E$10002,A8600,Ausgaben!G$7:G$10002)+SUMIF(Ausgaben!I$7:I$10002,A8600,Ausgaben!H$7:H$10002),2)</f>
        <v>0</v>
      </c>
    </row>
    <row r="8601" spans="1:2" x14ac:dyDescent="0.25">
      <c r="A8601">
        <v>8601</v>
      </c>
      <c r="B8601" s="24">
        <f>ROUND(SUMIF(Einnahmen!E$7:E$10002,A8601,Einnahmen!G$7:G$10002)+SUMIF(Einnahmen!I$7:I$10002,A8601,Einnahmen!H$7:H$10002)+SUMIF(Ausgaben!E$7:E$10002,A8601,Ausgaben!G$7:G$10002)+SUMIF(Ausgaben!I$7:I$10002,A8601,Ausgaben!H$7:H$10002),2)</f>
        <v>0</v>
      </c>
    </row>
    <row r="8602" spans="1:2" x14ac:dyDescent="0.25">
      <c r="A8602">
        <v>8602</v>
      </c>
      <c r="B8602" s="24">
        <f>ROUND(SUMIF(Einnahmen!E$7:E$10002,A8602,Einnahmen!G$7:G$10002)+SUMIF(Einnahmen!I$7:I$10002,A8602,Einnahmen!H$7:H$10002)+SUMIF(Ausgaben!E$7:E$10002,A8602,Ausgaben!G$7:G$10002)+SUMIF(Ausgaben!I$7:I$10002,A8602,Ausgaben!H$7:H$10002),2)</f>
        <v>0</v>
      </c>
    </row>
    <row r="8603" spans="1:2" x14ac:dyDescent="0.25">
      <c r="A8603">
        <v>8603</v>
      </c>
      <c r="B8603" s="24">
        <f>ROUND(SUMIF(Einnahmen!E$7:E$10002,A8603,Einnahmen!G$7:G$10002)+SUMIF(Einnahmen!I$7:I$10002,A8603,Einnahmen!H$7:H$10002)+SUMIF(Ausgaben!E$7:E$10002,A8603,Ausgaben!G$7:G$10002)+SUMIF(Ausgaben!I$7:I$10002,A8603,Ausgaben!H$7:H$10002),2)</f>
        <v>0</v>
      </c>
    </row>
    <row r="8604" spans="1:2" x14ac:dyDescent="0.25">
      <c r="A8604">
        <v>8604</v>
      </c>
      <c r="B8604" s="24">
        <f>ROUND(SUMIF(Einnahmen!E$7:E$10002,A8604,Einnahmen!G$7:G$10002)+SUMIF(Einnahmen!I$7:I$10002,A8604,Einnahmen!H$7:H$10002)+SUMIF(Ausgaben!E$7:E$10002,A8604,Ausgaben!G$7:G$10002)+SUMIF(Ausgaben!I$7:I$10002,A8604,Ausgaben!H$7:H$10002),2)</f>
        <v>0</v>
      </c>
    </row>
    <row r="8605" spans="1:2" x14ac:dyDescent="0.25">
      <c r="A8605">
        <v>8605</v>
      </c>
      <c r="B8605" s="24">
        <f>ROUND(SUMIF(Einnahmen!E$7:E$10002,A8605,Einnahmen!G$7:G$10002)+SUMIF(Einnahmen!I$7:I$10002,A8605,Einnahmen!H$7:H$10002)+SUMIF(Ausgaben!E$7:E$10002,A8605,Ausgaben!G$7:G$10002)+SUMIF(Ausgaben!I$7:I$10002,A8605,Ausgaben!H$7:H$10002),2)</f>
        <v>0</v>
      </c>
    </row>
    <row r="8606" spans="1:2" x14ac:dyDescent="0.25">
      <c r="A8606">
        <v>8606</v>
      </c>
      <c r="B8606" s="24">
        <f>ROUND(SUMIF(Einnahmen!E$7:E$10002,A8606,Einnahmen!G$7:G$10002)+SUMIF(Einnahmen!I$7:I$10002,A8606,Einnahmen!H$7:H$10002)+SUMIF(Ausgaben!E$7:E$10002,A8606,Ausgaben!G$7:G$10002)+SUMIF(Ausgaben!I$7:I$10002,A8606,Ausgaben!H$7:H$10002),2)</f>
        <v>0</v>
      </c>
    </row>
    <row r="8607" spans="1:2" x14ac:dyDescent="0.25">
      <c r="A8607">
        <v>8607</v>
      </c>
      <c r="B8607" s="24">
        <f>ROUND(SUMIF(Einnahmen!E$7:E$10002,A8607,Einnahmen!G$7:G$10002)+SUMIF(Einnahmen!I$7:I$10002,A8607,Einnahmen!H$7:H$10002)+SUMIF(Ausgaben!E$7:E$10002,A8607,Ausgaben!G$7:G$10002)+SUMIF(Ausgaben!I$7:I$10002,A8607,Ausgaben!H$7:H$10002),2)</f>
        <v>0</v>
      </c>
    </row>
    <row r="8608" spans="1:2" x14ac:dyDescent="0.25">
      <c r="A8608">
        <v>8608</v>
      </c>
      <c r="B8608" s="24">
        <f>ROUND(SUMIF(Einnahmen!E$7:E$10002,A8608,Einnahmen!G$7:G$10002)+SUMIF(Einnahmen!I$7:I$10002,A8608,Einnahmen!H$7:H$10002)+SUMIF(Ausgaben!E$7:E$10002,A8608,Ausgaben!G$7:G$10002)+SUMIF(Ausgaben!I$7:I$10002,A8608,Ausgaben!H$7:H$10002),2)</f>
        <v>0</v>
      </c>
    </row>
    <row r="8609" spans="1:2" x14ac:dyDescent="0.25">
      <c r="A8609">
        <v>8609</v>
      </c>
      <c r="B8609" s="24">
        <f>ROUND(SUMIF(Einnahmen!E$7:E$10002,A8609,Einnahmen!G$7:G$10002)+SUMIF(Einnahmen!I$7:I$10002,A8609,Einnahmen!H$7:H$10002)+SUMIF(Ausgaben!E$7:E$10002,A8609,Ausgaben!G$7:G$10002)+SUMIF(Ausgaben!I$7:I$10002,A8609,Ausgaben!H$7:H$10002),2)</f>
        <v>450</v>
      </c>
    </row>
    <row r="8610" spans="1:2" x14ac:dyDescent="0.25">
      <c r="A8610">
        <v>8610</v>
      </c>
      <c r="B8610" s="24">
        <f>ROUND(SUMIF(Einnahmen!E$7:E$10002,A8610,Einnahmen!G$7:G$10002)+SUMIF(Einnahmen!I$7:I$10002,A8610,Einnahmen!H$7:H$10002)+SUMIF(Ausgaben!E$7:E$10002,A8610,Ausgaben!G$7:G$10002)+SUMIF(Ausgaben!I$7:I$10002,A8610,Ausgaben!H$7:H$10002),2)</f>
        <v>0</v>
      </c>
    </row>
    <row r="8611" spans="1:2" x14ac:dyDescent="0.25">
      <c r="A8611">
        <v>8611</v>
      </c>
      <c r="B8611" s="24">
        <f>ROUND(SUMIF(Einnahmen!E$7:E$10002,A8611,Einnahmen!G$7:G$10002)+SUMIF(Einnahmen!I$7:I$10002,A8611,Einnahmen!H$7:H$10002)+SUMIF(Ausgaben!E$7:E$10002,A8611,Ausgaben!G$7:G$10002)+SUMIF(Ausgaben!I$7:I$10002,A8611,Ausgaben!H$7:H$10002),2)</f>
        <v>0</v>
      </c>
    </row>
    <row r="8612" spans="1:2" x14ac:dyDescent="0.25">
      <c r="A8612">
        <v>8612</v>
      </c>
      <c r="B8612" s="24">
        <f>ROUND(SUMIF(Einnahmen!E$7:E$10002,A8612,Einnahmen!G$7:G$10002)+SUMIF(Einnahmen!I$7:I$10002,A8612,Einnahmen!H$7:H$10002)+SUMIF(Ausgaben!E$7:E$10002,A8612,Ausgaben!G$7:G$10002)+SUMIF(Ausgaben!I$7:I$10002,A8612,Ausgaben!H$7:H$10002),2)</f>
        <v>0</v>
      </c>
    </row>
    <row r="8613" spans="1:2" x14ac:dyDescent="0.25">
      <c r="A8613">
        <v>8613</v>
      </c>
      <c r="B8613" s="24">
        <f>ROUND(SUMIF(Einnahmen!E$7:E$10002,A8613,Einnahmen!G$7:G$10002)+SUMIF(Einnahmen!I$7:I$10002,A8613,Einnahmen!H$7:H$10002)+SUMIF(Ausgaben!E$7:E$10002,A8613,Ausgaben!G$7:G$10002)+SUMIF(Ausgaben!I$7:I$10002,A8613,Ausgaben!H$7:H$10002),2)</f>
        <v>0</v>
      </c>
    </row>
    <row r="8614" spans="1:2" x14ac:dyDescent="0.25">
      <c r="A8614">
        <v>8614</v>
      </c>
      <c r="B8614" s="24">
        <f>ROUND(SUMIF(Einnahmen!E$7:E$10002,A8614,Einnahmen!G$7:G$10002)+SUMIF(Einnahmen!I$7:I$10002,A8614,Einnahmen!H$7:H$10002)+SUMIF(Ausgaben!E$7:E$10002,A8614,Ausgaben!G$7:G$10002)+SUMIF(Ausgaben!I$7:I$10002,A8614,Ausgaben!H$7:H$10002),2)</f>
        <v>0</v>
      </c>
    </row>
    <row r="8615" spans="1:2" x14ac:dyDescent="0.25">
      <c r="A8615">
        <v>8615</v>
      </c>
      <c r="B8615" s="24">
        <f>ROUND(SUMIF(Einnahmen!E$7:E$10002,A8615,Einnahmen!G$7:G$10002)+SUMIF(Einnahmen!I$7:I$10002,A8615,Einnahmen!H$7:H$10002)+SUMIF(Ausgaben!E$7:E$10002,A8615,Ausgaben!G$7:G$10002)+SUMIF(Ausgaben!I$7:I$10002,A8615,Ausgaben!H$7:H$10002),2)</f>
        <v>0</v>
      </c>
    </row>
    <row r="8616" spans="1:2" x14ac:dyDescent="0.25">
      <c r="A8616">
        <v>8616</v>
      </c>
      <c r="B8616" s="24">
        <f>ROUND(SUMIF(Einnahmen!E$7:E$10002,A8616,Einnahmen!G$7:G$10002)+SUMIF(Einnahmen!I$7:I$10002,A8616,Einnahmen!H$7:H$10002)+SUMIF(Ausgaben!E$7:E$10002,A8616,Ausgaben!G$7:G$10002)+SUMIF(Ausgaben!I$7:I$10002,A8616,Ausgaben!H$7:H$10002),2)</f>
        <v>0</v>
      </c>
    </row>
    <row r="8617" spans="1:2" x14ac:dyDescent="0.25">
      <c r="A8617">
        <v>8617</v>
      </c>
      <c r="B8617" s="24">
        <f>ROUND(SUMIF(Einnahmen!E$7:E$10002,A8617,Einnahmen!G$7:G$10002)+SUMIF(Einnahmen!I$7:I$10002,A8617,Einnahmen!H$7:H$10002)+SUMIF(Ausgaben!E$7:E$10002,A8617,Ausgaben!G$7:G$10002)+SUMIF(Ausgaben!I$7:I$10002,A8617,Ausgaben!H$7:H$10002),2)</f>
        <v>0</v>
      </c>
    </row>
    <row r="8618" spans="1:2" x14ac:dyDescent="0.25">
      <c r="A8618">
        <v>8618</v>
      </c>
      <c r="B8618" s="24">
        <f>ROUND(SUMIF(Einnahmen!E$7:E$10002,A8618,Einnahmen!G$7:G$10002)+SUMIF(Einnahmen!I$7:I$10002,A8618,Einnahmen!H$7:H$10002)+SUMIF(Ausgaben!E$7:E$10002,A8618,Ausgaben!G$7:G$10002)+SUMIF(Ausgaben!I$7:I$10002,A8618,Ausgaben!H$7:H$10002),2)</f>
        <v>0</v>
      </c>
    </row>
    <row r="8619" spans="1:2" x14ac:dyDescent="0.25">
      <c r="A8619">
        <v>8619</v>
      </c>
      <c r="B8619" s="24">
        <f>ROUND(SUMIF(Einnahmen!E$7:E$10002,A8619,Einnahmen!G$7:G$10002)+SUMIF(Einnahmen!I$7:I$10002,A8619,Einnahmen!H$7:H$10002)+SUMIF(Ausgaben!E$7:E$10002,A8619,Ausgaben!G$7:G$10002)+SUMIF(Ausgaben!I$7:I$10002,A8619,Ausgaben!H$7:H$10002),2)</f>
        <v>0</v>
      </c>
    </row>
    <row r="8620" spans="1:2" x14ac:dyDescent="0.25">
      <c r="A8620">
        <v>8620</v>
      </c>
      <c r="B8620" s="24">
        <f>ROUND(SUMIF(Einnahmen!E$7:E$10002,A8620,Einnahmen!G$7:G$10002)+SUMIF(Einnahmen!I$7:I$10002,A8620,Einnahmen!H$7:H$10002)+SUMIF(Ausgaben!E$7:E$10002,A8620,Ausgaben!G$7:G$10002)+SUMIF(Ausgaben!I$7:I$10002,A8620,Ausgaben!H$7:H$10002),2)</f>
        <v>0</v>
      </c>
    </row>
    <row r="8621" spans="1:2" x14ac:dyDescent="0.25">
      <c r="A8621">
        <v>8621</v>
      </c>
      <c r="B8621" s="24">
        <f>ROUND(SUMIF(Einnahmen!E$7:E$10002,A8621,Einnahmen!G$7:G$10002)+SUMIF(Einnahmen!I$7:I$10002,A8621,Einnahmen!H$7:H$10002)+SUMIF(Ausgaben!E$7:E$10002,A8621,Ausgaben!G$7:G$10002)+SUMIF(Ausgaben!I$7:I$10002,A8621,Ausgaben!H$7:H$10002),2)</f>
        <v>0</v>
      </c>
    </row>
    <row r="8622" spans="1:2" x14ac:dyDescent="0.25">
      <c r="A8622">
        <v>8622</v>
      </c>
      <c r="B8622" s="24">
        <f>ROUND(SUMIF(Einnahmen!E$7:E$10002,A8622,Einnahmen!G$7:G$10002)+SUMIF(Einnahmen!I$7:I$10002,A8622,Einnahmen!H$7:H$10002)+SUMIF(Ausgaben!E$7:E$10002,A8622,Ausgaben!G$7:G$10002)+SUMIF(Ausgaben!I$7:I$10002,A8622,Ausgaben!H$7:H$10002),2)</f>
        <v>0</v>
      </c>
    </row>
    <row r="8623" spans="1:2" x14ac:dyDescent="0.25">
      <c r="A8623">
        <v>8623</v>
      </c>
      <c r="B8623" s="24">
        <f>ROUND(SUMIF(Einnahmen!E$7:E$10002,A8623,Einnahmen!G$7:G$10002)+SUMIF(Einnahmen!I$7:I$10002,A8623,Einnahmen!H$7:H$10002)+SUMIF(Ausgaben!E$7:E$10002,A8623,Ausgaben!G$7:G$10002)+SUMIF(Ausgaben!I$7:I$10002,A8623,Ausgaben!H$7:H$10002),2)</f>
        <v>0</v>
      </c>
    </row>
    <row r="8624" spans="1:2" x14ac:dyDescent="0.25">
      <c r="A8624">
        <v>8624</v>
      </c>
      <c r="B8624" s="24">
        <f>ROUND(SUMIF(Einnahmen!E$7:E$10002,A8624,Einnahmen!G$7:G$10002)+SUMIF(Einnahmen!I$7:I$10002,A8624,Einnahmen!H$7:H$10002)+SUMIF(Ausgaben!E$7:E$10002,A8624,Ausgaben!G$7:G$10002)+SUMIF(Ausgaben!I$7:I$10002,A8624,Ausgaben!H$7:H$10002),2)</f>
        <v>0</v>
      </c>
    </row>
    <row r="8625" spans="1:2" x14ac:dyDescent="0.25">
      <c r="A8625">
        <v>8625</v>
      </c>
      <c r="B8625" s="24">
        <f>ROUND(SUMIF(Einnahmen!E$7:E$10002,A8625,Einnahmen!G$7:G$10002)+SUMIF(Einnahmen!I$7:I$10002,A8625,Einnahmen!H$7:H$10002)+SUMIF(Ausgaben!E$7:E$10002,A8625,Ausgaben!G$7:G$10002)+SUMIF(Ausgaben!I$7:I$10002,A8625,Ausgaben!H$7:H$10002),2)</f>
        <v>0</v>
      </c>
    </row>
    <row r="8626" spans="1:2" x14ac:dyDescent="0.25">
      <c r="A8626">
        <v>8626</v>
      </c>
      <c r="B8626" s="24">
        <f>ROUND(SUMIF(Einnahmen!E$7:E$10002,A8626,Einnahmen!G$7:G$10002)+SUMIF(Einnahmen!I$7:I$10002,A8626,Einnahmen!H$7:H$10002)+SUMIF(Ausgaben!E$7:E$10002,A8626,Ausgaben!G$7:G$10002)+SUMIF(Ausgaben!I$7:I$10002,A8626,Ausgaben!H$7:H$10002),2)</f>
        <v>0</v>
      </c>
    </row>
    <row r="8627" spans="1:2" x14ac:dyDescent="0.25">
      <c r="A8627">
        <v>8627</v>
      </c>
      <c r="B8627" s="24">
        <f>ROUND(SUMIF(Einnahmen!E$7:E$10002,A8627,Einnahmen!G$7:G$10002)+SUMIF(Einnahmen!I$7:I$10002,A8627,Einnahmen!H$7:H$10002)+SUMIF(Ausgaben!E$7:E$10002,A8627,Ausgaben!G$7:G$10002)+SUMIF(Ausgaben!I$7:I$10002,A8627,Ausgaben!H$7:H$10002),2)</f>
        <v>0</v>
      </c>
    </row>
    <row r="8628" spans="1:2" x14ac:dyDescent="0.25">
      <c r="A8628">
        <v>8628</v>
      </c>
      <c r="B8628" s="24">
        <f>ROUND(SUMIF(Einnahmen!E$7:E$10002,A8628,Einnahmen!G$7:G$10002)+SUMIF(Einnahmen!I$7:I$10002,A8628,Einnahmen!H$7:H$10002)+SUMIF(Ausgaben!E$7:E$10002,A8628,Ausgaben!G$7:G$10002)+SUMIF(Ausgaben!I$7:I$10002,A8628,Ausgaben!H$7:H$10002),2)</f>
        <v>0</v>
      </c>
    </row>
    <row r="8629" spans="1:2" x14ac:dyDescent="0.25">
      <c r="A8629">
        <v>8629</v>
      </c>
      <c r="B8629" s="24">
        <f>ROUND(SUMIF(Einnahmen!E$7:E$10002,A8629,Einnahmen!G$7:G$10002)+SUMIF(Einnahmen!I$7:I$10002,A8629,Einnahmen!H$7:H$10002)+SUMIF(Ausgaben!E$7:E$10002,A8629,Ausgaben!G$7:G$10002)+SUMIF(Ausgaben!I$7:I$10002,A8629,Ausgaben!H$7:H$10002),2)</f>
        <v>0</v>
      </c>
    </row>
    <row r="8630" spans="1:2" x14ac:dyDescent="0.25">
      <c r="A8630">
        <v>8630</v>
      </c>
      <c r="B8630" s="24">
        <f>ROUND(SUMIF(Einnahmen!E$7:E$10002,A8630,Einnahmen!G$7:G$10002)+SUMIF(Einnahmen!I$7:I$10002,A8630,Einnahmen!H$7:H$10002)+SUMIF(Ausgaben!E$7:E$10002,A8630,Ausgaben!G$7:G$10002)+SUMIF(Ausgaben!I$7:I$10002,A8630,Ausgaben!H$7:H$10002),2)</f>
        <v>0</v>
      </c>
    </row>
    <row r="8631" spans="1:2" x14ac:dyDescent="0.25">
      <c r="A8631">
        <v>8631</v>
      </c>
      <c r="B8631" s="24">
        <f>ROUND(SUMIF(Einnahmen!E$7:E$10002,A8631,Einnahmen!G$7:G$10002)+SUMIF(Einnahmen!I$7:I$10002,A8631,Einnahmen!H$7:H$10002)+SUMIF(Ausgaben!E$7:E$10002,A8631,Ausgaben!G$7:G$10002)+SUMIF(Ausgaben!I$7:I$10002,A8631,Ausgaben!H$7:H$10002),2)</f>
        <v>0</v>
      </c>
    </row>
    <row r="8632" spans="1:2" x14ac:dyDescent="0.25">
      <c r="A8632">
        <v>8632</v>
      </c>
      <c r="B8632" s="24">
        <f>ROUND(SUMIF(Einnahmen!E$7:E$10002,A8632,Einnahmen!G$7:G$10002)+SUMIF(Einnahmen!I$7:I$10002,A8632,Einnahmen!H$7:H$10002)+SUMIF(Ausgaben!E$7:E$10002,A8632,Ausgaben!G$7:G$10002)+SUMIF(Ausgaben!I$7:I$10002,A8632,Ausgaben!H$7:H$10002),2)</f>
        <v>0</v>
      </c>
    </row>
    <row r="8633" spans="1:2" x14ac:dyDescent="0.25">
      <c r="A8633">
        <v>8633</v>
      </c>
      <c r="B8633" s="24">
        <f>ROUND(SUMIF(Einnahmen!E$7:E$10002,A8633,Einnahmen!G$7:G$10002)+SUMIF(Einnahmen!I$7:I$10002,A8633,Einnahmen!H$7:H$10002)+SUMIF(Ausgaben!E$7:E$10002,A8633,Ausgaben!G$7:G$10002)+SUMIF(Ausgaben!I$7:I$10002,A8633,Ausgaben!H$7:H$10002),2)</f>
        <v>0</v>
      </c>
    </row>
    <row r="8634" spans="1:2" x14ac:dyDescent="0.25">
      <c r="A8634">
        <v>8634</v>
      </c>
      <c r="B8634" s="24">
        <f>ROUND(SUMIF(Einnahmen!E$7:E$10002,A8634,Einnahmen!G$7:G$10002)+SUMIF(Einnahmen!I$7:I$10002,A8634,Einnahmen!H$7:H$10002)+SUMIF(Ausgaben!E$7:E$10002,A8634,Ausgaben!G$7:G$10002)+SUMIF(Ausgaben!I$7:I$10002,A8634,Ausgaben!H$7:H$10002),2)</f>
        <v>0</v>
      </c>
    </row>
    <row r="8635" spans="1:2" x14ac:dyDescent="0.25">
      <c r="A8635">
        <v>8635</v>
      </c>
      <c r="B8635" s="24">
        <f>ROUND(SUMIF(Einnahmen!E$7:E$10002,A8635,Einnahmen!G$7:G$10002)+SUMIF(Einnahmen!I$7:I$10002,A8635,Einnahmen!H$7:H$10002)+SUMIF(Ausgaben!E$7:E$10002,A8635,Ausgaben!G$7:G$10002)+SUMIF(Ausgaben!I$7:I$10002,A8635,Ausgaben!H$7:H$10002),2)</f>
        <v>0</v>
      </c>
    </row>
    <row r="8636" spans="1:2" x14ac:dyDescent="0.25">
      <c r="A8636">
        <v>8636</v>
      </c>
      <c r="B8636" s="24">
        <f>ROUND(SUMIF(Einnahmen!E$7:E$10002,A8636,Einnahmen!G$7:G$10002)+SUMIF(Einnahmen!I$7:I$10002,A8636,Einnahmen!H$7:H$10002)+SUMIF(Ausgaben!E$7:E$10002,A8636,Ausgaben!G$7:G$10002)+SUMIF(Ausgaben!I$7:I$10002,A8636,Ausgaben!H$7:H$10002),2)</f>
        <v>0</v>
      </c>
    </row>
    <row r="8637" spans="1:2" x14ac:dyDescent="0.25">
      <c r="A8637">
        <v>8637</v>
      </c>
      <c r="B8637" s="24">
        <f>ROUND(SUMIF(Einnahmen!E$7:E$10002,A8637,Einnahmen!G$7:G$10002)+SUMIF(Einnahmen!I$7:I$10002,A8637,Einnahmen!H$7:H$10002)+SUMIF(Ausgaben!E$7:E$10002,A8637,Ausgaben!G$7:G$10002)+SUMIF(Ausgaben!I$7:I$10002,A8637,Ausgaben!H$7:H$10002),2)</f>
        <v>0</v>
      </c>
    </row>
    <row r="8638" spans="1:2" x14ac:dyDescent="0.25">
      <c r="A8638">
        <v>8638</v>
      </c>
      <c r="B8638" s="24">
        <f>ROUND(SUMIF(Einnahmen!E$7:E$10002,A8638,Einnahmen!G$7:G$10002)+SUMIF(Einnahmen!I$7:I$10002,A8638,Einnahmen!H$7:H$10002)+SUMIF(Ausgaben!E$7:E$10002,A8638,Ausgaben!G$7:G$10002)+SUMIF(Ausgaben!I$7:I$10002,A8638,Ausgaben!H$7:H$10002),2)</f>
        <v>0</v>
      </c>
    </row>
    <row r="8639" spans="1:2" x14ac:dyDescent="0.25">
      <c r="A8639">
        <v>8639</v>
      </c>
      <c r="B8639" s="24">
        <f>ROUND(SUMIF(Einnahmen!E$7:E$10002,A8639,Einnahmen!G$7:G$10002)+SUMIF(Einnahmen!I$7:I$10002,A8639,Einnahmen!H$7:H$10002)+SUMIF(Ausgaben!E$7:E$10002,A8639,Ausgaben!G$7:G$10002)+SUMIF(Ausgaben!I$7:I$10002,A8639,Ausgaben!H$7:H$10002),2)</f>
        <v>0</v>
      </c>
    </row>
    <row r="8640" spans="1:2" x14ac:dyDescent="0.25">
      <c r="A8640">
        <v>8640</v>
      </c>
      <c r="B8640" s="24">
        <f>ROUND(SUMIF(Einnahmen!E$7:E$10002,A8640,Einnahmen!G$7:G$10002)+SUMIF(Einnahmen!I$7:I$10002,A8640,Einnahmen!H$7:H$10002)+SUMIF(Ausgaben!E$7:E$10002,A8640,Ausgaben!G$7:G$10002)+SUMIF(Ausgaben!I$7:I$10002,A8640,Ausgaben!H$7:H$10002),2)</f>
        <v>0</v>
      </c>
    </row>
    <row r="8641" spans="1:2" x14ac:dyDescent="0.25">
      <c r="A8641">
        <v>8641</v>
      </c>
      <c r="B8641" s="24">
        <f>ROUND(SUMIF(Einnahmen!E$7:E$10002,A8641,Einnahmen!G$7:G$10002)+SUMIF(Einnahmen!I$7:I$10002,A8641,Einnahmen!H$7:H$10002)+SUMIF(Ausgaben!E$7:E$10002,A8641,Ausgaben!G$7:G$10002)+SUMIF(Ausgaben!I$7:I$10002,A8641,Ausgaben!H$7:H$10002),2)</f>
        <v>0</v>
      </c>
    </row>
    <row r="8642" spans="1:2" x14ac:dyDescent="0.25">
      <c r="A8642">
        <v>8642</v>
      </c>
      <c r="B8642" s="24">
        <f>ROUND(SUMIF(Einnahmen!E$7:E$10002,A8642,Einnahmen!G$7:G$10002)+SUMIF(Einnahmen!I$7:I$10002,A8642,Einnahmen!H$7:H$10002)+SUMIF(Ausgaben!E$7:E$10002,A8642,Ausgaben!G$7:G$10002)+SUMIF(Ausgaben!I$7:I$10002,A8642,Ausgaben!H$7:H$10002),2)</f>
        <v>0</v>
      </c>
    </row>
    <row r="8643" spans="1:2" x14ac:dyDescent="0.25">
      <c r="A8643">
        <v>8643</v>
      </c>
      <c r="B8643" s="24">
        <f>ROUND(SUMIF(Einnahmen!E$7:E$10002,A8643,Einnahmen!G$7:G$10002)+SUMIF(Einnahmen!I$7:I$10002,A8643,Einnahmen!H$7:H$10002)+SUMIF(Ausgaben!E$7:E$10002,A8643,Ausgaben!G$7:G$10002)+SUMIF(Ausgaben!I$7:I$10002,A8643,Ausgaben!H$7:H$10002),2)</f>
        <v>0</v>
      </c>
    </row>
    <row r="8644" spans="1:2" x14ac:dyDescent="0.25">
      <c r="A8644">
        <v>8644</v>
      </c>
      <c r="B8644" s="24">
        <f>ROUND(SUMIF(Einnahmen!E$7:E$10002,A8644,Einnahmen!G$7:G$10002)+SUMIF(Einnahmen!I$7:I$10002,A8644,Einnahmen!H$7:H$10002)+SUMIF(Ausgaben!E$7:E$10002,A8644,Ausgaben!G$7:G$10002)+SUMIF(Ausgaben!I$7:I$10002,A8644,Ausgaben!H$7:H$10002),2)</f>
        <v>0</v>
      </c>
    </row>
    <row r="8645" spans="1:2" x14ac:dyDescent="0.25">
      <c r="A8645">
        <v>8645</v>
      </c>
      <c r="B8645" s="24">
        <f>ROUND(SUMIF(Einnahmen!E$7:E$10002,A8645,Einnahmen!G$7:G$10002)+SUMIF(Einnahmen!I$7:I$10002,A8645,Einnahmen!H$7:H$10002)+SUMIF(Ausgaben!E$7:E$10002,A8645,Ausgaben!G$7:G$10002)+SUMIF(Ausgaben!I$7:I$10002,A8645,Ausgaben!H$7:H$10002),2)</f>
        <v>0</v>
      </c>
    </row>
    <row r="8646" spans="1:2" x14ac:dyDescent="0.25">
      <c r="A8646">
        <v>8646</v>
      </c>
      <c r="B8646" s="24">
        <f>ROUND(SUMIF(Einnahmen!E$7:E$10002,A8646,Einnahmen!G$7:G$10002)+SUMIF(Einnahmen!I$7:I$10002,A8646,Einnahmen!H$7:H$10002)+SUMIF(Ausgaben!E$7:E$10002,A8646,Ausgaben!G$7:G$10002)+SUMIF(Ausgaben!I$7:I$10002,A8646,Ausgaben!H$7:H$10002),2)</f>
        <v>0</v>
      </c>
    </row>
    <row r="8647" spans="1:2" x14ac:dyDescent="0.25">
      <c r="A8647">
        <v>8647</v>
      </c>
      <c r="B8647" s="24">
        <f>ROUND(SUMIF(Einnahmen!E$7:E$10002,A8647,Einnahmen!G$7:G$10002)+SUMIF(Einnahmen!I$7:I$10002,A8647,Einnahmen!H$7:H$10002)+SUMIF(Ausgaben!E$7:E$10002,A8647,Ausgaben!G$7:G$10002)+SUMIF(Ausgaben!I$7:I$10002,A8647,Ausgaben!H$7:H$10002),2)</f>
        <v>0</v>
      </c>
    </row>
    <row r="8648" spans="1:2" x14ac:dyDescent="0.25">
      <c r="A8648">
        <v>8648</v>
      </c>
      <c r="B8648" s="24">
        <f>ROUND(SUMIF(Einnahmen!E$7:E$10002,A8648,Einnahmen!G$7:G$10002)+SUMIF(Einnahmen!I$7:I$10002,A8648,Einnahmen!H$7:H$10002)+SUMIF(Ausgaben!E$7:E$10002,A8648,Ausgaben!G$7:G$10002)+SUMIF(Ausgaben!I$7:I$10002,A8648,Ausgaben!H$7:H$10002),2)</f>
        <v>0</v>
      </c>
    </row>
    <row r="8649" spans="1:2" x14ac:dyDescent="0.25">
      <c r="A8649">
        <v>8649</v>
      </c>
      <c r="B8649" s="24">
        <f>ROUND(SUMIF(Einnahmen!E$7:E$10002,A8649,Einnahmen!G$7:G$10002)+SUMIF(Einnahmen!I$7:I$10002,A8649,Einnahmen!H$7:H$10002)+SUMIF(Ausgaben!E$7:E$10002,A8649,Ausgaben!G$7:G$10002)+SUMIF(Ausgaben!I$7:I$10002,A8649,Ausgaben!H$7:H$10002),2)</f>
        <v>0</v>
      </c>
    </row>
    <row r="8650" spans="1:2" x14ac:dyDescent="0.25">
      <c r="A8650">
        <v>8650</v>
      </c>
      <c r="B8650" s="24">
        <f>ROUND(SUMIF(Einnahmen!E$7:E$10002,A8650,Einnahmen!G$7:G$10002)+SUMIF(Einnahmen!I$7:I$10002,A8650,Einnahmen!H$7:H$10002)+SUMIF(Ausgaben!E$7:E$10002,A8650,Ausgaben!G$7:G$10002)+SUMIF(Ausgaben!I$7:I$10002,A8650,Ausgaben!H$7:H$10002),2)</f>
        <v>0</v>
      </c>
    </row>
    <row r="8651" spans="1:2" x14ac:dyDescent="0.25">
      <c r="A8651">
        <v>8651</v>
      </c>
      <c r="B8651" s="24">
        <f>ROUND(SUMIF(Einnahmen!E$7:E$10002,A8651,Einnahmen!G$7:G$10002)+SUMIF(Einnahmen!I$7:I$10002,A8651,Einnahmen!H$7:H$10002)+SUMIF(Ausgaben!E$7:E$10002,A8651,Ausgaben!G$7:G$10002)+SUMIF(Ausgaben!I$7:I$10002,A8651,Ausgaben!H$7:H$10002),2)</f>
        <v>0</v>
      </c>
    </row>
    <row r="8652" spans="1:2" x14ac:dyDescent="0.25">
      <c r="A8652">
        <v>8652</v>
      </c>
      <c r="B8652" s="24">
        <f>ROUND(SUMIF(Einnahmen!E$7:E$10002,A8652,Einnahmen!G$7:G$10002)+SUMIF(Einnahmen!I$7:I$10002,A8652,Einnahmen!H$7:H$10002)+SUMIF(Ausgaben!E$7:E$10002,A8652,Ausgaben!G$7:G$10002)+SUMIF(Ausgaben!I$7:I$10002,A8652,Ausgaben!H$7:H$10002),2)</f>
        <v>0</v>
      </c>
    </row>
    <row r="8653" spans="1:2" x14ac:dyDescent="0.25">
      <c r="A8653">
        <v>8653</v>
      </c>
      <c r="B8653" s="24">
        <f>ROUND(SUMIF(Einnahmen!E$7:E$10002,A8653,Einnahmen!G$7:G$10002)+SUMIF(Einnahmen!I$7:I$10002,A8653,Einnahmen!H$7:H$10002)+SUMIF(Ausgaben!E$7:E$10002,A8653,Ausgaben!G$7:G$10002)+SUMIF(Ausgaben!I$7:I$10002,A8653,Ausgaben!H$7:H$10002),2)</f>
        <v>0</v>
      </c>
    </row>
    <row r="8654" spans="1:2" x14ac:dyDescent="0.25">
      <c r="A8654">
        <v>8654</v>
      </c>
      <c r="B8654" s="24">
        <f>ROUND(SUMIF(Einnahmen!E$7:E$10002,A8654,Einnahmen!G$7:G$10002)+SUMIF(Einnahmen!I$7:I$10002,A8654,Einnahmen!H$7:H$10002)+SUMIF(Ausgaben!E$7:E$10002,A8654,Ausgaben!G$7:G$10002)+SUMIF(Ausgaben!I$7:I$10002,A8654,Ausgaben!H$7:H$10002),2)</f>
        <v>0</v>
      </c>
    </row>
    <row r="8655" spans="1:2" x14ac:dyDescent="0.25">
      <c r="A8655">
        <v>8655</v>
      </c>
      <c r="B8655" s="24">
        <f>ROUND(SUMIF(Einnahmen!E$7:E$10002,A8655,Einnahmen!G$7:G$10002)+SUMIF(Einnahmen!I$7:I$10002,A8655,Einnahmen!H$7:H$10002)+SUMIF(Ausgaben!E$7:E$10002,A8655,Ausgaben!G$7:G$10002)+SUMIF(Ausgaben!I$7:I$10002,A8655,Ausgaben!H$7:H$10002),2)</f>
        <v>0</v>
      </c>
    </row>
    <row r="8656" spans="1:2" x14ac:dyDescent="0.25">
      <c r="A8656">
        <v>8656</v>
      </c>
      <c r="B8656" s="24">
        <f>ROUND(SUMIF(Einnahmen!E$7:E$10002,A8656,Einnahmen!G$7:G$10002)+SUMIF(Einnahmen!I$7:I$10002,A8656,Einnahmen!H$7:H$10002)+SUMIF(Ausgaben!E$7:E$10002,A8656,Ausgaben!G$7:G$10002)+SUMIF(Ausgaben!I$7:I$10002,A8656,Ausgaben!H$7:H$10002),2)</f>
        <v>0</v>
      </c>
    </row>
    <row r="8657" spans="1:2" x14ac:dyDescent="0.25">
      <c r="A8657">
        <v>8657</v>
      </c>
      <c r="B8657" s="24">
        <f>ROUND(SUMIF(Einnahmen!E$7:E$10002,A8657,Einnahmen!G$7:G$10002)+SUMIF(Einnahmen!I$7:I$10002,A8657,Einnahmen!H$7:H$10002)+SUMIF(Ausgaben!E$7:E$10002,A8657,Ausgaben!G$7:G$10002)+SUMIF(Ausgaben!I$7:I$10002,A8657,Ausgaben!H$7:H$10002),2)</f>
        <v>0</v>
      </c>
    </row>
    <row r="8658" spans="1:2" x14ac:dyDescent="0.25">
      <c r="A8658">
        <v>8658</v>
      </c>
      <c r="B8658" s="24">
        <f>ROUND(SUMIF(Einnahmen!E$7:E$10002,A8658,Einnahmen!G$7:G$10002)+SUMIF(Einnahmen!I$7:I$10002,A8658,Einnahmen!H$7:H$10002)+SUMIF(Ausgaben!E$7:E$10002,A8658,Ausgaben!G$7:G$10002)+SUMIF(Ausgaben!I$7:I$10002,A8658,Ausgaben!H$7:H$10002),2)</f>
        <v>0</v>
      </c>
    </row>
    <row r="8659" spans="1:2" x14ac:dyDescent="0.25">
      <c r="A8659">
        <v>8659</v>
      </c>
      <c r="B8659" s="24">
        <f>ROUND(SUMIF(Einnahmen!E$7:E$10002,A8659,Einnahmen!G$7:G$10002)+SUMIF(Einnahmen!I$7:I$10002,A8659,Einnahmen!H$7:H$10002)+SUMIF(Ausgaben!E$7:E$10002,A8659,Ausgaben!G$7:G$10002)+SUMIF(Ausgaben!I$7:I$10002,A8659,Ausgaben!H$7:H$10002),2)</f>
        <v>0</v>
      </c>
    </row>
    <row r="8660" spans="1:2" x14ac:dyDescent="0.25">
      <c r="A8660">
        <v>8660</v>
      </c>
      <c r="B8660" s="24">
        <f>ROUND(SUMIF(Einnahmen!E$7:E$10002,A8660,Einnahmen!G$7:G$10002)+SUMIF(Einnahmen!I$7:I$10002,A8660,Einnahmen!H$7:H$10002)+SUMIF(Ausgaben!E$7:E$10002,A8660,Ausgaben!G$7:G$10002)+SUMIF(Ausgaben!I$7:I$10002,A8660,Ausgaben!H$7:H$10002),2)</f>
        <v>0</v>
      </c>
    </row>
    <row r="8661" spans="1:2" x14ac:dyDescent="0.25">
      <c r="A8661">
        <v>8661</v>
      </c>
      <c r="B8661" s="24">
        <f>ROUND(SUMIF(Einnahmen!E$7:E$10002,A8661,Einnahmen!G$7:G$10002)+SUMIF(Einnahmen!I$7:I$10002,A8661,Einnahmen!H$7:H$10002)+SUMIF(Ausgaben!E$7:E$10002,A8661,Ausgaben!G$7:G$10002)+SUMIF(Ausgaben!I$7:I$10002,A8661,Ausgaben!H$7:H$10002),2)</f>
        <v>0</v>
      </c>
    </row>
    <row r="8662" spans="1:2" x14ac:dyDescent="0.25">
      <c r="A8662">
        <v>8662</v>
      </c>
      <c r="B8662" s="24">
        <f>ROUND(SUMIF(Einnahmen!E$7:E$10002,A8662,Einnahmen!G$7:G$10002)+SUMIF(Einnahmen!I$7:I$10002,A8662,Einnahmen!H$7:H$10002)+SUMIF(Ausgaben!E$7:E$10002,A8662,Ausgaben!G$7:G$10002)+SUMIF(Ausgaben!I$7:I$10002,A8662,Ausgaben!H$7:H$10002),2)</f>
        <v>0</v>
      </c>
    </row>
    <row r="8663" spans="1:2" x14ac:dyDescent="0.25">
      <c r="A8663">
        <v>8663</v>
      </c>
      <c r="B8663" s="24">
        <f>ROUND(SUMIF(Einnahmen!E$7:E$10002,A8663,Einnahmen!G$7:G$10002)+SUMIF(Einnahmen!I$7:I$10002,A8663,Einnahmen!H$7:H$10002)+SUMIF(Ausgaben!E$7:E$10002,A8663,Ausgaben!G$7:G$10002)+SUMIF(Ausgaben!I$7:I$10002,A8663,Ausgaben!H$7:H$10002),2)</f>
        <v>0</v>
      </c>
    </row>
    <row r="8664" spans="1:2" x14ac:dyDescent="0.25">
      <c r="A8664">
        <v>8664</v>
      </c>
      <c r="B8664" s="24">
        <f>ROUND(SUMIF(Einnahmen!E$7:E$10002,A8664,Einnahmen!G$7:G$10002)+SUMIF(Einnahmen!I$7:I$10002,A8664,Einnahmen!H$7:H$10002)+SUMIF(Ausgaben!E$7:E$10002,A8664,Ausgaben!G$7:G$10002)+SUMIF(Ausgaben!I$7:I$10002,A8664,Ausgaben!H$7:H$10002),2)</f>
        <v>0</v>
      </c>
    </row>
    <row r="8665" spans="1:2" x14ac:dyDescent="0.25">
      <c r="A8665">
        <v>8665</v>
      </c>
      <c r="B8665" s="24">
        <f>ROUND(SUMIF(Einnahmen!E$7:E$10002,A8665,Einnahmen!G$7:G$10002)+SUMIF(Einnahmen!I$7:I$10002,A8665,Einnahmen!H$7:H$10002)+SUMIF(Ausgaben!E$7:E$10002,A8665,Ausgaben!G$7:G$10002)+SUMIF(Ausgaben!I$7:I$10002,A8665,Ausgaben!H$7:H$10002),2)</f>
        <v>0</v>
      </c>
    </row>
    <row r="8666" spans="1:2" x14ac:dyDescent="0.25">
      <c r="A8666">
        <v>8666</v>
      </c>
      <c r="B8666" s="24">
        <f>ROUND(SUMIF(Einnahmen!E$7:E$10002,A8666,Einnahmen!G$7:G$10002)+SUMIF(Einnahmen!I$7:I$10002,A8666,Einnahmen!H$7:H$10002)+SUMIF(Ausgaben!E$7:E$10002,A8666,Ausgaben!G$7:G$10002)+SUMIF(Ausgaben!I$7:I$10002,A8666,Ausgaben!H$7:H$10002),2)</f>
        <v>0</v>
      </c>
    </row>
    <row r="8667" spans="1:2" x14ac:dyDescent="0.25">
      <c r="A8667">
        <v>8667</v>
      </c>
      <c r="B8667" s="24">
        <f>ROUND(SUMIF(Einnahmen!E$7:E$10002,A8667,Einnahmen!G$7:G$10002)+SUMIF(Einnahmen!I$7:I$10002,A8667,Einnahmen!H$7:H$10002)+SUMIF(Ausgaben!E$7:E$10002,A8667,Ausgaben!G$7:G$10002)+SUMIF(Ausgaben!I$7:I$10002,A8667,Ausgaben!H$7:H$10002),2)</f>
        <v>0</v>
      </c>
    </row>
    <row r="8668" spans="1:2" x14ac:dyDescent="0.25">
      <c r="A8668">
        <v>8668</v>
      </c>
      <c r="B8668" s="24">
        <f>ROUND(SUMIF(Einnahmen!E$7:E$10002,A8668,Einnahmen!G$7:G$10002)+SUMIF(Einnahmen!I$7:I$10002,A8668,Einnahmen!H$7:H$10002)+SUMIF(Ausgaben!E$7:E$10002,A8668,Ausgaben!G$7:G$10002)+SUMIF(Ausgaben!I$7:I$10002,A8668,Ausgaben!H$7:H$10002),2)</f>
        <v>0</v>
      </c>
    </row>
    <row r="8669" spans="1:2" x14ac:dyDescent="0.25">
      <c r="A8669">
        <v>8669</v>
      </c>
      <c r="B8669" s="24">
        <f>ROUND(SUMIF(Einnahmen!E$7:E$10002,A8669,Einnahmen!G$7:G$10002)+SUMIF(Einnahmen!I$7:I$10002,A8669,Einnahmen!H$7:H$10002)+SUMIF(Ausgaben!E$7:E$10002,A8669,Ausgaben!G$7:G$10002)+SUMIF(Ausgaben!I$7:I$10002,A8669,Ausgaben!H$7:H$10002),2)</f>
        <v>0</v>
      </c>
    </row>
    <row r="8670" spans="1:2" x14ac:dyDescent="0.25">
      <c r="A8670">
        <v>8670</v>
      </c>
      <c r="B8670" s="24">
        <f>ROUND(SUMIF(Einnahmen!E$7:E$10002,A8670,Einnahmen!G$7:G$10002)+SUMIF(Einnahmen!I$7:I$10002,A8670,Einnahmen!H$7:H$10002)+SUMIF(Ausgaben!E$7:E$10002,A8670,Ausgaben!G$7:G$10002)+SUMIF(Ausgaben!I$7:I$10002,A8670,Ausgaben!H$7:H$10002),2)</f>
        <v>0</v>
      </c>
    </row>
    <row r="8671" spans="1:2" x14ac:dyDescent="0.25">
      <c r="A8671">
        <v>8671</v>
      </c>
      <c r="B8671" s="24">
        <f>ROUND(SUMIF(Einnahmen!E$7:E$10002,A8671,Einnahmen!G$7:G$10002)+SUMIF(Einnahmen!I$7:I$10002,A8671,Einnahmen!H$7:H$10002)+SUMIF(Ausgaben!E$7:E$10002,A8671,Ausgaben!G$7:G$10002)+SUMIF(Ausgaben!I$7:I$10002,A8671,Ausgaben!H$7:H$10002),2)</f>
        <v>0</v>
      </c>
    </row>
    <row r="8672" spans="1:2" x14ac:dyDescent="0.25">
      <c r="A8672">
        <v>8672</v>
      </c>
      <c r="B8672" s="24">
        <f>ROUND(SUMIF(Einnahmen!E$7:E$10002,A8672,Einnahmen!G$7:G$10002)+SUMIF(Einnahmen!I$7:I$10002,A8672,Einnahmen!H$7:H$10002)+SUMIF(Ausgaben!E$7:E$10002,A8672,Ausgaben!G$7:G$10002)+SUMIF(Ausgaben!I$7:I$10002,A8672,Ausgaben!H$7:H$10002),2)</f>
        <v>0</v>
      </c>
    </row>
    <row r="8673" spans="1:2" x14ac:dyDescent="0.25">
      <c r="A8673">
        <v>8673</v>
      </c>
      <c r="B8673" s="24">
        <f>ROUND(SUMIF(Einnahmen!E$7:E$10002,A8673,Einnahmen!G$7:G$10002)+SUMIF(Einnahmen!I$7:I$10002,A8673,Einnahmen!H$7:H$10002)+SUMIF(Ausgaben!E$7:E$10002,A8673,Ausgaben!G$7:G$10002)+SUMIF(Ausgaben!I$7:I$10002,A8673,Ausgaben!H$7:H$10002),2)</f>
        <v>0</v>
      </c>
    </row>
    <row r="8674" spans="1:2" x14ac:dyDescent="0.25">
      <c r="A8674">
        <v>8674</v>
      </c>
      <c r="B8674" s="24">
        <f>ROUND(SUMIF(Einnahmen!E$7:E$10002,A8674,Einnahmen!G$7:G$10002)+SUMIF(Einnahmen!I$7:I$10002,A8674,Einnahmen!H$7:H$10002)+SUMIF(Ausgaben!E$7:E$10002,A8674,Ausgaben!G$7:G$10002)+SUMIF(Ausgaben!I$7:I$10002,A8674,Ausgaben!H$7:H$10002),2)</f>
        <v>0</v>
      </c>
    </row>
    <row r="8675" spans="1:2" x14ac:dyDescent="0.25">
      <c r="A8675">
        <v>8675</v>
      </c>
      <c r="B8675" s="24">
        <f>ROUND(SUMIF(Einnahmen!E$7:E$10002,A8675,Einnahmen!G$7:G$10002)+SUMIF(Einnahmen!I$7:I$10002,A8675,Einnahmen!H$7:H$10002)+SUMIF(Ausgaben!E$7:E$10002,A8675,Ausgaben!G$7:G$10002)+SUMIF(Ausgaben!I$7:I$10002,A8675,Ausgaben!H$7:H$10002),2)</f>
        <v>0</v>
      </c>
    </row>
    <row r="8676" spans="1:2" x14ac:dyDescent="0.25">
      <c r="A8676">
        <v>8676</v>
      </c>
      <c r="B8676" s="24">
        <f>ROUND(SUMIF(Einnahmen!E$7:E$10002,A8676,Einnahmen!G$7:G$10002)+SUMIF(Einnahmen!I$7:I$10002,A8676,Einnahmen!H$7:H$10002)+SUMIF(Ausgaben!E$7:E$10002,A8676,Ausgaben!G$7:G$10002)+SUMIF(Ausgaben!I$7:I$10002,A8676,Ausgaben!H$7:H$10002),2)</f>
        <v>0</v>
      </c>
    </row>
    <row r="8677" spans="1:2" x14ac:dyDescent="0.25">
      <c r="A8677">
        <v>8677</v>
      </c>
      <c r="B8677" s="24">
        <f>ROUND(SUMIF(Einnahmen!E$7:E$10002,A8677,Einnahmen!G$7:G$10002)+SUMIF(Einnahmen!I$7:I$10002,A8677,Einnahmen!H$7:H$10002)+SUMIF(Ausgaben!E$7:E$10002,A8677,Ausgaben!G$7:G$10002)+SUMIF(Ausgaben!I$7:I$10002,A8677,Ausgaben!H$7:H$10002),2)</f>
        <v>0</v>
      </c>
    </row>
    <row r="8678" spans="1:2" x14ac:dyDescent="0.25">
      <c r="A8678">
        <v>8678</v>
      </c>
      <c r="B8678" s="24">
        <f>ROUND(SUMIF(Einnahmen!E$7:E$10002,A8678,Einnahmen!G$7:G$10002)+SUMIF(Einnahmen!I$7:I$10002,A8678,Einnahmen!H$7:H$10002)+SUMIF(Ausgaben!E$7:E$10002,A8678,Ausgaben!G$7:G$10002)+SUMIF(Ausgaben!I$7:I$10002,A8678,Ausgaben!H$7:H$10002),2)</f>
        <v>0</v>
      </c>
    </row>
    <row r="8679" spans="1:2" x14ac:dyDescent="0.25">
      <c r="A8679">
        <v>8679</v>
      </c>
      <c r="B8679" s="24">
        <f>ROUND(SUMIF(Einnahmen!E$7:E$10002,A8679,Einnahmen!G$7:G$10002)+SUMIF(Einnahmen!I$7:I$10002,A8679,Einnahmen!H$7:H$10002)+SUMIF(Ausgaben!E$7:E$10002,A8679,Ausgaben!G$7:G$10002)+SUMIF(Ausgaben!I$7:I$10002,A8679,Ausgaben!H$7:H$10002),2)</f>
        <v>0</v>
      </c>
    </row>
    <row r="8680" spans="1:2" x14ac:dyDescent="0.25">
      <c r="A8680">
        <v>8680</v>
      </c>
      <c r="B8680" s="24">
        <f>ROUND(SUMIF(Einnahmen!E$7:E$10002,A8680,Einnahmen!G$7:G$10002)+SUMIF(Einnahmen!I$7:I$10002,A8680,Einnahmen!H$7:H$10002)+SUMIF(Ausgaben!E$7:E$10002,A8680,Ausgaben!G$7:G$10002)+SUMIF(Ausgaben!I$7:I$10002,A8680,Ausgaben!H$7:H$10002),2)</f>
        <v>0</v>
      </c>
    </row>
    <row r="8681" spans="1:2" x14ac:dyDescent="0.25">
      <c r="A8681">
        <v>8681</v>
      </c>
      <c r="B8681" s="24">
        <f>ROUND(SUMIF(Einnahmen!E$7:E$10002,A8681,Einnahmen!G$7:G$10002)+SUMIF(Einnahmen!I$7:I$10002,A8681,Einnahmen!H$7:H$10002)+SUMIF(Ausgaben!E$7:E$10002,A8681,Ausgaben!G$7:G$10002)+SUMIF(Ausgaben!I$7:I$10002,A8681,Ausgaben!H$7:H$10002),2)</f>
        <v>0</v>
      </c>
    </row>
    <row r="8682" spans="1:2" x14ac:dyDescent="0.25">
      <c r="A8682">
        <v>8682</v>
      </c>
      <c r="B8682" s="24">
        <f>ROUND(SUMIF(Einnahmen!E$7:E$10002,A8682,Einnahmen!G$7:G$10002)+SUMIF(Einnahmen!I$7:I$10002,A8682,Einnahmen!H$7:H$10002)+SUMIF(Ausgaben!E$7:E$10002,A8682,Ausgaben!G$7:G$10002)+SUMIF(Ausgaben!I$7:I$10002,A8682,Ausgaben!H$7:H$10002),2)</f>
        <v>0</v>
      </c>
    </row>
    <row r="8683" spans="1:2" x14ac:dyDescent="0.25">
      <c r="A8683">
        <v>8683</v>
      </c>
      <c r="B8683" s="24">
        <f>ROUND(SUMIF(Einnahmen!E$7:E$10002,A8683,Einnahmen!G$7:G$10002)+SUMIF(Einnahmen!I$7:I$10002,A8683,Einnahmen!H$7:H$10002)+SUMIF(Ausgaben!E$7:E$10002,A8683,Ausgaben!G$7:G$10002)+SUMIF(Ausgaben!I$7:I$10002,A8683,Ausgaben!H$7:H$10002),2)</f>
        <v>0</v>
      </c>
    </row>
    <row r="8684" spans="1:2" x14ac:dyDescent="0.25">
      <c r="A8684">
        <v>8684</v>
      </c>
      <c r="B8684" s="24">
        <f>ROUND(SUMIF(Einnahmen!E$7:E$10002,A8684,Einnahmen!G$7:G$10002)+SUMIF(Einnahmen!I$7:I$10002,A8684,Einnahmen!H$7:H$10002)+SUMIF(Ausgaben!E$7:E$10002,A8684,Ausgaben!G$7:G$10002)+SUMIF(Ausgaben!I$7:I$10002,A8684,Ausgaben!H$7:H$10002),2)</f>
        <v>0</v>
      </c>
    </row>
    <row r="8685" spans="1:2" x14ac:dyDescent="0.25">
      <c r="A8685">
        <v>8685</v>
      </c>
      <c r="B8685" s="24">
        <f>ROUND(SUMIF(Einnahmen!E$7:E$10002,A8685,Einnahmen!G$7:G$10002)+SUMIF(Einnahmen!I$7:I$10002,A8685,Einnahmen!H$7:H$10002)+SUMIF(Ausgaben!E$7:E$10002,A8685,Ausgaben!G$7:G$10002)+SUMIF(Ausgaben!I$7:I$10002,A8685,Ausgaben!H$7:H$10002),2)</f>
        <v>0</v>
      </c>
    </row>
    <row r="8686" spans="1:2" x14ac:dyDescent="0.25">
      <c r="A8686">
        <v>8686</v>
      </c>
      <c r="B8686" s="24">
        <f>ROUND(SUMIF(Einnahmen!E$7:E$10002,A8686,Einnahmen!G$7:G$10002)+SUMIF(Einnahmen!I$7:I$10002,A8686,Einnahmen!H$7:H$10002)+SUMIF(Ausgaben!E$7:E$10002,A8686,Ausgaben!G$7:G$10002)+SUMIF(Ausgaben!I$7:I$10002,A8686,Ausgaben!H$7:H$10002),2)</f>
        <v>0</v>
      </c>
    </row>
    <row r="8687" spans="1:2" x14ac:dyDescent="0.25">
      <c r="A8687">
        <v>8687</v>
      </c>
      <c r="B8687" s="24">
        <f>ROUND(SUMIF(Einnahmen!E$7:E$10002,A8687,Einnahmen!G$7:G$10002)+SUMIF(Einnahmen!I$7:I$10002,A8687,Einnahmen!H$7:H$10002)+SUMIF(Ausgaben!E$7:E$10002,A8687,Ausgaben!G$7:G$10002)+SUMIF(Ausgaben!I$7:I$10002,A8687,Ausgaben!H$7:H$10002),2)</f>
        <v>0</v>
      </c>
    </row>
    <row r="8688" spans="1:2" x14ac:dyDescent="0.25">
      <c r="A8688">
        <v>8688</v>
      </c>
      <c r="B8688" s="24">
        <f>ROUND(SUMIF(Einnahmen!E$7:E$10002,A8688,Einnahmen!G$7:G$10002)+SUMIF(Einnahmen!I$7:I$10002,A8688,Einnahmen!H$7:H$10002)+SUMIF(Ausgaben!E$7:E$10002,A8688,Ausgaben!G$7:G$10002)+SUMIF(Ausgaben!I$7:I$10002,A8688,Ausgaben!H$7:H$10002),2)</f>
        <v>0</v>
      </c>
    </row>
    <row r="8689" spans="1:2" x14ac:dyDescent="0.25">
      <c r="A8689">
        <v>8689</v>
      </c>
      <c r="B8689" s="24">
        <f>ROUND(SUMIF(Einnahmen!E$7:E$10002,A8689,Einnahmen!G$7:G$10002)+SUMIF(Einnahmen!I$7:I$10002,A8689,Einnahmen!H$7:H$10002)+SUMIF(Ausgaben!E$7:E$10002,A8689,Ausgaben!G$7:G$10002)+SUMIF(Ausgaben!I$7:I$10002,A8689,Ausgaben!H$7:H$10002),2)</f>
        <v>0</v>
      </c>
    </row>
    <row r="8690" spans="1:2" x14ac:dyDescent="0.25">
      <c r="A8690">
        <v>8690</v>
      </c>
      <c r="B8690" s="24">
        <f>ROUND(SUMIF(Einnahmen!E$7:E$10002,A8690,Einnahmen!G$7:G$10002)+SUMIF(Einnahmen!I$7:I$10002,A8690,Einnahmen!H$7:H$10002)+SUMIF(Ausgaben!E$7:E$10002,A8690,Ausgaben!G$7:G$10002)+SUMIF(Ausgaben!I$7:I$10002,A8690,Ausgaben!H$7:H$10002),2)</f>
        <v>0</v>
      </c>
    </row>
    <row r="8691" spans="1:2" x14ac:dyDescent="0.25">
      <c r="A8691">
        <v>8691</v>
      </c>
      <c r="B8691" s="24">
        <f>ROUND(SUMIF(Einnahmen!E$7:E$10002,A8691,Einnahmen!G$7:G$10002)+SUMIF(Einnahmen!I$7:I$10002,A8691,Einnahmen!H$7:H$10002)+SUMIF(Ausgaben!E$7:E$10002,A8691,Ausgaben!G$7:G$10002)+SUMIF(Ausgaben!I$7:I$10002,A8691,Ausgaben!H$7:H$10002),2)</f>
        <v>0</v>
      </c>
    </row>
    <row r="8692" spans="1:2" x14ac:dyDescent="0.25">
      <c r="A8692">
        <v>8692</v>
      </c>
      <c r="B8692" s="24">
        <f>ROUND(SUMIF(Einnahmen!E$7:E$10002,A8692,Einnahmen!G$7:G$10002)+SUMIF(Einnahmen!I$7:I$10002,A8692,Einnahmen!H$7:H$10002)+SUMIF(Ausgaben!E$7:E$10002,A8692,Ausgaben!G$7:G$10002)+SUMIF(Ausgaben!I$7:I$10002,A8692,Ausgaben!H$7:H$10002),2)</f>
        <v>0</v>
      </c>
    </row>
    <row r="8693" spans="1:2" x14ac:dyDescent="0.25">
      <c r="A8693">
        <v>8693</v>
      </c>
      <c r="B8693" s="24">
        <f>ROUND(SUMIF(Einnahmen!E$7:E$10002,A8693,Einnahmen!G$7:G$10002)+SUMIF(Einnahmen!I$7:I$10002,A8693,Einnahmen!H$7:H$10002)+SUMIF(Ausgaben!E$7:E$10002,A8693,Ausgaben!G$7:G$10002)+SUMIF(Ausgaben!I$7:I$10002,A8693,Ausgaben!H$7:H$10002),2)</f>
        <v>0</v>
      </c>
    </row>
    <row r="8694" spans="1:2" x14ac:dyDescent="0.25">
      <c r="A8694">
        <v>8694</v>
      </c>
      <c r="B8694" s="24">
        <f>ROUND(SUMIF(Einnahmen!E$7:E$10002,A8694,Einnahmen!G$7:G$10002)+SUMIF(Einnahmen!I$7:I$10002,A8694,Einnahmen!H$7:H$10002)+SUMIF(Ausgaben!E$7:E$10002,A8694,Ausgaben!G$7:G$10002)+SUMIF(Ausgaben!I$7:I$10002,A8694,Ausgaben!H$7:H$10002),2)</f>
        <v>0</v>
      </c>
    </row>
    <row r="8695" spans="1:2" x14ac:dyDescent="0.25">
      <c r="A8695">
        <v>8695</v>
      </c>
      <c r="B8695" s="24">
        <f>ROUND(SUMIF(Einnahmen!E$7:E$10002,A8695,Einnahmen!G$7:G$10002)+SUMIF(Einnahmen!I$7:I$10002,A8695,Einnahmen!H$7:H$10002)+SUMIF(Ausgaben!E$7:E$10002,A8695,Ausgaben!G$7:G$10002)+SUMIF(Ausgaben!I$7:I$10002,A8695,Ausgaben!H$7:H$10002),2)</f>
        <v>0</v>
      </c>
    </row>
    <row r="8696" spans="1:2" x14ac:dyDescent="0.25">
      <c r="A8696">
        <v>8696</v>
      </c>
      <c r="B8696" s="24">
        <f>ROUND(SUMIF(Einnahmen!E$7:E$10002,A8696,Einnahmen!G$7:G$10002)+SUMIF(Einnahmen!I$7:I$10002,A8696,Einnahmen!H$7:H$10002)+SUMIF(Ausgaben!E$7:E$10002,A8696,Ausgaben!G$7:G$10002)+SUMIF(Ausgaben!I$7:I$10002,A8696,Ausgaben!H$7:H$10002),2)</f>
        <v>0</v>
      </c>
    </row>
    <row r="8697" spans="1:2" x14ac:dyDescent="0.25">
      <c r="A8697">
        <v>8697</v>
      </c>
      <c r="B8697" s="24">
        <f>ROUND(SUMIF(Einnahmen!E$7:E$10002,A8697,Einnahmen!G$7:G$10002)+SUMIF(Einnahmen!I$7:I$10002,A8697,Einnahmen!H$7:H$10002)+SUMIF(Ausgaben!E$7:E$10002,A8697,Ausgaben!G$7:G$10002)+SUMIF(Ausgaben!I$7:I$10002,A8697,Ausgaben!H$7:H$10002),2)</f>
        <v>0</v>
      </c>
    </row>
    <row r="8698" spans="1:2" x14ac:dyDescent="0.25">
      <c r="A8698">
        <v>8698</v>
      </c>
      <c r="B8698" s="24">
        <f>ROUND(SUMIF(Einnahmen!E$7:E$10002,A8698,Einnahmen!G$7:G$10002)+SUMIF(Einnahmen!I$7:I$10002,A8698,Einnahmen!H$7:H$10002)+SUMIF(Ausgaben!E$7:E$10002,A8698,Ausgaben!G$7:G$10002)+SUMIF(Ausgaben!I$7:I$10002,A8698,Ausgaben!H$7:H$10002),2)</f>
        <v>0</v>
      </c>
    </row>
    <row r="8699" spans="1:2" x14ac:dyDescent="0.25">
      <c r="A8699">
        <v>8699</v>
      </c>
      <c r="B8699" s="24">
        <f>ROUND(SUMIF(Einnahmen!E$7:E$10002,A8699,Einnahmen!G$7:G$10002)+SUMIF(Einnahmen!I$7:I$10002,A8699,Einnahmen!H$7:H$10002)+SUMIF(Ausgaben!E$7:E$10002,A8699,Ausgaben!G$7:G$10002)+SUMIF(Ausgaben!I$7:I$10002,A8699,Ausgaben!H$7:H$10002),2)</f>
        <v>0</v>
      </c>
    </row>
    <row r="8700" spans="1:2" x14ac:dyDescent="0.25">
      <c r="A8700">
        <v>8700</v>
      </c>
      <c r="B8700" s="24">
        <f>ROUND(SUMIF(Einnahmen!E$7:E$10002,A8700,Einnahmen!G$7:G$10002)+SUMIF(Einnahmen!I$7:I$10002,A8700,Einnahmen!H$7:H$10002)+SUMIF(Ausgaben!E$7:E$10002,A8700,Ausgaben!G$7:G$10002)+SUMIF(Ausgaben!I$7:I$10002,A8700,Ausgaben!H$7:H$10002),2)</f>
        <v>0</v>
      </c>
    </row>
    <row r="8701" spans="1:2" x14ac:dyDescent="0.25">
      <c r="A8701">
        <v>8701</v>
      </c>
      <c r="B8701" s="24">
        <f>ROUND(SUMIF(Einnahmen!E$7:E$10002,A8701,Einnahmen!G$7:G$10002)+SUMIF(Einnahmen!I$7:I$10002,A8701,Einnahmen!H$7:H$10002)+SUMIF(Ausgaben!E$7:E$10002,A8701,Ausgaben!G$7:G$10002)+SUMIF(Ausgaben!I$7:I$10002,A8701,Ausgaben!H$7:H$10002),2)</f>
        <v>0</v>
      </c>
    </row>
    <row r="8702" spans="1:2" x14ac:dyDescent="0.25">
      <c r="A8702">
        <v>8702</v>
      </c>
      <c r="B8702" s="24">
        <f>ROUND(SUMIF(Einnahmen!E$7:E$10002,A8702,Einnahmen!G$7:G$10002)+SUMIF(Einnahmen!I$7:I$10002,A8702,Einnahmen!H$7:H$10002)+SUMIF(Ausgaben!E$7:E$10002,A8702,Ausgaben!G$7:G$10002)+SUMIF(Ausgaben!I$7:I$10002,A8702,Ausgaben!H$7:H$10002),2)</f>
        <v>0</v>
      </c>
    </row>
    <row r="8703" spans="1:2" x14ac:dyDescent="0.25">
      <c r="A8703">
        <v>8703</v>
      </c>
      <c r="B8703" s="24">
        <f>ROUND(SUMIF(Einnahmen!E$7:E$10002,A8703,Einnahmen!G$7:G$10002)+SUMIF(Einnahmen!I$7:I$10002,A8703,Einnahmen!H$7:H$10002)+SUMIF(Ausgaben!E$7:E$10002,A8703,Ausgaben!G$7:G$10002)+SUMIF(Ausgaben!I$7:I$10002,A8703,Ausgaben!H$7:H$10002),2)</f>
        <v>0</v>
      </c>
    </row>
    <row r="8704" spans="1:2" x14ac:dyDescent="0.25">
      <c r="A8704">
        <v>8704</v>
      </c>
      <c r="B8704" s="24">
        <f>ROUND(SUMIF(Einnahmen!E$7:E$10002,A8704,Einnahmen!G$7:G$10002)+SUMIF(Einnahmen!I$7:I$10002,A8704,Einnahmen!H$7:H$10002)+SUMIF(Ausgaben!E$7:E$10002,A8704,Ausgaben!G$7:G$10002)+SUMIF(Ausgaben!I$7:I$10002,A8704,Ausgaben!H$7:H$10002),2)</f>
        <v>0</v>
      </c>
    </row>
    <row r="8705" spans="1:2" x14ac:dyDescent="0.25">
      <c r="A8705">
        <v>8705</v>
      </c>
      <c r="B8705" s="24">
        <f>ROUND(SUMIF(Einnahmen!E$7:E$10002,A8705,Einnahmen!G$7:G$10002)+SUMIF(Einnahmen!I$7:I$10002,A8705,Einnahmen!H$7:H$10002)+SUMIF(Ausgaben!E$7:E$10002,A8705,Ausgaben!G$7:G$10002)+SUMIF(Ausgaben!I$7:I$10002,A8705,Ausgaben!H$7:H$10002),2)</f>
        <v>0</v>
      </c>
    </row>
    <row r="8706" spans="1:2" x14ac:dyDescent="0.25">
      <c r="A8706">
        <v>8706</v>
      </c>
      <c r="B8706" s="24">
        <f>ROUND(SUMIF(Einnahmen!E$7:E$10002,A8706,Einnahmen!G$7:G$10002)+SUMIF(Einnahmen!I$7:I$10002,A8706,Einnahmen!H$7:H$10002)+SUMIF(Ausgaben!E$7:E$10002,A8706,Ausgaben!G$7:G$10002)+SUMIF(Ausgaben!I$7:I$10002,A8706,Ausgaben!H$7:H$10002),2)</f>
        <v>0</v>
      </c>
    </row>
    <row r="8707" spans="1:2" x14ac:dyDescent="0.25">
      <c r="A8707">
        <v>8707</v>
      </c>
      <c r="B8707" s="24">
        <f>ROUND(SUMIF(Einnahmen!E$7:E$10002,A8707,Einnahmen!G$7:G$10002)+SUMIF(Einnahmen!I$7:I$10002,A8707,Einnahmen!H$7:H$10002)+SUMIF(Ausgaben!E$7:E$10002,A8707,Ausgaben!G$7:G$10002)+SUMIF(Ausgaben!I$7:I$10002,A8707,Ausgaben!H$7:H$10002),2)</f>
        <v>0</v>
      </c>
    </row>
    <row r="8708" spans="1:2" x14ac:dyDescent="0.25">
      <c r="A8708">
        <v>8708</v>
      </c>
      <c r="B8708" s="24">
        <f>ROUND(SUMIF(Einnahmen!E$7:E$10002,A8708,Einnahmen!G$7:G$10002)+SUMIF(Einnahmen!I$7:I$10002,A8708,Einnahmen!H$7:H$10002)+SUMIF(Ausgaben!E$7:E$10002,A8708,Ausgaben!G$7:G$10002)+SUMIF(Ausgaben!I$7:I$10002,A8708,Ausgaben!H$7:H$10002),2)</f>
        <v>0</v>
      </c>
    </row>
    <row r="8709" spans="1:2" x14ac:dyDescent="0.25">
      <c r="A8709">
        <v>8709</v>
      </c>
      <c r="B8709" s="24">
        <f>ROUND(SUMIF(Einnahmen!E$7:E$10002,A8709,Einnahmen!G$7:G$10002)+SUMIF(Einnahmen!I$7:I$10002,A8709,Einnahmen!H$7:H$10002)+SUMIF(Ausgaben!E$7:E$10002,A8709,Ausgaben!G$7:G$10002)+SUMIF(Ausgaben!I$7:I$10002,A8709,Ausgaben!H$7:H$10002),2)</f>
        <v>0</v>
      </c>
    </row>
    <row r="8710" spans="1:2" x14ac:dyDescent="0.25">
      <c r="A8710">
        <v>8710</v>
      </c>
      <c r="B8710" s="24">
        <f>ROUND(SUMIF(Einnahmen!E$7:E$10002,A8710,Einnahmen!G$7:G$10002)+SUMIF(Einnahmen!I$7:I$10002,A8710,Einnahmen!H$7:H$10002)+SUMIF(Ausgaben!E$7:E$10002,A8710,Ausgaben!G$7:G$10002)+SUMIF(Ausgaben!I$7:I$10002,A8710,Ausgaben!H$7:H$10002),2)</f>
        <v>0</v>
      </c>
    </row>
    <row r="8711" spans="1:2" x14ac:dyDescent="0.25">
      <c r="A8711">
        <v>8711</v>
      </c>
      <c r="B8711" s="24">
        <f>ROUND(SUMIF(Einnahmen!E$7:E$10002,A8711,Einnahmen!G$7:G$10002)+SUMIF(Einnahmen!I$7:I$10002,A8711,Einnahmen!H$7:H$10002)+SUMIF(Ausgaben!E$7:E$10002,A8711,Ausgaben!G$7:G$10002)+SUMIF(Ausgaben!I$7:I$10002,A8711,Ausgaben!H$7:H$10002),2)</f>
        <v>0</v>
      </c>
    </row>
    <row r="8712" spans="1:2" x14ac:dyDescent="0.25">
      <c r="A8712">
        <v>8712</v>
      </c>
      <c r="B8712" s="24">
        <f>ROUND(SUMIF(Einnahmen!E$7:E$10002,A8712,Einnahmen!G$7:G$10002)+SUMIF(Einnahmen!I$7:I$10002,A8712,Einnahmen!H$7:H$10002)+SUMIF(Ausgaben!E$7:E$10002,A8712,Ausgaben!G$7:G$10002)+SUMIF(Ausgaben!I$7:I$10002,A8712,Ausgaben!H$7:H$10002),2)</f>
        <v>0</v>
      </c>
    </row>
    <row r="8713" spans="1:2" x14ac:dyDescent="0.25">
      <c r="A8713">
        <v>8713</v>
      </c>
      <c r="B8713" s="24">
        <f>ROUND(SUMIF(Einnahmen!E$7:E$10002,A8713,Einnahmen!G$7:G$10002)+SUMIF(Einnahmen!I$7:I$10002,A8713,Einnahmen!H$7:H$10002)+SUMIF(Ausgaben!E$7:E$10002,A8713,Ausgaben!G$7:G$10002)+SUMIF(Ausgaben!I$7:I$10002,A8713,Ausgaben!H$7:H$10002),2)</f>
        <v>0</v>
      </c>
    </row>
    <row r="8714" spans="1:2" x14ac:dyDescent="0.25">
      <c r="A8714">
        <v>8714</v>
      </c>
      <c r="B8714" s="24">
        <f>ROUND(SUMIF(Einnahmen!E$7:E$10002,A8714,Einnahmen!G$7:G$10002)+SUMIF(Einnahmen!I$7:I$10002,A8714,Einnahmen!H$7:H$10002)+SUMIF(Ausgaben!E$7:E$10002,A8714,Ausgaben!G$7:G$10002)+SUMIF(Ausgaben!I$7:I$10002,A8714,Ausgaben!H$7:H$10002),2)</f>
        <v>0</v>
      </c>
    </row>
    <row r="8715" spans="1:2" x14ac:dyDescent="0.25">
      <c r="A8715">
        <v>8715</v>
      </c>
      <c r="B8715" s="24">
        <f>ROUND(SUMIF(Einnahmen!E$7:E$10002,A8715,Einnahmen!G$7:G$10002)+SUMIF(Einnahmen!I$7:I$10002,A8715,Einnahmen!H$7:H$10002)+SUMIF(Ausgaben!E$7:E$10002,A8715,Ausgaben!G$7:G$10002)+SUMIF(Ausgaben!I$7:I$10002,A8715,Ausgaben!H$7:H$10002),2)</f>
        <v>0</v>
      </c>
    </row>
    <row r="8716" spans="1:2" x14ac:dyDescent="0.25">
      <c r="A8716">
        <v>8716</v>
      </c>
      <c r="B8716" s="24">
        <f>ROUND(SUMIF(Einnahmen!E$7:E$10002,A8716,Einnahmen!G$7:G$10002)+SUMIF(Einnahmen!I$7:I$10002,A8716,Einnahmen!H$7:H$10002)+SUMIF(Ausgaben!E$7:E$10002,A8716,Ausgaben!G$7:G$10002)+SUMIF(Ausgaben!I$7:I$10002,A8716,Ausgaben!H$7:H$10002),2)</f>
        <v>0</v>
      </c>
    </row>
    <row r="8717" spans="1:2" x14ac:dyDescent="0.25">
      <c r="A8717">
        <v>8717</v>
      </c>
      <c r="B8717" s="24">
        <f>ROUND(SUMIF(Einnahmen!E$7:E$10002,A8717,Einnahmen!G$7:G$10002)+SUMIF(Einnahmen!I$7:I$10002,A8717,Einnahmen!H$7:H$10002)+SUMIF(Ausgaben!E$7:E$10002,A8717,Ausgaben!G$7:G$10002)+SUMIF(Ausgaben!I$7:I$10002,A8717,Ausgaben!H$7:H$10002),2)</f>
        <v>0</v>
      </c>
    </row>
    <row r="8718" spans="1:2" x14ac:dyDescent="0.25">
      <c r="A8718">
        <v>8718</v>
      </c>
      <c r="B8718" s="24">
        <f>ROUND(SUMIF(Einnahmen!E$7:E$10002,A8718,Einnahmen!G$7:G$10002)+SUMIF(Einnahmen!I$7:I$10002,A8718,Einnahmen!H$7:H$10002)+SUMIF(Ausgaben!E$7:E$10002,A8718,Ausgaben!G$7:G$10002)+SUMIF(Ausgaben!I$7:I$10002,A8718,Ausgaben!H$7:H$10002),2)</f>
        <v>0</v>
      </c>
    </row>
    <row r="8719" spans="1:2" x14ac:dyDescent="0.25">
      <c r="A8719">
        <v>8719</v>
      </c>
      <c r="B8719" s="24">
        <f>ROUND(SUMIF(Einnahmen!E$7:E$10002,A8719,Einnahmen!G$7:G$10002)+SUMIF(Einnahmen!I$7:I$10002,A8719,Einnahmen!H$7:H$10002)+SUMIF(Ausgaben!E$7:E$10002,A8719,Ausgaben!G$7:G$10002)+SUMIF(Ausgaben!I$7:I$10002,A8719,Ausgaben!H$7:H$10002),2)</f>
        <v>0</v>
      </c>
    </row>
    <row r="8720" spans="1:2" x14ac:dyDescent="0.25">
      <c r="A8720">
        <v>8720</v>
      </c>
      <c r="B8720" s="24">
        <f>ROUND(SUMIF(Einnahmen!E$7:E$10002,A8720,Einnahmen!G$7:G$10002)+SUMIF(Einnahmen!I$7:I$10002,A8720,Einnahmen!H$7:H$10002)+SUMIF(Ausgaben!E$7:E$10002,A8720,Ausgaben!G$7:G$10002)+SUMIF(Ausgaben!I$7:I$10002,A8720,Ausgaben!H$7:H$10002),2)</f>
        <v>0</v>
      </c>
    </row>
    <row r="8721" spans="1:2" x14ac:dyDescent="0.25">
      <c r="A8721">
        <v>8721</v>
      </c>
      <c r="B8721" s="24">
        <f>ROUND(SUMIF(Einnahmen!E$7:E$10002,A8721,Einnahmen!G$7:G$10002)+SUMIF(Einnahmen!I$7:I$10002,A8721,Einnahmen!H$7:H$10002)+SUMIF(Ausgaben!E$7:E$10002,A8721,Ausgaben!G$7:G$10002)+SUMIF(Ausgaben!I$7:I$10002,A8721,Ausgaben!H$7:H$10002),2)</f>
        <v>0</v>
      </c>
    </row>
    <row r="8722" spans="1:2" x14ac:dyDescent="0.25">
      <c r="A8722">
        <v>8722</v>
      </c>
      <c r="B8722" s="24">
        <f>ROUND(SUMIF(Einnahmen!E$7:E$10002,A8722,Einnahmen!G$7:G$10002)+SUMIF(Einnahmen!I$7:I$10002,A8722,Einnahmen!H$7:H$10002)+SUMIF(Ausgaben!E$7:E$10002,A8722,Ausgaben!G$7:G$10002)+SUMIF(Ausgaben!I$7:I$10002,A8722,Ausgaben!H$7:H$10002),2)</f>
        <v>0</v>
      </c>
    </row>
    <row r="8723" spans="1:2" x14ac:dyDescent="0.25">
      <c r="A8723">
        <v>8723</v>
      </c>
      <c r="B8723" s="24">
        <f>ROUND(SUMIF(Einnahmen!E$7:E$10002,A8723,Einnahmen!G$7:G$10002)+SUMIF(Einnahmen!I$7:I$10002,A8723,Einnahmen!H$7:H$10002)+SUMIF(Ausgaben!E$7:E$10002,A8723,Ausgaben!G$7:G$10002)+SUMIF(Ausgaben!I$7:I$10002,A8723,Ausgaben!H$7:H$10002),2)</f>
        <v>0</v>
      </c>
    </row>
    <row r="8724" spans="1:2" x14ac:dyDescent="0.25">
      <c r="A8724">
        <v>8724</v>
      </c>
      <c r="B8724" s="24">
        <f>ROUND(SUMIF(Einnahmen!E$7:E$10002,A8724,Einnahmen!G$7:G$10002)+SUMIF(Einnahmen!I$7:I$10002,A8724,Einnahmen!H$7:H$10002)+SUMIF(Ausgaben!E$7:E$10002,A8724,Ausgaben!G$7:G$10002)+SUMIF(Ausgaben!I$7:I$10002,A8724,Ausgaben!H$7:H$10002),2)</f>
        <v>0</v>
      </c>
    </row>
    <row r="8725" spans="1:2" x14ac:dyDescent="0.25">
      <c r="A8725">
        <v>8725</v>
      </c>
      <c r="B8725" s="24">
        <f>ROUND(SUMIF(Einnahmen!E$7:E$10002,A8725,Einnahmen!G$7:G$10002)+SUMIF(Einnahmen!I$7:I$10002,A8725,Einnahmen!H$7:H$10002)+SUMIF(Ausgaben!E$7:E$10002,A8725,Ausgaben!G$7:G$10002)+SUMIF(Ausgaben!I$7:I$10002,A8725,Ausgaben!H$7:H$10002),2)</f>
        <v>0</v>
      </c>
    </row>
    <row r="8726" spans="1:2" x14ac:dyDescent="0.25">
      <c r="A8726">
        <v>8726</v>
      </c>
      <c r="B8726" s="24">
        <f>ROUND(SUMIF(Einnahmen!E$7:E$10002,A8726,Einnahmen!G$7:G$10002)+SUMIF(Einnahmen!I$7:I$10002,A8726,Einnahmen!H$7:H$10002)+SUMIF(Ausgaben!E$7:E$10002,A8726,Ausgaben!G$7:G$10002)+SUMIF(Ausgaben!I$7:I$10002,A8726,Ausgaben!H$7:H$10002),2)</f>
        <v>0</v>
      </c>
    </row>
    <row r="8727" spans="1:2" x14ac:dyDescent="0.25">
      <c r="A8727">
        <v>8727</v>
      </c>
      <c r="B8727" s="24">
        <f>ROUND(SUMIF(Einnahmen!E$7:E$10002,A8727,Einnahmen!G$7:G$10002)+SUMIF(Einnahmen!I$7:I$10002,A8727,Einnahmen!H$7:H$10002)+SUMIF(Ausgaben!E$7:E$10002,A8727,Ausgaben!G$7:G$10002)+SUMIF(Ausgaben!I$7:I$10002,A8727,Ausgaben!H$7:H$10002),2)</f>
        <v>0</v>
      </c>
    </row>
    <row r="8728" spans="1:2" x14ac:dyDescent="0.25">
      <c r="A8728">
        <v>8728</v>
      </c>
      <c r="B8728" s="24">
        <f>ROUND(SUMIF(Einnahmen!E$7:E$10002,A8728,Einnahmen!G$7:G$10002)+SUMIF(Einnahmen!I$7:I$10002,A8728,Einnahmen!H$7:H$10002)+SUMIF(Ausgaben!E$7:E$10002,A8728,Ausgaben!G$7:G$10002)+SUMIF(Ausgaben!I$7:I$10002,A8728,Ausgaben!H$7:H$10002),2)</f>
        <v>0</v>
      </c>
    </row>
    <row r="8729" spans="1:2" x14ac:dyDescent="0.25">
      <c r="A8729">
        <v>8729</v>
      </c>
      <c r="B8729" s="24">
        <f>ROUND(SUMIF(Einnahmen!E$7:E$10002,A8729,Einnahmen!G$7:G$10002)+SUMIF(Einnahmen!I$7:I$10002,A8729,Einnahmen!H$7:H$10002)+SUMIF(Ausgaben!E$7:E$10002,A8729,Ausgaben!G$7:G$10002)+SUMIF(Ausgaben!I$7:I$10002,A8729,Ausgaben!H$7:H$10002),2)</f>
        <v>0</v>
      </c>
    </row>
    <row r="8730" spans="1:2" x14ac:dyDescent="0.25">
      <c r="A8730">
        <v>8730</v>
      </c>
      <c r="B8730" s="24">
        <f>ROUND(SUMIF(Einnahmen!E$7:E$10002,A8730,Einnahmen!G$7:G$10002)+SUMIF(Einnahmen!I$7:I$10002,A8730,Einnahmen!H$7:H$10002)+SUMIF(Ausgaben!E$7:E$10002,A8730,Ausgaben!G$7:G$10002)+SUMIF(Ausgaben!I$7:I$10002,A8730,Ausgaben!H$7:H$10002),2)</f>
        <v>0</v>
      </c>
    </row>
    <row r="8731" spans="1:2" x14ac:dyDescent="0.25">
      <c r="A8731">
        <v>8731</v>
      </c>
      <c r="B8731" s="24">
        <f>ROUND(SUMIF(Einnahmen!E$7:E$10002,A8731,Einnahmen!G$7:G$10002)+SUMIF(Einnahmen!I$7:I$10002,A8731,Einnahmen!H$7:H$10002)+SUMIF(Ausgaben!E$7:E$10002,A8731,Ausgaben!G$7:G$10002)+SUMIF(Ausgaben!I$7:I$10002,A8731,Ausgaben!H$7:H$10002),2)</f>
        <v>0</v>
      </c>
    </row>
    <row r="8732" spans="1:2" x14ac:dyDescent="0.25">
      <c r="A8732">
        <v>8732</v>
      </c>
      <c r="B8732" s="24">
        <f>ROUND(SUMIF(Einnahmen!E$7:E$10002,A8732,Einnahmen!G$7:G$10002)+SUMIF(Einnahmen!I$7:I$10002,A8732,Einnahmen!H$7:H$10002)+SUMIF(Ausgaben!E$7:E$10002,A8732,Ausgaben!G$7:G$10002)+SUMIF(Ausgaben!I$7:I$10002,A8732,Ausgaben!H$7:H$10002),2)</f>
        <v>0</v>
      </c>
    </row>
    <row r="8733" spans="1:2" x14ac:dyDescent="0.25">
      <c r="A8733">
        <v>8733</v>
      </c>
      <c r="B8733" s="24">
        <f>ROUND(SUMIF(Einnahmen!E$7:E$10002,A8733,Einnahmen!G$7:G$10002)+SUMIF(Einnahmen!I$7:I$10002,A8733,Einnahmen!H$7:H$10002)+SUMIF(Ausgaben!E$7:E$10002,A8733,Ausgaben!G$7:G$10002)+SUMIF(Ausgaben!I$7:I$10002,A8733,Ausgaben!H$7:H$10002),2)</f>
        <v>0</v>
      </c>
    </row>
    <row r="8734" spans="1:2" x14ac:dyDescent="0.25">
      <c r="A8734">
        <v>8734</v>
      </c>
      <c r="B8734" s="24">
        <f>ROUND(SUMIF(Einnahmen!E$7:E$10002,A8734,Einnahmen!G$7:G$10002)+SUMIF(Einnahmen!I$7:I$10002,A8734,Einnahmen!H$7:H$10002)+SUMIF(Ausgaben!E$7:E$10002,A8734,Ausgaben!G$7:G$10002)+SUMIF(Ausgaben!I$7:I$10002,A8734,Ausgaben!H$7:H$10002),2)</f>
        <v>0</v>
      </c>
    </row>
    <row r="8735" spans="1:2" x14ac:dyDescent="0.25">
      <c r="A8735">
        <v>8735</v>
      </c>
      <c r="B8735" s="24">
        <f>ROUND(SUMIF(Einnahmen!E$7:E$10002,A8735,Einnahmen!G$7:G$10002)+SUMIF(Einnahmen!I$7:I$10002,A8735,Einnahmen!H$7:H$10002)+SUMIF(Ausgaben!E$7:E$10002,A8735,Ausgaben!G$7:G$10002)+SUMIF(Ausgaben!I$7:I$10002,A8735,Ausgaben!H$7:H$10002),2)</f>
        <v>0</v>
      </c>
    </row>
    <row r="8736" spans="1:2" x14ac:dyDescent="0.25">
      <c r="A8736">
        <v>8736</v>
      </c>
      <c r="B8736" s="24">
        <f>ROUND(SUMIF(Einnahmen!E$7:E$10002,A8736,Einnahmen!G$7:G$10002)+SUMIF(Einnahmen!I$7:I$10002,A8736,Einnahmen!H$7:H$10002)+SUMIF(Ausgaben!E$7:E$10002,A8736,Ausgaben!G$7:G$10002)+SUMIF(Ausgaben!I$7:I$10002,A8736,Ausgaben!H$7:H$10002),2)</f>
        <v>0</v>
      </c>
    </row>
    <row r="8737" spans="1:2" x14ac:dyDescent="0.25">
      <c r="A8737">
        <v>8737</v>
      </c>
      <c r="B8737" s="24">
        <f>ROUND(SUMIF(Einnahmen!E$7:E$10002,A8737,Einnahmen!G$7:G$10002)+SUMIF(Einnahmen!I$7:I$10002,A8737,Einnahmen!H$7:H$10002)+SUMIF(Ausgaben!E$7:E$10002,A8737,Ausgaben!G$7:G$10002)+SUMIF(Ausgaben!I$7:I$10002,A8737,Ausgaben!H$7:H$10002),2)</f>
        <v>0</v>
      </c>
    </row>
    <row r="8738" spans="1:2" x14ac:dyDescent="0.25">
      <c r="A8738">
        <v>8738</v>
      </c>
      <c r="B8738" s="24">
        <f>ROUND(SUMIF(Einnahmen!E$7:E$10002,A8738,Einnahmen!G$7:G$10002)+SUMIF(Einnahmen!I$7:I$10002,A8738,Einnahmen!H$7:H$10002)+SUMIF(Ausgaben!E$7:E$10002,A8738,Ausgaben!G$7:G$10002)+SUMIF(Ausgaben!I$7:I$10002,A8738,Ausgaben!H$7:H$10002),2)</f>
        <v>0</v>
      </c>
    </row>
    <row r="8739" spans="1:2" x14ac:dyDescent="0.25">
      <c r="A8739">
        <v>8739</v>
      </c>
      <c r="B8739" s="24">
        <f>ROUND(SUMIF(Einnahmen!E$7:E$10002,A8739,Einnahmen!G$7:G$10002)+SUMIF(Einnahmen!I$7:I$10002,A8739,Einnahmen!H$7:H$10002)+SUMIF(Ausgaben!E$7:E$10002,A8739,Ausgaben!G$7:G$10002)+SUMIF(Ausgaben!I$7:I$10002,A8739,Ausgaben!H$7:H$10002),2)</f>
        <v>0</v>
      </c>
    </row>
    <row r="8740" spans="1:2" x14ac:dyDescent="0.25">
      <c r="A8740">
        <v>8740</v>
      </c>
      <c r="B8740" s="24">
        <f>ROUND(SUMIF(Einnahmen!E$7:E$10002,A8740,Einnahmen!G$7:G$10002)+SUMIF(Einnahmen!I$7:I$10002,A8740,Einnahmen!H$7:H$10002)+SUMIF(Ausgaben!E$7:E$10002,A8740,Ausgaben!G$7:G$10002)+SUMIF(Ausgaben!I$7:I$10002,A8740,Ausgaben!H$7:H$10002),2)</f>
        <v>0</v>
      </c>
    </row>
    <row r="8741" spans="1:2" x14ac:dyDescent="0.25">
      <c r="A8741">
        <v>8741</v>
      </c>
      <c r="B8741" s="24">
        <f>ROUND(SUMIF(Einnahmen!E$7:E$10002,A8741,Einnahmen!G$7:G$10002)+SUMIF(Einnahmen!I$7:I$10002,A8741,Einnahmen!H$7:H$10002)+SUMIF(Ausgaben!E$7:E$10002,A8741,Ausgaben!G$7:G$10002)+SUMIF(Ausgaben!I$7:I$10002,A8741,Ausgaben!H$7:H$10002),2)</f>
        <v>0</v>
      </c>
    </row>
    <row r="8742" spans="1:2" x14ac:dyDescent="0.25">
      <c r="A8742">
        <v>8742</v>
      </c>
      <c r="B8742" s="24">
        <f>ROUND(SUMIF(Einnahmen!E$7:E$10002,A8742,Einnahmen!G$7:G$10002)+SUMIF(Einnahmen!I$7:I$10002,A8742,Einnahmen!H$7:H$10002)+SUMIF(Ausgaben!E$7:E$10002,A8742,Ausgaben!G$7:G$10002)+SUMIF(Ausgaben!I$7:I$10002,A8742,Ausgaben!H$7:H$10002),2)</f>
        <v>0</v>
      </c>
    </row>
    <row r="8743" spans="1:2" x14ac:dyDescent="0.25">
      <c r="A8743">
        <v>8743</v>
      </c>
      <c r="B8743" s="24">
        <f>ROUND(SUMIF(Einnahmen!E$7:E$10002,A8743,Einnahmen!G$7:G$10002)+SUMIF(Einnahmen!I$7:I$10002,A8743,Einnahmen!H$7:H$10002)+SUMIF(Ausgaben!E$7:E$10002,A8743,Ausgaben!G$7:G$10002)+SUMIF(Ausgaben!I$7:I$10002,A8743,Ausgaben!H$7:H$10002),2)</f>
        <v>0</v>
      </c>
    </row>
    <row r="8744" spans="1:2" x14ac:dyDescent="0.25">
      <c r="A8744">
        <v>8744</v>
      </c>
      <c r="B8744" s="24">
        <f>ROUND(SUMIF(Einnahmen!E$7:E$10002,A8744,Einnahmen!G$7:G$10002)+SUMIF(Einnahmen!I$7:I$10002,A8744,Einnahmen!H$7:H$10002)+SUMIF(Ausgaben!E$7:E$10002,A8744,Ausgaben!G$7:G$10002)+SUMIF(Ausgaben!I$7:I$10002,A8744,Ausgaben!H$7:H$10002),2)</f>
        <v>0</v>
      </c>
    </row>
    <row r="8745" spans="1:2" x14ac:dyDescent="0.25">
      <c r="A8745">
        <v>8745</v>
      </c>
      <c r="B8745" s="24">
        <f>ROUND(SUMIF(Einnahmen!E$7:E$10002,A8745,Einnahmen!G$7:G$10002)+SUMIF(Einnahmen!I$7:I$10002,A8745,Einnahmen!H$7:H$10002)+SUMIF(Ausgaben!E$7:E$10002,A8745,Ausgaben!G$7:G$10002)+SUMIF(Ausgaben!I$7:I$10002,A8745,Ausgaben!H$7:H$10002),2)</f>
        <v>0</v>
      </c>
    </row>
    <row r="8746" spans="1:2" x14ac:dyDescent="0.25">
      <c r="A8746">
        <v>8746</v>
      </c>
      <c r="B8746" s="24">
        <f>ROUND(SUMIF(Einnahmen!E$7:E$10002,A8746,Einnahmen!G$7:G$10002)+SUMIF(Einnahmen!I$7:I$10002,A8746,Einnahmen!H$7:H$10002)+SUMIF(Ausgaben!E$7:E$10002,A8746,Ausgaben!G$7:G$10002)+SUMIF(Ausgaben!I$7:I$10002,A8746,Ausgaben!H$7:H$10002),2)</f>
        <v>0</v>
      </c>
    </row>
    <row r="8747" spans="1:2" x14ac:dyDescent="0.25">
      <c r="A8747">
        <v>8747</v>
      </c>
      <c r="B8747" s="24">
        <f>ROUND(SUMIF(Einnahmen!E$7:E$10002,A8747,Einnahmen!G$7:G$10002)+SUMIF(Einnahmen!I$7:I$10002,A8747,Einnahmen!H$7:H$10002)+SUMIF(Ausgaben!E$7:E$10002,A8747,Ausgaben!G$7:G$10002)+SUMIF(Ausgaben!I$7:I$10002,A8747,Ausgaben!H$7:H$10002),2)</f>
        <v>0</v>
      </c>
    </row>
    <row r="8748" spans="1:2" x14ac:dyDescent="0.25">
      <c r="A8748">
        <v>8748</v>
      </c>
      <c r="B8748" s="24">
        <f>ROUND(SUMIF(Einnahmen!E$7:E$10002,A8748,Einnahmen!G$7:G$10002)+SUMIF(Einnahmen!I$7:I$10002,A8748,Einnahmen!H$7:H$10002)+SUMIF(Ausgaben!E$7:E$10002,A8748,Ausgaben!G$7:G$10002)+SUMIF(Ausgaben!I$7:I$10002,A8748,Ausgaben!H$7:H$10002),2)</f>
        <v>0</v>
      </c>
    </row>
    <row r="8749" spans="1:2" x14ac:dyDescent="0.25">
      <c r="A8749">
        <v>8749</v>
      </c>
      <c r="B8749" s="24">
        <f>ROUND(SUMIF(Einnahmen!E$7:E$10002,A8749,Einnahmen!G$7:G$10002)+SUMIF(Einnahmen!I$7:I$10002,A8749,Einnahmen!H$7:H$10002)+SUMIF(Ausgaben!E$7:E$10002,A8749,Ausgaben!G$7:G$10002)+SUMIF(Ausgaben!I$7:I$10002,A8749,Ausgaben!H$7:H$10002),2)</f>
        <v>0</v>
      </c>
    </row>
    <row r="8750" spans="1:2" x14ac:dyDescent="0.25">
      <c r="A8750">
        <v>8750</v>
      </c>
      <c r="B8750" s="24">
        <f>ROUND(SUMIF(Einnahmen!E$7:E$10002,A8750,Einnahmen!G$7:G$10002)+SUMIF(Einnahmen!I$7:I$10002,A8750,Einnahmen!H$7:H$10002)+SUMIF(Ausgaben!E$7:E$10002,A8750,Ausgaben!G$7:G$10002)+SUMIF(Ausgaben!I$7:I$10002,A8750,Ausgaben!H$7:H$10002),2)</f>
        <v>0</v>
      </c>
    </row>
    <row r="8751" spans="1:2" x14ac:dyDescent="0.25">
      <c r="A8751">
        <v>8751</v>
      </c>
      <c r="B8751" s="24">
        <f>ROUND(SUMIF(Einnahmen!E$7:E$10002,A8751,Einnahmen!G$7:G$10002)+SUMIF(Einnahmen!I$7:I$10002,A8751,Einnahmen!H$7:H$10002)+SUMIF(Ausgaben!E$7:E$10002,A8751,Ausgaben!G$7:G$10002)+SUMIF(Ausgaben!I$7:I$10002,A8751,Ausgaben!H$7:H$10002),2)</f>
        <v>0</v>
      </c>
    </row>
    <row r="8752" spans="1:2" x14ac:dyDescent="0.25">
      <c r="A8752">
        <v>8752</v>
      </c>
      <c r="B8752" s="24">
        <f>ROUND(SUMIF(Einnahmen!E$7:E$10002,A8752,Einnahmen!G$7:G$10002)+SUMIF(Einnahmen!I$7:I$10002,A8752,Einnahmen!H$7:H$10002)+SUMIF(Ausgaben!E$7:E$10002,A8752,Ausgaben!G$7:G$10002)+SUMIF(Ausgaben!I$7:I$10002,A8752,Ausgaben!H$7:H$10002),2)</f>
        <v>0</v>
      </c>
    </row>
    <row r="8753" spans="1:2" x14ac:dyDescent="0.25">
      <c r="A8753">
        <v>8753</v>
      </c>
      <c r="B8753" s="24">
        <f>ROUND(SUMIF(Einnahmen!E$7:E$10002,A8753,Einnahmen!G$7:G$10002)+SUMIF(Einnahmen!I$7:I$10002,A8753,Einnahmen!H$7:H$10002)+SUMIF(Ausgaben!E$7:E$10002,A8753,Ausgaben!G$7:G$10002)+SUMIF(Ausgaben!I$7:I$10002,A8753,Ausgaben!H$7:H$10002),2)</f>
        <v>0</v>
      </c>
    </row>
    <row r="8754" spans="1:2" x14ac:dyDescent="0.25">
      <c r="A8754">
        <v>8754</v>
      </c>
      <c r="B8754" s="24">
        <f>ROUND(SUMIF(Einnahmen!E$7:E$10002,A8754,Einnahmen!G$7:G$10002)+SUMIF(Einnahmen!I$7:I$10002,A8754,Einnahmen!H$7:H$10002)+SUMIF(Ausgaben!E$7:E$10002,A8754,Ausgaben!G$7:G$10002)+SUMIF(Ausgaben!I$7:I$10002,A8754,Ausgaben!H$7:H$10002),2)</f>
        <v>0</v>
      </c>
    </row>
    <row r="8755" spans="1:2" x14ac:dyDescent="0.25">
      <c r="A8755">
        <v>8755</v>
      </c>
      <c r="B8755" s="24">
        <f>ROUND(SUMIF(Einnahmen!E$7:E$10002,A8755,Einnahmen!G$7:G$10002)+SUMIF(Einnahmen!I$7:I$10002,A8755,Einnahmen!H$7:H$10002)+SUMIF(Ausgaben!E$7:E$10002,A8755,Ausgaben!G$7:G$10002)+SUMIF(Ausgaben!I$7:I$10002,A8755,Ausgaben!H$7:H$10002),2)</f>
        <v>0</v>
      </c>
    </row>
    <row r="8756" spans="1:2" x14ac:dyDescent="0.25">
      <c r="A8756">
        <v>8756</v>
      </c>
      <c r="B8756" s="24">
        <f>ROUND(SUMIF(Einnahmen!E$7:E$10002,A8756,Einnahmen!G$7:G$10002)+SUMIF(Einnahmen!I$7:I$10002,A8756,Einnahmen!H$7:H$10002)+SUMIF(Ausgaben!E$7:E$10002,A8756,Ausgaben!G$7:G$10002)+SUMIF(Ausgaben!I$7:I$10002,A8756,Ausgaben!H$7:H$10002),2)</f>
        <v>0</v>
      </c>
    </row>
    <row r="8757" spans="1:2" x14ac:dyDescent="0.25">
      <c r="A8757">
        <v>8757</v>
      </c>
      <c r="B8757" s="24">
        <f>ROUND(SUMIF(Einnahmen!E$7:E$10002,A8757,Einnahmen!G$7:G$10002)+SUMIF(Einnahmen!I$7:I$10002,A8757,Einnahmen!H$7:H$10002)+SUMIF(Ausgaben!E$7:E$10002,A8757,Ausgaben!G$7:G$10002)+SUMIF(Ausgaben!I$7:I$10002,A8757,Ausgaben!H$7:H$10002),2)</f>
        <v>0</v>
      </c>
    </row>
    <row r="8758" spans="1:2" x14ac:dyDescent="0.25">
      <c r="A8758">
        <v>8758</v>
      </c>
      <c r="B8758" s="24">
        <f>ROUND(SUMIF(Einnahmen!E$7:E$10002,A8758,Einnahmen!G$7:G$10002)+SUMIF(Einnahmen!I$7:I$10002,A8758,Einnahmen!H$7:H$10002)+SUMIF(Ausgaben!E$7:E$10002,A8758,Ausgaben!G$7:G$10002)+SUMIF(Ausgaben!I$7:I$10002,A8758,Ausgaben!H$7:H$10002),2)</f>
        <v>0</v>
      </c>
    </row>
    <row r="8759" spans="1:2" x14ac:dyDescent="0.25">
      <c r="A8759">
        <v>8759</v>
      </c>
      <c r="B8759" s="24">
        <f>ROUND(SUMIF(Einnahmen!E$7:E$10002,A8759,Einnahmen!G$7:G$10002)+SUMIF(Einnahmen!I$7:I$10002,A8759,Einnahmen!H$7:H$10002)+SUMIF(Ausgaben!E$7:E$10002,A8759,Ausgaben!G$7:G$10002)+SUMIF(Ausgaben!I$7:I$10002,A8759,Ausgaben!H$7:H$10002),2)</f>
        <v>0</v>
      </c>
    </row>
    <row r="8760" spans="1:2" x14ac:dyDescent="0.25">
      <c r="A8760">
        <v>8760</v>
      </c>
      <c r="B8760" s="24">
        <f>ROUND(SUMIF(Einnahmen!E$7:E$10002,A8760,Einnahmen!G$7:G$10002)+SUMIF(Einnahmen!I$7:I$10002,A8760,Einnahmen!H$7:H$10002)+SUMIF(Ausgaben!E$7:E$10002,A8760,Ausgaben!G$7:G$10002)+SUMIF(Ausgaben!I$7:I$10002,A8760,Ausgaben!H$7:H$10002),2)</f>
        <v>0</v>
      </c>
    </row>
    <row r="8761" spans="1:2" x14ac:dyDescent="0.25">
      <c r="A8761">
        <v>8761</v>
      </c>
      <c r="B8761" s="24">
        <f>ROUND(SUMIF(Einnahmen!E$7:E$10002,A8761,Einnahmen!G$7:G$10002)+SUMIF(Einnahmen!I$7:I$10002,A8761,Einnahmen!H$7:H$10002)+SUMIF(Ausgaben!E$7:E$10002,A8761,Ausgaben!G$7:G$10002)+SUMIF(Ausgaben!I$7:I$10002,A8761,Ausgaben!H$7:H$10002),2)</f>
        <v>0</v>
      </c>
    </row>
    <row r="8762" spans="1:2" x14ac:dyDescent="0.25">
      <c r="A8762">
        <v>8762</v>
      </c>
      <c r="B8762" s="24">
        <f>ROUND(SUMIF(Einnahmen!E$7:E$10002,A8762,Einnahmen!G$7:G$10002)+SUMIF(Einnahmen!I$7:I$10002,A8762,Einnahmen!H$7:H$10002)+SUMIF(Ausgaben!E$7:E$10002,A8762,Ausgaben!G$7:G$10002)+SUMIF(Ausgaben!I$7:I$10002,A8762,Ausgaben!H$7:H$10002),2)</f>
        <v>0</v>
      </c>
    </row>
    <row r="8763" spans="1:2" x14ac:dyDescent="0.25">
      <c r="A8763">
        <v>8763</v>
      </c>
      <c r="B8763" s="24">
        <f>ROUND(SUMIF(Einnahmen!E$7:E$10002,A8763,Einnahmen!G$7:G$10002)+SUMIF(Einnahmen!I$7:I$10002,A8763,Einnahmen!H$7:H$10002)+SUMIF(Ausgaben!E$7:E$10002,A8763,Ausgaben!G$7:G$10002)+SUMIF(Ausgaben!I$7:I$10002,A8763,Ausgaben!H$7:H$10002),2)</f>
        <v>0</v>
      </c>
    </row>
    <row r="8764" spans="1:2" x14ac:dyDescent="0.25">
      <c r="A8764">
        <v>8764</v>
      </c>
      <c r="B8764" s="24">
        <f>ROUND(SUMIF(Einnahmen!E$7:E$10002,A8764,Einnahmen!G$7:G$10002)+SUMIF(Einnahmen!I$7:I$10002,A8764,Einnahmen!H$7:H$10002)+SUMIF(Ausgaben!E$7:E$10002,A8764,Ausgaben!G$7:G$10002)+SUMIF(Ausgaben!I$7:I$10002,A8764,Ausgaben!H$7:H$10002),2)</f>
        <v>0</v>
      </c>
    </row>
    <row r="8765" spans="1:2" x14ac:dyDescent="0.25">
      <c r="A8765">
        <v>8765</v>
      </c>
      <c r="B8765" s="24">
        <f>ROUND(SUMIF(Einnahmen!E$7:E$10002,A8765,Einnahmen!G$7:G$10002)+SUMIF(Einnahmen!I$7:I$10002,A8765,Einnahmen!H$7:H$10002)+SUMIF(Ausgaben!E$7:E$10002,A8765,Ausgaben!G$7:G$10002)+SUMIF(Ausgaben!I$7:I$10002,A8765,Ausgaben!H$7:H$10002),2)</f>
        <v>0</v>
      </c>
    </row>
    <row r="8766" spans="1:2" x14ac:dyDescent="0.25">
      <c r="A8766">
        <v>8766</v>
      </c>
      <c r="B8766" s="24">
        <f>ROUND(SUMIF(Einnahmen!E$7:E$10002,A8766,Einnahmen!G$7:G$10002)+SUMIF(Einnahmen!I$7:I$10002,A8766,Einnahmen!H$7:H$10002)+SUMIF(Ausgaben!E$7:E$10002,A8766,Ausgaben!G$7:G$10002)+SUMIF(Ausgaben!I$7:I$10002,A8766,Ausgaben!H$7:H$10002),2)</f>
        <v>0</v>
      </c>
    </row>
    <row r="8767" spans="1:2" x14ac:dyDescent="0.25">
      <c r="A8767">
        <v>8767</v>
      </c>
      <c r="B8767" s="24">
        <f>ROUND(SUMIF(Einnahmen!E$7:E$10002,A8767,Einnahmen!G$7:G$10002)+SUMIF(Einnahmen!I$7:I$10002,A8767,Einnahmen!H$7:H$10002)+SUMIF(Ausgaben!E$7:E$10002,A8767,Ausgaben!G$7:G$10002)+SUMIF(Ausgaben!I$7:I$10002,A8767,Ausgaben!H$7:H$10002),2)</f>
        <v>0</v>
      </c>
    </row>
    <row r="8768" spans="1:2" x14ac:dyDescent="0.25">
      <c r="A8768">
        <v>8768</v>
      </c>
      <c r="B8768" s="24">
        <f>ROUND(SUMIF(Einnahmen!E$7:E$10002,A8768,Einnahmen!G$7:G$10002)+SUMIF(Einnahmen!I$7:I$10002,A8768,Einnahmen!H$7:H$10002)+SUMIF(Ausgaben!E$7:E$10002,A8768,Ausgaben!G$7:G$10002)+SUMIF(Ausgaben!I$7:I$10002,A8768,Ausgaben!H$7:H$10002),2)</f>
        <v>0</v>
      </c>
    </row>
    <row r="8769" spans="1:2" x14ac:dyDescent="0.25">
      <c r="A8769">
        <v>8769</v>
      </c>
      <c r="B8769" s="24">
        <f>ROUND(SUMIF(Einnahmen!E$7:E$10002,A8769,Einnahmen!G$7:G$10002)+SUMIF(Einnahmen!I$7:I$10002,A8769,Einnahmen!H$7:H$10002)+SUMIF(Ausgaben!E$7:E$10002,A8769,Ausgaben!G$7:G$10002)+SUMIF(Ausgaben!I$7:I$10002,A8769,Ausgaben!H$7:H$10002),2)</f>
        <v>0</v>
      </c>
    </row>
    <row r="8770" spans="1:2" x14ac:dyDescent="0.25">
      <c r="A8770">
        <v>8770</v>
      </c>
      <c r="B8770" s="24">
        <f>ROUND(SUMIF(Einnahmen!E$7:E$10002,A8770,Einnahmen!G$7:G$10002)+SUMIF(Einnahmen!I$7:I$10002,A8770,Einnahmen!H$7:H$10002)+SUMIF(Ausgaben!E$7:E$10002,A8770,Ausgaben!G$7:G$10002)+SUMIF(Ausgaben!I$7:I$10002,A8770,Ausgaben!H$7:H$10002),2)</f>
        <v>0</v>
      </c>
    </row>
    <row r="8771" spans="1:2" x14ac:dyDescent="0.25">
      <c r="A8771">
        <v>8771</v>
      </c>
      <c r="B8771" s="24">
        <f>ROUND(SUMIF(Einnahmen!E$7:E$10002,A8771,Einnahmen!G$7:G$10002)+SUMIF(Einnahmen!I$7:I$10002,A8771,Einnahmen!H$7:H$10002)+SUMIF(Ausgaben!E$7:E$10002,A8771,Ausgaben!G$7:G$10002)+SUMIF(Ausgaben!I$7:I$10002,A8771,Ausgaben!H$7:H$10002),2)</f>
        <v>0</v>
      </c>
    </row>
    <row r="8772" spans="1:2" x14ac:dyDescent="0.25">
      <c r="A8772">
        <v>8772</v>
      </c>
      <c r="B8772" s="24">
        <f>ROUND(SUMIF(Einnahmen!E$7:E$10002,A8772,Einnahmen!G$7:G$10002)+SUMIF(Einnahmen!I$7:I$10002,A8772,Einnahmen!H$7:H$10002)+SUMIF(Ausgaben!E$7:E$10002,A8772,Ausgaben!G$7:G$10002)+SUMIF(Ausgaben!I$7:I$10002,A8772,Ausgaben!H$7:H$10002),2)</f>
        <v>0</v>
      </c>
    </row>
    <row r="8773" spans="1:2" x14ac:dyDescent="0.25">
      <c r="A8773">
        <v>8773</v>
      </c>
      <c r="B8773" s="24">
        <f>ROUND(SUMIF(Einnahmen!E$7:E$10002,A8773,Einnahmen!G$7:G$10002)+SUMIF(Einnahmen!I$7:I$10002,A8773,Einnahmen!H$7:H$10002)+SUMIF(Ausgaben!E$7:E$10002,A8773,Ausgaben!G$7:G$10002)+SUMIF(Ausgaben!I$7:I$10002,A8773,Ausgaben!H$7:H$10002),2)</f>
        <v>0</v>
      </c>
    </row>
    <row r="8774" spans="1:2" x14ac:dyDescent="0.25">
      <c r="A8774">
        <v>8774</v>
      </c>
      <c r="B8774" s="24">
        <f>ROUND(SUMIF(Einnahmen!E$7:E$10002,A8774,Einnahmen!G$7:G$10002)+SUMIF(Einnahmen!I$7:I$10002,A8774,Einnahmen!H$7:H$10002)+SUMIF(Ausgaben!E$7:E$10002,A8774,Ausgaben!G$7:G$10002)+SUMIF(Ausgaben!I$7:I$10002,A8774,Ausgaben!H$7:H$10002),2)</f>
        <v>0</v>
      </c>
    </row>
    <row r="8775" spans="1:2" x14ac:dyDescent="0.25">
      <c r="A8775">
        <v>8775</v>
      </c>
      <c r="B8775" s="24">
        <f>ROUND(SUMIF(Einnahmen!E$7:E$10002,A8775,Einnahmen!G$7:G$10002)+SUMIF(Einnahmen!I$7:I$10002,A8775,Einnahmen!H$7:H$10002)+SUMIF(Ausgaben!E$7:E$10002,A8775,Ausgaben!G$7:G$10002)+SUMIF(Ausgaben!I$7:I$10002,A8775,Ausgaben!H$7:H$10002),2)</f>
        <v>0</v>
      </c>
    </row>
    <row r="8776" spans="1:2" x14ac:dyDescent="0.25">
      <c r="A8776">
        <v>8776</v>
      </c>
      <c r="B8776" s="24">
        <f>ROUND(SUMIF(Einnahmen!E$7:E$10002,A8776,Einnahmen!G$7:G$10002)+SUMIF(Einnahmen!I$7:I$10002,A8776,Einnahmen!H$7:H$10002)+SUMIF(Ausgaben!E$7:E$10002,A8776,Ausgaben!G$7:G$10002)+SUMIF(Ausgaben!I$7:I$10002,A8776,Ausgaben!H$7:H$10002),2)</f>
        <v>0</v>
      </c>
    </row>
    <row r="8777" spans="1:2" x14ac:dyDescent="0.25">
      <c r="A8777">
        <v>8777</v>
      </c>
      <c r="B8777" s="24">
        <f>ROUND(SUMIF(Einnahmen!E$7:E$10002,A8777,Einnahmen!G$7:G$10002)+SUMIF(Einnahmen!I$7:I$10002,A8777,Einnahmen!H$7:H$10002)+SUMIF(Ausgaben!E$7:E$10002,A8777,Ausgaben!G$7:G$10002)+SUMIF(Ausgaben!I$7:I$10002,A8777,Ausgaben!H$7:H$10002),2)</f>
        <v>0</v>
      </c>
    </row>
    <row r="8778" spans="1:2" x14ac:dyDescent="0.25">
      <c r="A8778">
        <v>8778</v>
      </c>
      <c r="B8778" s="24">
        <f>ROUND(SUMIF(Einnahmen!E$7:E$10002,A8778,Einnahmen!G$7:G$10002)+SUMIF(Einnahmen!I$7:I$10002,A8778,Einnahmen!H$7:H$10002)+SUMIF(Ausgaben!E$7:E$10002,A8778,Ausgaben!G$7:G$10002)+SUMIF(Ausgaben!I$7:I$10002,A8778,Ausgaben!H$7:H$10002),2)</f>
        <v>0</v>
      </c>
    </row>
    <row r="8779" spans="1:2" x14ac:dyDescent="0.25">
      <c r="A8779">
        <v>8779</v>
      </c>
      <c r="B8779" s="24">
        <f>ROUND(SUMIF(Einnahmen!E$7:E$10002,A8779,Einnahmen!G$7:G$10002)+SUMIF(Einnahmen!I$7:I$10002,A8779,Einnahmen!H$7:H$10002)+SUMIF(Ausgaben!E$7:E$10002,A8779,Ausgaben!G$7:G$10002)+SUMIF(Ausgaben!I$7:I$10002,A8779,Ausgaben!H$7:H$10002),2)</f>
        <v>0</v>
      </c>
    </row>
    <row r="8780" spans="1:2" x14ac:dyDescent="0.25">
      <c r="A8780">
        <v>8780</v>
      </c>
      <c r="B8780" s="24">
        <f>ROUND(SUMIF(Einnahmen!E$7:E$10002,A8780,Einnahmen!G$7:G$10002)+SUMIF(Einnahmen!I$7:I$10002,A8780,Einnahmen!H$7:H$10002)+SUMIF(Ausgaben!E$7:E$10002,A8780,Ausgaben!G$7:G$10002)+SUMIF(Ausgaben!I$7:I$10002,A8780,Ausgaben!H$7:H$10002),2)</f>
        <v>0</v>
      </c>
    </row>
    <row r="8781" spans="1:2" x14ac:dyDescent="0.25">
      <c r="A8781">
        <v>8781</v>
      </c>
      <c r="B8781" s="24">
        <f>ROUND(SUMIF(Einnahmen!E$7:E$10002,A8781,Einnahmen!G$7:G$10002)+SUMIF(Einnahmen!I$7:I$10002,A8781,Einnahmen!H$7:H$10002)+SUMIF(Ausgaben!E$7:E$10002,A8781,Ausgaben!G$7:G$10002)+SUMIF(Ausgaben!I$7:I$10002,A8781,Ausgaben!H$7:H$10002),2)</f>
        <v>0</v>
      </c>
    </row>
    <row r="8782" spans="1:2" x14ac:dyDescent="0.25">
      <c r="A8782">
        <v>8782</v>
      </c>
      <c r="B8782" s="24">
        <f>ROUND(SUMIF(Einnahmen!E$7:E$10002,A8782,Einnahmen!G$7:G$10002)+SUMIF(Einnahmen!I$7:I$10002,A8782,Einnahmen!H$7:H$10002)+SUMIF(Ausgaben!E$7:E$10002,A8782,Ausgaben!G$7:G$10002)+SUMIF(Ausgaben!I$7:I$10002,A8782,Ausgaben!H$7:H$10002),2)</f>
        <v>0</v>
      </c>
    </row>
    <row r="8783" spans="1:2" x14ac:dyDescent="0.25">
      <c r="A8783">
        <v>8783</v>
      </c>
      <c r="B8783" s="24">
        <f>ROUND(SUMIF(Einnahmen!E$7:E$10002,A8783,Einnahmen!G$7:G$10002)+SUMIF(Einnahmen!I$7:I$10002,A8783,Einnahmen!H$7:H$10002)+SUMIF(Ausgaben!E$7:E$10002,A8783,Ausgaben!G$7:G$10002)+SUMIF(Ausgaben!I$7:I$10002,A8783,Ausgaben!H$7:H$10002),2)</f>
        <v>0</v>
      </c>
    </row>
    <row r="8784" spans="1:2" x14ac:dyDescent="0.25">
      <c r="A8784">
        <v>8784</v>
      </c>
      <c r="B8784" s="24">
        <f>ROUND(SUMIF(Einnahmen!E$7:E$10002,A8784,Einnahmen!G$7:G$10002)+SUMIF(Einnahmen!I$7:I$10002,A8784,Einnahmen!H$7:H$10002)+SUMIF(Ausgaben!E$7:E$10002,A8784,Ausgaben!G$7:G$10002)+SUMIF(Ausgaben!I$7:I$10002,A8784,Ausgaben!H$7:H$10002),2)</f>
        <v>0</v>
      </c>
    </row>
    <row r="8785" spans="1:2" x14ac:dyDescent="0.25">
      <c r="A8785">
        <v>8785</v>
      </c>
      <c r="B8785" s="24">
        <f>ROUND(SUMIF(Einnahmen!E$7:E$10002,A8785,Einnahmen!G$7:G$10002)+SUMIF(Einnahmen!I$7:I$10002,A8785,Einnahmen!H$7:H$10002)+SUMIF(Ausgaben!E$7:E$10002,A8785,Ausgaben!G$7:G$10002)+SUMIF(Ausgaben!I$7:I$10002,A8785,Ausgaben!H$7:H$10002),2)</f>
        <v>0</v>
      </c>
    </row>
    <row r="8786" spans="1:2" x14ac:dyDescent="0.25">
      <c r="A8786">
        <v>8786</v>
      </c>
      <c r="B8786" s="24">
        <f>ROUND(SUMIF(Einnahmen!E$7:E$10002,A8786,Einnahmen!G$7:G$10002)+SUMIF(Einnahmen!I$7:I$10002,A8786,Einnahmen!H$7:H$10002)+SUMIF(Ausgaben!E$7:E$10002,A8786,Ausgaben!G$7:G$10002)+SUMIF(Ausgaben!I$7:I$10002,A8786,Ausgaben!H$7:H$10002),2)</f>
        <v>0</v>
      </c>
    </row>
    <row r="8787" spans="1:2" x14ac:dyDescent="0.25">
      <c r="A8787">
        <v>8787</v>
      </c>
      <c r="B8787" s="24">
        <f>ROUND(SUMIF(Einnahmen!E$7:E$10002,A8787,Einnahmen!G$7:G$10002)+SUMIF(Einnahmen!I$7:I$10002,A8787,Einnahmen!H$7:H$10002)+SUMIF(Ausgaben!E$7:E$10002,A8787,Ausgaben!G$7:G$10002)+SUMIF(Ausgaben!I$7:I$10002,A8787,Ausgaben!H$7:H$10002),2)</f>
        <v>0</v>
      </c>
    </row>
    <row r="8788" spans="1:2" x14ac:dyDescent="0.25">
      <c r="A8788">
        <v>8788</v>
      </c>
      <c r="B8788" s="24">
        <f>ROUND(SUMIF(Einnahmen!E$7:E$10002,A8788,Einnahmen!G$7:G$10002)+SUMIF(Einnahmen!I$7:I$10002,A8788,Einnahmen!H$7:H$10002)+SUMIF(Ausgaben!E$7:E$10002,A8788,Ausgaben!G$7:G$10002)+SUMIF(Ausgaben!I$7:I$10002,A8788,Ausgaben!H$7:H$10002),2)</f>
        <v>0</v>
      </c>
    </row>
    <row r="8789" spans="1:2" x14ac:dyDescent="0.25">
      <c r="A8789">
        <v>8789</v>
      </c>
      <c r="B8789" s="24">
        <f>ROUND(SUMIF(Einnahmen!E$7:E$10002,A8789,Einnahmen!G$7:G$10002)+SUMIF(Einnahmen!I$7:I$10002,A8789,Einnahmen!H$7:H$10002)+SUMIF(Ausgaben!E$7:E$10002,A8789,Ausgaben!G$7:G$10002)+SUMIF(Ausgaben!I$7:I$10002,A8789,Ausgaben!H$7:H$10002),2)</f>
        <v>0</v>
      </c>
    </row>
    <row r="8790" spans="1:2" x14ac:dyDescent="0.25">
      <c r="A8790">
        <v>8790</v>
      </c>
      <c r="B8790" s="24">
        <f>ROUND(SUMIF(Einnahmen!E$7:E$10002,A8790,Einnahmen!G$7:G$10002)+SUMIF(Einnahmen!I$7:I$10002,A8790,Einnahmen!H$7:H$10002)+SUMIF(Ausgaben!E$7:E$10002,A8790,Ausgaben!G$7:G$10002)+SUMIF(Ausgaben!I$7:I$10002,A8790,Ausgaben!H$7:H$10002),2)</f>
        <v>0</v>
      </c>
    </row>
    <row r="8791" spans="1:2" x14ac:dyDescent="0.25">
      <c r="A8791">
        <v>8791</v>
      </c>
      <c r="B8791" s="24">
        <f>ROUND(SUMIF(Einnahmen!E$7:E$10002,A8791,Einnahmen!G$7:G$10002)+SUMIF(Einnahmen!I$7:I$10002,A8791,Einnahmen!H$7:H$10002)+SUMIF(Ausgaben!E$7:E$10002,A8791,Ausgaben!G$7:G$10002)+SUMIF(Ausgaben!I$7:I$10002,A8791,Ausgaben!H$7:H$10002),2)</f>
        <v>0</v>
      </c>
    </row>
    <row r="8792" spans="1:2" x14ac:dyDescent="0.25">
      <c r="A8792">
        <v>8792</v>
      </c>
      <c r="B8792" s="24">
        <f>ROUND(SUMIF(Einnahmen!E$7:E$10002,A8792,Einnahmen!G$7:G$10002)+SUMIF(Einnahmen!I$7:I$10002,A8792,Einnahmen!H$7:H$10002)+SUMIF(Ausgaben!E$7:E$10002,A8792,Ausgaben!G$7:G$10002)+SUMIF(Ausgaben!I$7:I$10002,A8792,Ausgaben!H$7:H$10002),2)</f>
        <v>0</v>
      </c>
    </row>
    <row r="8793" spans="1:2" x14ac:dyDescent="0.25">
      <c r="A8793">
        <v>8793</v>
      </c>
      <c r="B8793" s="24">
        <f>ROUND(SUMIF(Einnahmen!E$7:E$10002,A8793,Einnahmen!G$7:G$10002)+SUMIF(Einnahmen!I$7:I$10002,A8793,Einnahmen!H$7:H$10002)+SUMIF(Ausgaben!E$7:E$10002,A8793,Ausgaben!G$7:G$10002)+SUMIF(Ausgaben!I$7:I$10002,A8793,Ausgaben!H$7:H$10002),2)</f>
        <v>0</v>
      </c>
    </row>
    <row r="8794" spans="1:2" x14ac:dyDescent="0.25">
      <c r="A8794">
        <v>8794</v>
      </c>
      <c r="B8794" s="24">
        <f>ROUND(SUMIF(Einnahmen!E$7:E$10002,A8794,Einnahmen!G$7:G$10002)+SUMIF(Einnahmen!I$7:I$10002,A8794,Einnahmen!H$7:H$10002)+SUMIF(Ausgaben!E$7:E$10002,A8794,Ausgaben!G$7:G$10002)+SUMIF(Ausgaben!I$7:I$10002,A8794,Ausgaben!H$7:H$10002),2)</f>
        <v>0</v>
      </c>
    </row>
    <row r="8795" spans="1:2" x14ac:dyDescent="0.25">
      <c r="A8795">
        <v>8795</v>
      </c>
      <c r="B8795" s="24">
        <f>ROUND(SUMIF(Einnahmen!E$7:E$10002,A8795,Einnahmen!G$7:G$10002)+SUMIF(Einnahmen!I$7:I$10002,A8795,Einnahmen!H$7:H$10002)+SUMIF(Ausgaben!E$7:E$10002,A8795,Ausgaben!G$7:G$10002)+SUMIF(Ausgaben!I$7:I$10002,A8795,Ausgaben!H$7:H$10002),2)</f>
        <v>0</v>
      </c>
    </row>
    <row r="8796" spans="1:2" x14ac:dyDescent="0.25">
      <c r="A8796">
        <v>8796</v>
      </c>
      <c r="B8796" s="24">
        <f>ROUND(SUMIF(Einnahmen!E$7:E$10002,A8796,Einnahmen!G$7:G$10002)+SUMIF(Einnahmen!I$7:I$10002,A8796,Einnahmen!H$7:H$10002)+SUMIF(Ausgaben!E$7:E$10002,A8796,Ausgaben!G$7:G$10002)+SUMIF(Ausgaben!I$7:I$10002,A8796,Ausgaben!H$7:H$10002),2)</f>
        <v>0</v>
      </c>
    </row>
    <row r="8797" spans="1:2" x14ac:dyDescent="0.25">
      <c r="A8797">
        <v>8797</v>
      </c>
      <c r="B8797" s="24">
        <f>ROUND(SUMIF(Einnahmen!E$7:E$10002,A8797,Einnahmen!G$7:G$10002)+SUMIF(Einnahmen!I$7:I$10002,A8797,Einnahmen!H$7:H$10002)+SUMIF(Ausgaben!E$7:E$10002,A8797,Ausgaben!G$7:G$10002)+SUMIF(Ausgaben!I$7:I$10002,A8797,Ausgaben!H$7:H$10002),2)</f>
        <v>0</v>
      </c>
    </row>
    <row r="8798" spans="1:2" x14ac:dyDescent="0.25">
      <c r="A8798">
        <v>8798</v>
      </c>
      <c r="B8798" s="24">
        <f>ROUND(SUMIF(Einnahmen!E$7:E$10002,A8798,Einnahmen!G$7:G$10002)+SUMIF(Einnahmen!I$7:I$10002,A8798,Einnahmen!H$7:H$10002)+SUMIF(Ausgaben!E$7:E$10002,A8798,Ausgaben!G$7:G$10002)+SUMIF(Ausgaben!I$7:I$10002,A8798,Ausgaben!H$7:H$10002),2)</f>
        <v>0</v>
      </c>
    </row>
    <row r="8799" spans="1:2" x14ac:dyDescent="0.25">
      <c r="A8799">
        <v>8799</v>
      </c>
      <c r="B8799" s="24">
        <f>ROUND(SUMIF(Einnahmen!E$7:E$10002,A8799,Einnahmen!G$7:G$10002)+SUMIF(Einnahmen!I$7:I$10002,A8799,Einnahmen!H$7:H$10002)+SUMIF(Ausgaben!E$7:E$10002,A8799,Ausgaben!G$7:G$10002)+SUMIF(Ausgaben!I$7:I$10002,A8799,Ausgaben!H$7:H$10002),2)</f>
        <v>0</v>
      </c>
    </row>
    <row r="8800" spans="1:2" x14ac:dyDescent="0.25">
      <c r="A8800">
        <v>8800</v>
      </c>
      <c r="B8800" s="24">
        <f>ROUND(SUMIF(Einnahmen!E$7:E$10002,A8800,Einnahmen!G$7:G$10002)+SUMIF(Einnahmen!I$7:I$10002,A8800,Einnahmen!H$7:H$10002)+SUMIF(Ausgaben!E$7:E$10002,A8800,Ausgaben!G$7:G$10002)+SUMIF(Ausgaben!I$7:I$10002,A8800,Ausgaben!H$7:H$10002),2)</f>
        <v>0</v>
      </c>
    </row>
    <row r="8801" spans="1:2" x14ac:dyDescent="0.25">
      <c r="A8801">
        <v>8801</v>
      </c>
      <c r="B8801" s="24">
        <f>ROUND(SUMIF(Einnahmen!E$7:E$10002,A8801,Einnahmen!G$7:G$10002)+SUMIF(Einnahmen!I$7:I$10002,A8801,Einnahmen!H$7:H$10002)+SUMIF(Ausgaben!E$7:E$10002,A8801,Ausgaben!G$7:G$10002)+SUMIF(Ausgaben!I$7:I$10002,A8801,Ausgaben!H$7:H$10002),2)</f>
        <v>0</v>
      </c>
    </row>
    <row r="8802" spans="1:2" x14ac:dyDescent="0.25">
      <c r="A8802">
        <v>8802</v>
      </c>
      <c r="B8802" s="24">
        <f>ROUND(SUMIF(Einnahmen!E$7:E$10002,A8802,Einnahmen!G$7:G$10002)+SUMIF(Einnahmen!I$7:I$10002,A8802,Einnahmen!H$7:H$10002)+SUMIF(Ausgaben!E$7:E$10002,A8802,Ausgaben!G$7:G$10002)+SUMIF(Ausgaben!I$7:I$10002,A8802,Ausgaben!H$7:H$10002),2)</f>
        <v>0</v>
      </c>
    </row>
    <row r="8803" spans="1:2" x14ac:dyDescent="0.25">
      <c r="A8803">
        <v>8803</v>
      </c>
      <c r="B8803" s="24">
        <f>ROUND(SUMIF(Einnahmen!E$7:E$10002,A8803,Einnahmen!G$7:G$10002)+SUMIF(Einnahmen!I$7:I$10002,A8803,Einnahmen!H$7:H$10002)+SUMIF(Ausgaben!E$7:E$10002,A8803,Ausgaben!G$7:G$10002)+SUMIF(Ausgaben!I$7:I$10002,A8803,Ausgaben!H$7:H$10002),2)</f>
        <v>0</v>
      </c>
    </row>
    <row r="8804" spans="1:2" x14ac:dyDescent="0.25">
      <c r="A8804">
        <v>8804</v>
      </c>
      <c r="B8804" s="24">
        <f>ROUND(SUMIF(Einnahmen!E$7:E$10002,A8804,Einnahmen!G$7:G$10002)+SUMIF(Einnahmen!I$7:I$10002,A8804,Einnahmen!H$7:H$10002)+SUMIF(Ausgaben!E$7:E$10002,A8804,Ausgaben!G$7:G$10002)+SUMIF(Ausgaben!I$7:I$10002,A8804,Ausgaben!H$7:H$10002),2)</f>
        <v>0</v>
      </c>
    </row>
    <row r="8805" spans="1:2" x14ac:dyDescent="0.25">
      <c r="A8805">
        <v>8805</v>
      </c>
      <c r="B8805" s="24">
        <f>ROUND(SUMIF(Einnahmen!E$7:E$10002,A8805,Einnahmen!G$7:G$10002)+SUMIF(Einnahmen!I$7:I$10002,A8805,Einnahmen!H$7:H$10002)+SUMIF(Ausgaben!E$7:E$10002,A8805,Ausgaben!G$7:G$10002)+SUMIF(Ausgaben!I$7:I$10002,A8805,Ausgaben!H$7:H$10002),2)</f>
        <v>0</v>
      </c>
    </row>
    <row r="8806" spans="1:2" x14ac:dyDescent="0.25">
      <c r="A8806">
        <v>8806</v>
      </c>
      <c r="B8806" s="24">
        <f>ROUND(SUMIF(Einnahmen!E$7:E$10002,A8806,Einnahmen!G$7:G$10002)+SUMIF(Einnahmen!I$7:I$10002,A8806,Einnahmen!H$7:H$10002)+SUMIF(Ausgaben!E$7:E$10002,A8806,Ausgaben!G$7:G$10002)+SUMIF(Ausgaben!I$7:I$10002,A8806,Ausgaben!H$7:H$10002),2)</f>
        <v>0</v>
      </c>
    </row>
    <row r="8807" spans="1:2" x14ac:dyDescent="0.25">
      <c r="A8807">
        <v>8807</v>
      </c>
      <c r="B8807" s="24">
        <f>ROUND(SUMIF(Einnahmen!E$7:E$10002,A8807,Einnahmen!G$7:G$10002)+SUMIF(Einnahmen!I$7:I$10002,A8807,Einnahmen!H$7:H$10002)+SUMIF(Ausgaben!E$7:E$10002,A8807,Ausgaben!G$7:G$10002)+SUMIF(Ausgaben!I$7:I$10002,A8807,Ausgaben!H$7:H$10002),2)</f>
        <v>0</v>
      </c>
    </row>
    <row r="8808" spans="1:2" x14ac:dyDescent="0.25">
      <c r="A8808">
        <v>8808</v>
      </c>
      <c r="B8808" s="24">
        <f>ROUND(SUMIF(Einnahmen!E$7:E$10002,A8808,Einnahmen!G$7:G$10002)+SUMIF(Einnahmen!I$7:I$10002,A8808,Einnahmen!H$7:H$10002)+SUMIF(Ausgaben!E$7:E$10002,A8808,Ausgaben!G$7:G$10002)+SUMIF(Ausgaben!I$7:I$10002,A8808,Ausgaben!H$7:H$10002),2)</f>
        <v>0</v>
      </c>
    </row>
    <row r="8809" spans="1:2" x14ac:dyDescent="0.25">
      <c r="A8809">
        <v>8809</v>
      </c>
      <c r="B8809" s="24">
        <f>ROUND(SUMIF(Einnahmen!E$7:E$10002,A8809,Einnahmen!G$7:G$10002)+SUMIF(Einnahmen!I$7:I$10002,A8809,Einnahmen!H$7:H$10002)+SUMIF(Ausgaben!E$7:E$10002,A8809,Ausgaben!G$7:G$10002)+SUMIF(Ausgaben!I$7:I$10002,A8809,Ausgaben!H$7:H$10002),2)</f>
        <v>0</v>
      </c>
    </row>
    <row r="8810" spans="1:2" x14ac:dyDescent="0.25">
      <c r="A8810">
        <v>8810</v>
      </c>
      <c r="B8810" s="24">
        <f>ROUND(SUMIF(Einnahmen!E$7:E$10002,A8810,Einnahmen!G$7:G$10002)+SUMIF(Einnahmen!I$7:I$10002,A8810,Einnahmen!H$7:H$10002)+SUMIF(Ausgaben!E$7:E$10002,A8810,Ausgaben!G$7:G$10002)+SUMIF(Ausgaben!I$7:I$10002,A8810,Ausgaben!H$7:H$10002),2)</f>
        <v>0</v>
      </c>
    </row>
    <row r="8811" spans="1:2" x14ac:dyDescent="0.25">
      <c r="A8811">
        <v>8811</v>
      </c>
      <c r="B8811" s="24">
        <f>ROUND(SUMIF(Einnahmen!E$7:E$10002,A8811,Einnahmen!G$7:G$10002)+SUMIF(Einnahmen!I$7:I$10002,A8811,Einnahmen!H$7:H$10002)+SUMIF(Ausgaben!E$7:E$10002,A8811,Ausgaben!G$7:G$10002)+SUMIF(Ausgaben!I$7:I$10002,A8811,Ausgaben!H$7:H$10002),2)</f>
        <v>0</v>
      </c>
    </row>
    <row r="8812" spans="1:2" x14ac:dyDescent="0.25">
      <c r="A8812">
        <v>8812</v>
      </c>
      <c r="B8812" s="24">
        <f>ROUND(SUMIF(Einnahmen!E$7:E$10002,A8812,Einnahmen!G$7:G$10002)+SUMIF(Einnahmen!I$7:I$10002,A8812,Einnahmen!H$7:H$10002)+SUMIF(Ausgaben!E$7:E$10002,A8812,Ausgaben!G$7:G$10002)+SUMIF(Ausgaben!I$7:I$10002,A8812,Ausgaben!H$7:H$10002),2)</f>
        <v>0</v>
      </c>
    </row>
    <row r="8813" spans="1:2" x14ac:dyDescent="0.25">
      <c r="A8813">
        <v>8813</v>
      </c>
      <c r="B8813" s="24">
        <f>ROUND(SUMIF(Einnahmen!E$7:E$10002,A8813,Einnahmen!G$7:G$10002)+SUMIF(Einnahmen!I$7:I$10002,A8813,Einnahmen!H$7:H$10002)+SUMIF(Ausgaben!E$7:E$10002,A8813,Ausgaben!G$7:G$10002)+SUMIF(Ausgaben!I$7:I$10002,A8813,Ausgaben!H$7:H$10002),2)</f>
        <v>0</v>
      </c>
    </row>
    <row r="8814" spans="1:2" x14ac:dyDescent="0.25">
      <c r="A8814">
        <v>8814</v>
      </c>
      <c r="B8814" s="24">
        <f>ROUND(SUMIF(Einnahmen!E$7:E$10002,A8814,Einnahmen!G$7:G$10002)+SUMIF(Einnahmen!I$7:I$10002,A8814,Einnahmen!H$7:H$10002)+SUMIF(Ausgaben!E$7:E$10002,A8814,Ausgaben!G$7:G$10002)+SUMIF(Ausgaben!I$7:I$10002,A8814,Ausgaben!H$7:H$10002),2)</f>
        <v>0</v>
      </c>
    </row>
    <row r="8815" spans="1:2" x14ac:dyDescent="0.25">
      <c r="A8815">
        <v>8815</v>
      </c>
      <c r="B8815" s="24">
        <f>ROUND(SUMIF(Einnahmen!E$7:E$10002,A8815,Einnahmen!G$7:G$10002)+SUMIF(Einnahmen!I$7:I$10002,A8815,Einnahmen!H$7:H$10002)+SUMIF(Ausgaben!E$7:E$10002,A8815,Ausgaben!G$7:G$10002)+SUMIF(Ausgaben!I$7:I$10002,A8815,Ausgaben!H$7:H$10002),2)</f>
        <v>0</v>
      </c>
    </row>
    <row r="8816" spans="1:2" x14ac:dyDescent="0.25">
      <c r="A8816">
        <v>8816</v>
      </c>
      <c r="B8816" s="24">
        <f>ROUND(SUMIF(Einnahmen!E$7:E$10002,A8816,Einnahmen!G$7:G$10002)+SUMIF(Einnahmen!I$7:I$10002,A8816,Einnahmen!H$7:H$10002)+SUMIF(Ausgaben!E$7:E$10002,A8816,Ausgaben!G$7:G$10002)+SUMIF(Ausgaben!I$7:I$10002,A8816,Ausgaben!H$7:H$10002),2)</f>
        <v>0</v>
      </c>
    </row>
    <row r="8817" spans="1:2" x14ac:dyDescent="0.25">
      <c r="A8817">
        <v>8817</v>
      </c>
      <c r="B8817" s="24">
        <f>ROUND(SUMIF(Einnahmen!E$7:E$10002,A8817,Einnahmen!G$7:G$10002)+SUMIF(Einnahmen!I$7:I$10002,A8817,Einnahmen!H$7:H$10002)+SUMIF(Ausgaben!E$7:E$10002,A8817,Ausgaben!G$7:G$10002)+SUMIF(Ausgaben!I$7:I$10002,A8817,Ausgaben!H$7:H$10002),2)</f>
        <v>0</v>
      </c>
    </row>
    <row r="8818" spans="1:2" x14ac:dyDescent="0.25">
      <c r="A8818">
        <v>8818</v>
      </c>
      <c r="B8818" s="24">
        <f>ROUND(SUMIF(Einnahmen!E$7:E$10002,A8818,Einnahmen!G$7:G$10002)+SUMIF(Einnahmen!I$7:I$10002,A8818,Einnahmen!H$7:H$10002)+SUMIF(Ausgaben!E$7:E$10002,A8818,Ausgaben!G$7:G$10002)+SUMIF(Ausgaben!I$7:I$10002,A8818,Ausgaben!H$7:H$10002),2)</f>
        <v>0</v>
      </c>
    </row>
    <row r="8819" spans="1:2" x14ac:dyDescent="0.25">
      <c r="A8819">
        <v>8819</v>
      </c>
      <c r="B8819" s="24">
        <f>ROUND(SUMIF(Einnahmen!E$7:E$10002,A8819,Einnahmen!G$7:G$10002)+SUMIF(Einnahmen!I$7:I$10002,A8819,Einnahmen!H$7:H$10002)+SUMIF(Ausgaben!E$7:E$10002,A8819,Ausgaben!G$7:G$10002)+SUMIF(Ausgaben!I$7:I$10002,A8819,Ausgaben!H$7:H$10002),2)</f>
        <v>0</v>
      </c>
    </row>
    <row r="8820" spans="1:2" x14ac:dyDescent="0.25">
      <c r="A8820">
        <v>8820</v>
      </c>
      <c r="B8820" s="24">
        <f>ROUND(SUMIF(Einnahmen!E$7:E$10002,A8820,Einnahmen!G$7:G$10002)+SUMIF(Einnahmen!I$7:I$10002,A8820,Einnahmen!H$7:H$10002)+SUMIF(Ausgaben!E$7:E$10002,A8820,Ausgaben!G$7:G$10002)+SUMIF(Ausgaben!I$7:I$10002,A8820,Ausgaben!H$7:H$10002),2)</f>
        <v>150</v>
      </c>
    </row>
    <row r="8821" spans="1:2" x14ac:dyDescent="0.25">
      <c r="A8821">
        <v>8821</v>
      </c>
      <c r="B8821" s="24">
        <f>ROUND(SUMIF(Einnahmen!E$7:E$10002,A8821,Einnahmen!G$7:G$10002)+SUMIF(Einnahmen!I$7:I$10002,A8821,Einnahmen!H$7:H$10002)+SUMIF(Ausgaben!E$7:E$10002,A8821,Ausgaben!G$7:G$10002)+SUMIF(Ausgaben!I$7:I$10002,A8821,Ausgaben!H$7:H$10002),2)</f>
        <v>0</v>
      </c>
    </row>
    <row r="8822" spans="1:2" x14ac:dyDescent="0.25">
      <c r="A8822">
        <v>8822</v>
      </c>
      <c r="B8822" s="24">
        <f>ROUND(SUMIF(Einnahmen!E$7:E$10002,A8822,Einnahmen!G$7:G$10002)+SUMIF(Einnahmen!I$7:I$10002,A8822,Einnahmen!H$7:H$10002)+SUMIF(Ausgaben!E$7:E$10002,A8822,Ausgaben!G$7:G$10002)+SUMIF(Ausgaben!I$7:I$10002,A8822,Ausgaben!H$7:H$10002),2)</f>
        <v>0</v>
      </c>
    </row>
    <row r="8823" spans="1:2" x14ac:dyDescent="0.25">
      <c r="A8823">
        <v>8823</v>
      </c>
      <c r="B8823" s="24">
        <f>ROUND(SUMIF(Einnahmen!E$7:E$10002,A8823,Einnahmen!G$7:G$10002)+SUMIF(Einnahmen!I$7:I$10002,A8823,Einnahmen!H$7:H$10002)+SUMIF(Ausgaben!E$7:E$10002,A8823,Ausgaben!G$7:G$10002)+SUMIF(Ausgaben!I$7:I$10002,A8823,Ausgaben!H$7:H$10002),2)</f>
        <v>0</v>
      </c>
    </row>
    <row r="8824" spans="1:2" x14ac:dyDescent="0.25">
      <c r="A8824">
        <v>8824</v>
      </c>
      <c r="B8824" s="24">
        <f>ROUND(SUMIF(Einnahmen!E$7:E$10002,A8824,Einnahmen!G$7:G$10002)+SUMIF(Einnahmen!I$7:I$10002,A8824,Einnahmen!H$7:H$10002)+SUMIF(Ausgaben!E$7:E$10002,A8824,Ausgaben!G$7:G$10002)+SUMIF(Ausgaben!I$7:I$10002,A8824,Ausgaben!H$7:H$10002),2)</f>
        <v>0</v>
      </c>
    </row>
    <row r="8825" spans="1:2" x14ac:dyDescent="0.25">
      <c r="A8825">
        <v>8825</v>
      </c>
      <c r="B8825" s="24">
        <f>ROUND(SUMIF(Einnahmen!E$7:E$10002,A8825,Einnahmen!G$7:G$10002)+SUMIF(Einnahmen!I$7:I$10002,A8825,Einnahmen!H$7:H$10002)+SUMIF(Ausgaben!E$7:E$10002,A8825,Ausgaben!G$7:G$10002)+SUMIF(Ausgaben!I$7:I$10002,A8825,Ausgaben!H$7:H$10002),2)</f>
        <v>0</v>
      </c>
    </row>
    <row r="8826" spans="1:2" x14ac:dyDescent="0.25">
      <c r="A8826">
        <v>8826</v>
      </c>
      <c r="B8826" s="24">
        <f>ROUND(SUMIF(Einnahmen!E$7:E$10002,A8826,Einnahmen!G$7:G$10002)+SUMIF(Einnahmen!I$7:I$10002,A8826,Einnahmen!H$7:H$10002)+SUMIF(Ausgaben!E$7:E$10002,A8826,Ausgaben!G$7:G$10002)+SUMIF(Ausgaben!I$7:I$10002,A8826,Ausgaben!H$7:H$10002),2)</f>
        <v>0</v>
      </c>
    </row>
    <row r="8827" spans="1:2" x14ac:dyDescent="0.25">
      <c r="A8827">
        <v>8827</v>
      </c>
      <c r="B8827" s="24">
        <f>ROUND(SUMIF(Einnahmen!E$7:E$10002,A8827,Einnahmen!G$7:G$10002)+SUMIF(Einnahmen!I$7:I$10002,A8827,Einnahmen!H$7:H$10002)+SUMIF(Ausgaben!E$7:E$10002,A8827,Ausgaben!G$7:G$10002)+SUMIF(Ausgaben!I$7:I$10002,A8827,Ausgaben!H$7:H$10002),2)</f>
        <v>0</v>
      </c>
    </row>
    <row r="8828" spans="1:2" x14ac:dyDescent="0.25">
      <c r="A8828">
        <v>8828</v>
      </c>
      <c r="B8828" s="24">
        <f>ROUND(SUMIF(Einnahmen!E$7:E$10002,A8828,Einnahmen!G$7:G$10002)+SUMIF(Einnahmen!I$7:I$10002,A8828,Einnahmen!H$7:H$10002)+SUMIF(Ausgaben!E$7:E$10002,A8828,Ausgaben!G$7:G$10002)+SUMIF(Ausgaben!I$7:I$10002,A8828,Ausgaben!H$7:H$10002),2)</f>
        <v>0</v>
      </c>
    </row>
    <row r="8829" spans="1:2" x14ac:dyDescent="0.25">
      <c r="A8829">
        <v>8829</v>
      </c>
      <c r="B8829" s="24">
        <f>ROUND(SUMIF(Einnahmen!E$7:E$10002,A8829,Einnahmen!G$7:G$10002)+SUMIF(Einnahmen!I$7:I$10002,A8829,Einnahmen!H$7:H$10002)+SUMIF(Ausgaben!E$7:E$10002,A8829,Ausgaben!G$7:G$10002)+SUMIF(Ausgaben!I$7:I$10002,A8829,Ausgaben!H$7:H$10002),2)</f>
        <v>0</v>
      </c>
    </row>
    <row r="8830" spans="1:2" x14ac:dyDescent="0.25">
      <c r="A8830">
        <v>8830</v>
      </c>
      <c r="B8830" s="24">
        <f>ROUND(SUMIF(Einnahmen!E$7:E$10002,A8830,Einnahmen!G$7:G$10002)+SUMIF(Einnahmen!I$7:I$10002,A8830,Einnahmen!H$7:H$10002)+SUMIF(Ausgaben!E$7:E$10002,A8830,Ausgaben!G$7:G$10002)+SUMIF(Ausgaben!I$7:I$10002,A8830,Ausgaben!H$7:H$10002),2)</f>
        <v>0</v>
      </c>
    </row>
    <row r="8831" spans="1:2" x14ac:dyDescent="0.25">
      <c r="A8831">
        <v>8831</v>
      </c>
      <c r="B8831" s="24">
        <f>ROUND(SUMIF(Einnahmen!E$7:E$10002,A8831,Einnahmen!G$7:G$10002)+SUMIF(Einnahmen!I$7:I$10002,A8831,Einnahmen!H$7:H$10002)+SUMIF(Ausgaben!E$7:E$10002,A8831,Ausgaben!G$7:G$10002)+SUMIF(Ausgaben!I$7:I$10002,A8831,Ausgaben!H$7:H$10002),2)</f>
        <v>0</v>
      </c>
    </row>
    <row r="8832" spans="1:2" x14ac:dyDescent="0.25">
      <c r="A8832">
        <v>8832</v>
      </c>
      <c r="B8832" s="24">
        <f>ROUND(SUMIF(Einnahmen!E$7:E$10002,A8832,Einnahmen!G$7:G$10002)+SUMIF(Einnahmen!I$7:I$10002,A8832,Einnahmen!H$7:H$10002)+SUMIF(Ausgaben!E$7:E$10002,A8832,Ausgaben!G$7:G$10002)+SUMIF(Ausgaben!I$7:I$10002,A8832,Ausgaben!H$7:H$10002),2)</f>
        <v>0</v>
      </c>
    </row>
    <row r="8833" spans="1:2" x14ac:dyDescent="0.25">
      <c r="A8833">
        <v>8833</v>
      </c>
      <c r="B8833" s="24">
        <f>ROUND(SUMIF(Einnahmen!E$7:E$10002,A8833,Einnahmen!G$7:G$10002)+SUMIF(Einnahmen!I$7:I$10002,A8833,Einnahmen!H$7:H$10002)+SUMIF(Ausgaben!E$7:E$10002,A8833,Ausgaben!G$7:G$10002)+SUMIF(Ausgaben!I$7:I$10002,A8833,Ausgaben!H$7:H$10002),2)</f>
        <v>0</v>
      </c>
    </row>
    <row r="8834" spans="1:2" x14ac:dyDescent="0.25">
      <c r="A8834">
        <v>8834</v>
      </c>
      <c r="B8834" s="24">
        <f>ROUND(SUMIF(Einnahmen!E$7:E$10002,A8834,Einnahmen!G$7:G$10002)+SUMIF(Einnahmen!I$7:I$10002,A8834,Einnahmen!H$7:H$10002)+SUMIF(Ausgaben!E$7:E$10002,A8834,Ausgaben!G$7:G$10002)+SUMIF(Ausgaben!I$7:I$10002,A8834,Ausgaben!H$7:H$10002),2)</f>
        <v>0</v>
      </c>
    </row>
    <row r="8835" spans="1:2" x14ac:dyDescent="0.25">
      <c r="A8835">
        <v>8835</v>
      </c>
      <c r="B8835" s="24">
        <f>ROUND(SUMIF(Einnahmen!E$7:E$10002,A8835,Einnahmen!G$7:G$10002)+SUMIF(Einnahmen!I$7:I$10002,A8835,Einnahmen!H$7:H$10002)+SUMIF(Ausgaben!E$7:E$10002,A8835,Ausgaben!G$7:G$10002)+SUMIF(Ausgaben!I$7:I$10002,A8835,Ausgaben!H$7:H$10002),2)</f>
        <v>0</v>
      </c>
    </row>
    <row r="8836" spans="1:2" x14ac:dyDescent="0.25">
      <c r="A8836">
        <v>8836</v>
      </c>
      <c r="B8836" s="24">
        <f>ROUND(SUMIF(Einnahmen!E$7:E$10002,A8836,Einnahmen!G$7:G$10002)+SUMIF(Einnahmen!I$7:I$10002,A8836,Einnahmen!H$7:H$10002)+SUMIF(Ausgaben!E$7:E$10002,A8836,Ausgaben!G$7:G$10002)+SUMIF(Ausgaben!I$7:I$10002,A8836,Ausgaben!H$7:H$10002),2)</f>
        <v>0</v>
      </c>
    </row>
    <row r="8837" spans="1:2" x14ac:dyDescent="0.25">
      <c r="A8837">
        <v>8837</v>
      </c>
      <c r="B8837" s="24">
        <f>ROUND(SUMIF(Einnahmen!E$7:E$10002,A8837,Einnahmen!G$7:G$10002)+SUMIF(Einnahmen!I$7:I$10002,A8837,Einnahmen!H$7:H$10002)+SUMIF(Ausgaben!E$7:E$10002,A8837,Ausgaben!G$7:G$10002)+SUMIF(Ausgaben!I$7:I$10002,A8837,Ausgaben!H$7:H$10002),2)</f>
        <v>0</v>
      </c>
    </row>
    <row r="8838" spans="1:2" x14ac:dyDescent="0.25">
      <c r="A8838">
        <v>8838</v>
      </c>
      <c r="B8838" s="24">
        <f>ROUND(SUMIF(Einnahmen!E$7:E$10002,A8838,Einnahmen!G$7:G$10002)+SUMIF(Einnahmen!I$7:I$10002,A8838,Einnahmen!H$7:H$10002)+SUMIF(Ausgaben!E$7:E$10002,A8838,Ausgaben!G$7:G$10002)+SUMIF(Ausgaben!I$7:I$10002,A8838,Ausgaben!H$7:H$10002),2)</f>
        <v>0</v>
      </c>
    </row>
    <row r="8839" spans="1:2" x14ac:dyDescent="0.25">
      <c r="A8839">
        <v>8839</v>
      </c>
      <c r="B8839" s="24">
        <f>ROUND(SUMIF(Einnahmen!E$7:E$10002,A8839,Einnahmen!G$7:G$10002)+SUMIF(Einnahmen!I$7:I$10002,A8839,Einnahmen!H$7:H$10002)+SUMIF(Ausgaben!E$7:E$10002,A8839,Ausgaben!G$7:G$10002)+SUMIF(Ausgaben!I$7:I$10002,A8839,Ausgaben!H$7:H$10002),2)</f>
        <v>88.39</v>
      </c>
    </row>
    <row r="8840" spans="1:2" x14ac:dyDescent="0.25">
      <c r="A8840">
        <v>8840</v>
      </c>
      <c r="B8840" s="24">
        <f>ROUND(SUMIF(Einnahmen!E$7:E$10002,A8840,Einnahmen!G$7:G$10002)+SUMIF(Einnahmen!I$7:I$10002,A8840,Einnahmen!H$7:H$10002)+SUMIF(Ausgaben!E$7:E$10002,A8840,Ausgaben!G$7:G$10002)+SUMIF(Ausgaben!I$7:I$10002,A8840,Ausgaben!H$7:H$10002),2)</f>
        <v>0</v>
      </c>
    </row>
    <row r="8841" spans="1:2" x14ac:dyDescent="0.25">
      <c r="A8841">
        <v>8841</v>
      </c>
      <c r="B8841" s="24">
        <f>ROUND(SUMIF(Einnahmen!E$7:E$10002,A8841,Einnahmen!G$7:G$10002)+SUMIF(Einnahmen!I$7:I$10002,A8841,Einnahmen!H$7:H$10002)+SUMIF(Ausgaben!E$7:E$10002,A8841,Ausgaben!G$7:G$10002)+SUMIF(Ausgaben!I$7:I$10002,A8841,Ausgaben!H$7:H$10002),2)</f>
        <v>0</v>
      </c>
    </row>
    <row r="8842" spans="1:2" x14ac:dyDescent="0.25">
      <c r="A8842">
        <v>8842</v>
      </c>
      <c r="B8842" s="24">
        <f>ROUND(SUMIF(Einnahmen!E$7:E$10002,A8842,Einnahmen!G$7:G$10002)+SUMIF(Einnahmen!I$7:I$10002,A8842,Einnahmen!H$7:H$10002)+SUMIF(Ausgaben!E$7:E$10002,A8842,Ausgaben!G$7:G$10002)+SUMIF(Ausgaben!I$7:I$10002,A8842,Ausgaben!H$7:H$10002),2)</f>
        <v>0</v>
      </c>
    </row>
    <row r="8843" spans="1:2" x14ac:dyDescent="0.25">
      <c r="A8843">
        <v>8843</v>
      </c>
      <c r="B8843" s="24">
        <f>ROUND(SUMIF(Einnahmen!E$7:E$10002,A8843,Einnahmen!G$7:G$10002)+SUMIF(Einnahmen!I$7:I$10002,A8843,Einnahmen!H$7:H$10002)+SUMIF(Ausgaben!E$7:E$10002,A8843,Ausgaben!G$7:G$10002)+SUMIF(Ausgaben!I$7:I$10002,A8843,Ausgaben!H$7:H$10002),2)</f>
        <v>0</v>
      </c>
    </row>
    <row r="8844" spans="1:2" x14ac:dyDescent="0.25">
      <c r="A8844">
        <v>8844</v>
      </c>
      <c r="B8844" s="24">
        <f>ROUND(SUMIF(Einnahmen!E$7:E$10002,A8844,Einnahmen!G$7:G$10002)+SUMIF(Einnahmen!I$7:I$10002,A8844,Einnahmen!H$7:H$10002)+SUMIF(Ausgaben!E$7:E$10002,A8844,Ausgaben!G$7:G$10002)+SUMIF(Ausgaben!I$7:I$10002,A8844,Ausgaben!H$7:H$10002),2)</f>
        <v>0</v>
      </c>
    </row>
    <row r="8845" spans="1:2" x14ac:dyDescent="0.25">
      <c r="A8845">
        <v>8845</v>
      </c>
      <c r="B8845" s="24">
        <f>ROUND(SUMIF(Einnahmen!E$7:E$10002,A8845,Einnahmen!G$7:G$10002)+SUMIF(Einnahmen!I$7:I$10002,A8845,Einnahmen!H$7:H$10002)+SUMIF(Ausgaben!E$7:E$10002,A8845,Ausgaben!G$7:G$10002)+SUMIF(Ausgaben!I$7:I$10002,A8845,Ausgaben!H$7:H$10002),2)</f>
        <v>0</v>
      </c>
    </row>
    <row r="8846" spans="1:2" x14ac:dyDescent="0.25">
      <c r="A8846">
        <v>8846</v>
      </c>
      <c r="B8846" s="24">
        <f>ROUND(SUMIF(Einnahmen!E$7:E$10002,A8846,Einnahmen!G$7:G$10002)+SUMIF(Einnahmen!I$7:I$10002,A8846,Einnahmen!H$7:H$10002)+SUMIF(Ausgaben!E$7:E$10002,A8846,Ausgaben!G$7:G$10002)+SUMIF(Ausgaben!I$7:I$10002,A8846,Ausgaben!H$7:H$10002),2)</f>
        <v>0</v>
      </c>
    </row>
    <row r="8847" spans="1:2" x14ac:dyDescent="0.25">
      <c r="A8847">
        <v>8847</v>
      </c>
      <c r="B8847" s="24">
        <f>ROUND(SUMIF(Einnahmen!E$7:E$10002,A8847,Einnahmen!G$7:G$10002)+SUMIF(Einnahmen!I$7:I$10002,A8847,Einnahmen!H$7:H$10002)+SUMIF(Ausgaben!E$7:E$10002,A8847,Ausgaben!G$7:G$10002)+SUMIF(Ausgaben!I$7:I$10002,A8847,Ausgaben!H$7:H$10002),2)</f>
        <v>0</v>
      </c>
    </row>
    <row r="8848" spans="1:2" x14ac:dyDescent="0.25">
      <c r="A8848">
        <v>8848</v>
      </c>
      <c r="B8848" s="24">
        <f>ROUND(SUMIF(Einnahmen!E$7:E$10002,A8848,Einnahmen!G$7:G$10002)+SUMIF(Einnahmen!I$7:I$10002,A8848,Einnahmen!H$7:H$10002)+SUMIF(Ausgaben!E$7:E$10002,A8848,Ausgaben!G$7:G$10002)+SUMIF(Ausgaben!I$7:I$10002,A8848,Ausgaben!H$7:H$10002),2)</f>
        <v>0</v>
      </c>
    </row>
    <row r="8849" spans="1:2" x14ac:dyDescent="0.25">
      <c r="A8849">
        <v>8849</v>
      </c>
      <c r="B8849" s="24">
        <f>ROUND(SUMIF(Einnahmen!E$7:E$10002,A8849,Einnahmen!G$7:G$10002)+SUMIF(Einnahmen!I$7:I$10002,A8849,Einnahmen!H$7:H$10002)+SUMIF(Ausgaben!E$7:E$10002,A8849,Ausgaben!G$7:G$10002)+SUMIF(Ausgaben!I$7:I$10002,A8849,Ausgaben!H$7:H$10002),2)</f>
        <v>0</v>
      </c>
    </row>
    <row r="8850" spans="1:2" x14ac:dyDescent="0.25">
      <c r="A8850">
        <v>8850</v>
      </c>
      <c r="B8850" s="24">
        <f>ROUND(SUMIF(Einnahmen!E$7:E$10002,A8850,Einnahmen!G$7:G$10002)+SUMIF(Einnahmen!I$7:I$10002,A8850,Einnahmen!H$7:H$10002)+SUMIF(Ausgaben!E$7:E$10002,A8850,Ausgaben!G$7:G$10002)+SUMIF(Ausgaben!I$7:I$10002,A8850,Ausgaben!H$7:H$10002),2)</f>
        <v>0</v>
      </c>
    </row>
    <row r="8851" spans="1:2" x14ac:dyDescent="0.25">
      <c r="A8851">
        <v>8851</v>
      </c>
      <c r="B8851" s="24">
        <f>ROUND(SUMIF(Einnahmen!E$7:E$10002,A8851,Einnahmen!G$7:G$10002)+SUMIF(Einnahmen!I$7:I$10002,A8851,Einnahmen!H$7:H$10002)+SUMIF(Ausgaben!E$7:E$10002,A8851,Ausgaben!G$7:G$10002)+SUMIF(Ausgaben!I$7:I$10002,A8851,Ausgaben!H$7:H$10002),2)</f>
        <v>0</v>
      </c>
    </row>
    <row r="8852" spans="1:2" x14ac:dyDescent="0.25">
      <c r="A8852">
        <v>8852</v>
      </c>
      <c r="B8852" s="24">
        <f>ROUND(SUMIF(Einnahmen!E$7:E$10002,A8852,Einnahmen!G$7:G$10002)+SUMIF(Einnahmen!I$7:I$10002,A8852,Einnahmen!H$7:H$10002)+SUMIF(Ausgaben!E$7:E$10002,A8852,Ausgaben!G$7:G$10002)+SUMIF(Ausgaben!I$7:I$10002,A8852,Ausgaben!H$7:H$10002),2)</f>
        <v>0</v>
      </c>
    </row>
    <row r="8853" spans="1:2" x14ac:dyDescent="0.25">
      <c r="A8853">
        <v>8853</v>
      </c>
      <c r="B8853" s="24">
        <f>ROUND(SUMIF(Einnahmen!E$7:E$10002,A8853,Einnahmen!G$7:G$10002)+SUMIF(Einnahmen!I$7:I$10002,A8853,Einnahmen!H$7:H$10002)+SUMIF(Ausgaben!E$7:E$10002,A8853,Ausgaben!G$7:G$10002)+SUMIF(Ausgaben!I$7:I$10002,A8853,Ausgaben!H$7:H$10002),2)</f>
        <v>0</v>
      </c>
    </row>
    <row r="8854" spans="1:2" x14ac:dyDescent="0.25">
      <c r="A8854">
        <v>8854</v>
      </c>
      <c r="B8854" s="24">
        <f>ROUND(SUMIF(Einnahmen!E$7:E$10002,A8854,Einnahmen!G$7:G$10002)+SUMIF(Einnahmen!I$7:I$10002,A8854,Einnahmen!H$7:H$10002)+SUMIF(Ausgaben!E$7:E$10002,A8854,Ausgaben!G$7:G$10002)+SUMIF(Ausgaben!I$7:I$10002,A8854,Ausgaben!H$7:H$10002),2)</f>
        <v>0</v>
      </c>
    </row>
    <row r="8855" spans="1:2" x14ac:dyDescent="0.25">
      <c r="A8855">
        <v>8855</v>
      </c>
      <c r="B8855" s="24">
        <f>ROUND(SUMIF(Einnahmen!E$7:E$10002,A8855,Einnahmen!G$7:G$10002)+SUMIF(Einnahmen!I$7:I$10002,A8855,Einnahmen!H$7:H$10002)+SUMIF(Ausgaben!E$7:E$10002,A8855,Ausgaben!G$7:G$10002)+SUMIF(Ausgaben!I$7:I$10002,A8855,Ausgaben!H$7:H$10002),2)</f>
        <v>0</v>
      </c>
    </row>
    <row r="8856" spans="1:2" x14ac:dyDescent="0.25">
      <c r="A8856">
        <v>8856</v>
      </c>
      <c r="B8856" s="24">
        <f>ROUND(SUMIF(Einnahmen!E$7:E$10002,A8856,Einnahmen!G$7:G$10002)+SUMIF(Einnahmen!I$7:I$10002,A8856,Einnahmen!H$7:H$10002)+SUMIF(Ausgaben!E$7:E$10002,A8856,Ausgaben!G$7:G$10002)+SUMIF(Ausgaben!I$7:I$10002,A8856,Ausgaben!H$7:H$10002),2)</f>
        <v>0</v>
      </c>
    </row>
    <row r="8857" spans="1:2" x14ac:dyDescent="0.25">
      <c r="A8857">
        <v>8857</v>
      </c>
      <c r="B8857" s="24">
        <f>ROUND(SUMIF(Einnahmen!E$7:E$10002,A8857,Einnahmen!G$7:G$10002)+SUMIF(Einnahmen!I$7:I$10002,A8857,Einnahmen!H$7:H$10002)+SUMIF(Ausgaben!E$7:E$10002,A8857,Ausgaben!G$7:G$10002)+SUMIF(Ausgaben!I$7:I$10002,A8857,Ausgaben!H$7:H$10002),2)</f>
        <v>0</v>
      </c>
    </row>
    <row r="8858" spans="1:2" x14ac:dyDescent="0.25">
      <c r="A8858">
        <v>8858</v>
      </c>
      <c r="B8858" s="24">
        <f>ROUND(SUMIF(Einnahmen!E$7:E$10002,A8858,Einnahmen!G$7:G$10002)+SUMIF(Einnahmen!I$7:I$10002,A8858,Einnahmen!H$7:H$10002)+SUMIF(Ausgaben!E$7:E$10002,A8858,Ausgaben!G$7:G$10002)+SUMIF(Ausgaben!I$7:I$10002,A8858,Ausgaben!H$7:H$10002),2)</f>
        <v>0</v>
      </c>
    </row>
    <row r="8859" spans="1:2" x14ac:dyDescent="0.25">
      <c r="A8859">
        <v>8859</v>
      </c>
      <c r="B8859" s="24">
        <f>ROUND(SUMIF(Einnahmen!E$7:E$10002,A8859,Einnahmen!G$7:G$10002)+SUMIF(Einnahmen!I$7:I$10002,A8859,Einnahmen!H$7:H$10002)+SUMIF(Ausgaben!E$7:E$10002,A8859,Ausgaben!G$7:G$10002)+SUMIF(Ausgaben!I$7:I$10002,A8859,Ausgaben!H$7:H$10002),2)</f>
        <v>0</v>
      </c>
    </row>
    <row r="8860" spans="1:2" x14ac:dyDescent="0.25">
      <c r="A8860">
        <v>8860</v>
      </c>
      <c r="B8860" s="24">
        <f>ROUND(SUMIF(Einnahmen!E$7:E$10002,A8860,Einnahmen!G$7:G$10002)+SUMIF(Einnahmen!I$7:I$10002,A8860,Einnahmen!H$7:H$10002)+SUMIF(Ausgaben!E$7:E$10002,A8860,Ausgaben!G$7:G$10002)+SUMIF(Ausgaben!I$7:I$10002,A8860,Ausgaben!H$7:H$10002),2)</f>
        <v>0</v>
      </c>
    </row>
    <row r="8861" spans="1:2" x14ac:dyDescent="0.25">
      <c r="A8861">
        <v>8861</v>
      </c>
      <c r="B8861" s="24">
        <f>ROUND(SUMIF(Einnahmen!E$7:E$10002,A8861,Einnahmen!G$7:G$10002)+SUMIF(Einnahmen!I$7:I$10002,A8861,Einnahmen!H$7:H$10002)+SUMIF(Ausgaben!E$7:E$10002,A8861,Ausgaben!G$7:G$10002)+SUMIF(Ausgaben!I$7:I$10002,A8861,Ausgaben!H$7:H$10002),2)</f>
        <v>0</v>
      </c>
    </row>
    <row r="8862" spans="1:2" x14ac:dyDescent="0.25">
      <c r="A8862">
        <v>8862</v>
      </c>
      <c r="B8862" s="24">
        <f>ROUND(SUMIF(Einnahmen!E$7:E$10002,A8862,Einnahmen!G$7:G$10002)+SUMIF(Einnahmen!I$7:I$10002,A8862,Einnahmen!H$7:H$10002)+SUMIF(Ausgaben!E$7:E$10002,A8862,Ausgaben!G$7:G$10002)+SUMIF(Ausgaben!I$7:I$10002,A8862,Ausgaben!H$7:H$10002),2)</f>
        <v>0</v>
      </c>
    </row>
    <row r="8863" spans="1:2" x14ac:dyDescent="0.25">
      <c r="A8863">
        <v>8863</v>
      </c>
      <c r="B8863" s="24">
        <f>ROUND(SUMIF(Einnahmen!E$7:E$10002,A8863,Einnahmen!G$7:G$10002)+SUMIF(Einnahmen!I$7:I$10002,A8863,Einnahmen!H$7:H$10002)+SUMIF(Ausgaben!E$7:E$10002,A8863,Ausgaben!G$7:G$10002)+SUMIF(Ausgaben!I$7:I$10002,A8863,Ausgaben!H$7:H$10002),2)</f>
        <v>0</v>
      </c>
    </row>
    <row r="8864" spans="1:2" x14ac:dyDescent="0.25">
      <c r="A8864">
        <v>8864</v>
      </c>
      <c r="B8864" s="24">
        <f>ROUND(SUMIF(Einnahmen!E$7:E$10002,A8864,Einnahmen!G$7:G$10002)+SUMIF(Einnahmen!I$7:I$10002,A8864,Einnahmen!H$7:H$10002)+SUMIF(Ausgaben!E$7:E$10002,A8864,Ausgaben!G$7:G$10002)+SUMIF(Ausgaben!I$7:I$10002,A8864,Ausgaben!H$7:H$10002),2)</f>
        <v>0</v>
      </c>
    </row>
    <row r="8865" spans="1:2" x14ac:dyDescent="0.25">
      <c r="A8865">
        <v>8865</v>
      </c>
      <c r="B8865" s="24">
        <f>ROUND(SUMIF(Einnahmen!E$7:E$10002,A8865,Einnahmen!G$7:G$10002)+SUMIF(Einnahmen!I$7:I$10002,A8865,Einnahmen!H$7:H$10002)+SUMIF(Ausgaben!E$7:E$10002,A8865,Ausgaben!G$7:G$10002)+SUMIF(Ausgaben!I$7:I$10002,A8865,Ausgaben!H$7:H$10002),2)</f>
        <v>0</v>
      </c>
    </row>
    <row r="8866" spans="1:2" x14ac:dyDescent="0.25">
      <c r="A8866">
        <v>8866</v>
      </c>
      <c r="B8866" s="24">
        <f>ROUND(SUMIF(Einnahmen!E$7:E$10002,A8866,Einnahmen!G$7:G$10002)+SUMIF(Einnahmen!I$7:I$10002,A8866,Einnahmen!H$7:H$10002)+SUMIF(Ausgaben!E$7:E$10002,A8866,Ausgaben!G$7:G$10002)+SUMIF(Ausgaben!I$7:I$10002,A8866,Ausgaben!H$7:H$10002),2)</f>
        <v>0</v>
      </c>
    </row>
    <row r="8867" spans="1:2" x14ac:dyDescent="0.25">
      <c r="A8867">
        <v>8867</v>
      </c>
      <c r="B8867" s="24">
        <f>ROUND(SUMIF(Einnahmen!E$7:E$10002,A8867,Einnahmen!G$7:G$10002)+SUMIF(Einnahmen!I$7:I$10002,A8867,Einnahmen!H$7:H$10002)+SUMIF(Ausgaben!E$7:E$10002,A8867,Ausgaben!G$7:G$10002)+SUMIF(Ausgaben!I$7:I$10002,A8867,Ausgaben!H$7:H$10002),2)</f>
        <v>0</v>
      </c>
    </row>
    <row r="8868" spans="1:2" x14ac:dyDescent="0.25">
      <c r="A8868">
        <v>8868</v>
      </c>
      <c r="B8868" s="24">
        <f>ROUND(SUMIF(Einnahmen!E$7:E$10002,A8868,Einnahmen!G$7:G$10002)+SUMIF(Einnahmen!I$7:I$10002,A8868,Einnahmen!H$7:H$10002)+SUMIF(Ausgaben!E$7:E$10002,A8868,Ausgaben!G$7:G$10002)+SUMIF(Ausgaben!I$7:I$10002,A8868,Ausgaben!H$7:H$10002),2)</f>
        <v>0</v>
      </c>
    </row>
    <row r="8869" spans="1:2" x14ac:dyDescent="0.25">
      <c r="A8869">
        <v>8869</v>
      </c>
      <c r="B8869" s="24">
        <f>ROUND(SUMIF(Einnahmen!E$7:E$10002,A8869,Einnahmen!G$7:G$10002)+SUMIF(Einnahmen!I$7:I$10002,A8869,Einnahmen!H$7:H$10002)+SUMIF(Ausgaben!E$7:E$10002,A8869,Ausgaben!G$7:G$10002)+SUMIF(Ausgaben!I$7:I$10002,A8869,Ausgaben!H$7:H$10002),2)</f>
        <v>0</v>
      </c>
    </row>
    <row r="8870" spans="1:2" x14ac:dyDescent="0.25">
      <c r="A8870">
        <v>8870</v>
      </c>
      <c r="B8870" s="24">
        <f>ROUND(SUMIF(Einnahmen!E$7:E$10002,A8870,Einnahmen!G$7:G$10002)+SUMIF(Einnahmen!I$7:I$10002,A8870,Einnahmen!H$7:H$10002)+SUMIF(Ausgaben!E$7:E$10002,A8870,Ausgaben!G$7:G$10002)+SUMIF(Ausgaben!I$7:I$10002,A8870,Ausgaben!H$7:H$10002),2)</f>
        <v>0</v>
      </c>
    </row>
    <row r="8871" spans="1:2" x14ac:dyDescent="0.25">
      <c r="A8871">
        <v>8871</v>
      </c>
      <c r="B8871" s="24">
        <f>ROUND(SUMIF(Einnahmen!E$7:E$10002,A8871,Einnahmen!G$7:G$10002)+SUMIF(Einnahmen!I$7:I$10002,A8871,Einnahmen!H$7:H$10002)+SUMIF(Ausgaben!E$7:E$10002,A8871,Ausgaben!G$7:G$10002)+SUMIF(Ausgaben!I$7:I$10002,A8871,Ausgaben!H$7:H$10002),2)</f>
        <v>0</v>
      </c>
    </row>
    <row r="8872" spans="1:2" x14ac:dyDescent="0.25">
      <c r="A8872">
        <v>8872</v>
      </c>
      <c r="B8872" s="24">
        <f>ROUND(SUMIF(Einnahmen!E$7:E$10002,A8872,Einnahmen!G$7:G$10002)+SUMIF(Einnahmen!I$7:I$10002,A8872,Einnahmen!H$7:H$10002)+SUMIF(Ausgaben!E$7:E$10002,A8872,Ausgaben!G$7:G$10002)+SUMIF(Ausgaben!I$7:I$10002,A8872,Ausgaben!H$7:H$10002),2)</f>
        <v>0</v>
      </c>
    </row>
    <row r="8873" spans="1:2" x14ac:dyDescent="0.25">
      <c r="A8873">
        <v>8873</v>
      </c>
      <c r="B8873" s="24">
        <f>ROUND(SUMIF(Einnahmen!E$7:E$10002,A8873,Einnahmen!G$7:G$10002)+SUMIF(Einnahmen!I$7:I$10002,A8873,Einnahmen!H$7:H$10002)+SUMIF(Ausgaben!E$7:E$10002,A8873,Ausgaben!G$7:G$10002)+SUMIF(Ausgaben!I$7:I$10002,A8873,Ausgaben!H$7:H$10002),2)</f>
        <v>0</v>
      </c>
    </row>
    <row r="8874" spans="1:2" x14ac:dyDescent="0.25">
      <c r="A8874">
        <v>8874</v>
      </c>
      <c r="B8874" s="24">
        <f>ROUND(SUMIF(Einnahmen!E$7:E$10002,A8874,Einnahmen!G$7:G$10002)+SUMIF(Einnahmen!I$7:I$10002,A8874,Einnahmen!H$7:H$10002)+SUMIF(Ausgaben!E$7:E$10002,A8874,Ausgaben!G$7:G$10002)+SUMIF(Ausgaben!I$7:I$10002,A8874,Ausgaben!H$7:H$10002),2)</f>
        <v>0</v>
      </c>
    </row>
    <row r="8875" spans="1:2" x14ac:dyDescent="0.25">
      <c r="A8875">
        <v>8875</v>
      </c>
      <c r="B8875" s="24">
        <f>ROUND(SUMIF(Einnahmen!E$7:E$10002,A8875,Einnahmen!G$7:G$10002)+SUMIF(Einnahmen!I$7:I$10002,A8875,Einnahmen!H$7:H$10002)+SUMIF(Ausgaben!E$7:E$10002,A8875,Ausgaben!G$7:G$10002)+SUMIF(Ausgaben!I$7:I$10002,A8875,Ausgaben!H$7:H$10002),2)</f>
        <v>0</v>
      </c>
    </row>
    <row r="8876" spans="1:2" x14ac:dyDescent="0.25">
      <c r="A8876">
        <v>8876</v>
      </c>
      <c r="B8876" s="24">
        <f>ROUND(SUMIF(Einnahmen!E$7:E$10002,A8876,Einnahmen!G$7:G$10002)+SUMIF(Einnahmen!I$7:I$10002,A8876,Einnahmen!H$7:H$10002)+SUMIF(Ausgaben!E$7:E$10002,A8876,Ausgaben!G$7:G$10002)+SUMIF(Ausgaben!I$7:I$10002,A8876,Ausgaben!H$7:H$10002),2)</f>
        <v>0</v>
      </c>
    </row>
    <row r="8877" spans="1:2" x14ac:dyDescent="0.25">
      <c r="A8877">
        <v>8877</v>
      </c>
      <c r="B8877" s="24">
        <f>ROUND(SUMIF(Einnahmen!E$7:E$10002,A8877,Einnahmen!G$7:G$10002)+SUMIF(Einnahmen!I$7:I$10002,A8877,Einnahmen!H$7:H$10002)+SUMIF(Ausgaben!E$7:E$10002,A8877,Ausgaben!G$7:G$10002)+SUMIF(Ausgaben!I$7:I$10002,A8877,Ausgaben!H$7:H$10002),2)</f>
        <v>0</v>
      </c>
    </row>
    <row r="8878" spans="1:2" x14ac:dyDescent="0.25">
      <c r="A8878">
        <v>8878</v>
      </c>
      <c r="B8878" s="24">
        <f>ROUND(SUMIF(Einnahmen!E$7:E$10002,A8878,Einnahmen!G$7:G$10002)+SUMIF(Einnahmen!I$7:I$10002,A8878,Einnahmen!H$7:H$10002)+SUMIF(Ausgaben!E$7:E$10002,A8878,Ausgaben!G$7:G$10002)+SUMIF(Ausgaben!I$7:I$10002,A8878,Ausgaben!H$7:H$10002),2)</f>
        <v>0</v>
      </c>
    </row>
    <row r="8879" spans="1:2" x14ac:dyDescent="0.25">
      <c r="A8879">
        <v>8879</v>
      </c>
      <c r="B8879" s="24">
        <f>ROUND(SUMIF(Einnahmen!E$7:E$10002,A8879,Einnahmen!G$7:G$10002)+SUMIF(Einnahmen!I$7:I$10002,A8879,Einnahmen!H$7:H$10002)+SUMIF(Ausgaben!E$7:E$10002,A8879,Ausgaben!G$7:G$10002)+SUMIF(Ausgaben!I$7:I$10002,A8879,Ausgaben!H$7:H$10002),2)</f>
        <v>0</v>
      </c>
    </row>
    <row r="8880" spans="1:2" x14ac:dyDescent="0.25">
      <c r="A8880">
        <v>8880</v>
      </c>
      <c r="B8880" s="24">
        <f>ROUND(SUMIF(Einnahmen!E$7:E$10002,A8880,Einnahmen!G$7:G$10002)+SUMIF(Einnahmen!I$7:I$10002,A8880,Einnahmen!H$7:H$10002)+SUMIF(Ausgaben!E$7:E$10002,A8880,Ausgaben!G$7:G$10002)+SUMIF(Ausgaben!I$7:I$10002,A8880,Ausgaben!H$7:H$10002),2)</f>
        <v>0</v>
      </c>
    </row>
    <row r="8881" spans="1:2" x14ac:dyDescent="0.25">
      <c r="A8881">
        <v>8881</v>
      </c>
      <c r="B8881" s="24">
        <f>ROUND(SUMIF(Einnahmen!E$7:E$10002,A8881,Einnahmen!G$7:G$10002)+SUMIF(Einnahmen!I$7:I$10002,A8881,Einnahmen!H$7:H$10002)+SUMIF(Ausgaben!E$7:E$10002,A8881,Ausgaben!G$7:G$10002)+SUMIF(Ausgaben!I$7:I$10002,A8881,Ausgaben!H$7:H$10002),2)</f>
        <v>0</v>
      </c>
    </row>
    <row r="8882" spans="1:2" x14ac:dyDescent="0.25">
      <c r="A8882">
        <v>8882</v>
      </c>
      <c r="B8882" s="24">
        <f>ROUND(SUMIF(Einnahmen!E$7:E$10002,A8882,Einnahmen!G$7:G$10002)+SUMIF(Einnahmen!I$7:I$10002,A8882,Einnahmen!H$7:H$10002)+SUMIF(Ausgaben!E$7:E$10002,A8882,Ausgaben!G$7:G$10002)+SUMIF(Ausgaben!I$7:I$10002,A8882,Ausgaben!H$7:H$10002),2)</f>
        <v>0</v>
      </c>
    </row>
    <row r="8883" spans="1:2" x14ac:dyDescent="0.25">
      <c r="A8883">
        <v>8883</v>
      </c>
      <c r="B8883" s="24">
        <f>ROUND(SUMIF(Einnahmen!E$7:E$10002,A8883,Einnahmen!G$7:G$10002)+SUMIF(Einnahmen!I$7:I$10002,A8883,Einnahmen!H$7:H$10002)+SUMIF(Ausgaben!E$7:E$10002,A8883,Ausgaben!G$7:G$10002)+SUMIF(Ausgaben!I$7:I$10002,A8883,Ausgaben!H$7:H$10002),2)</f>
        <v>0</v>
      </c>
    </row>
    <row r="8884" spans="1:2" x14ac:dyDescent="0.25">
      <c r="A8884">
        <v>8884</v>
      </c>
      <c r="B8884" s="24">
        <f>ROUND(SUMIF(Einnahmen!E$7:E$10002,A8884,Einnahmen!G$7:G$10002)+SUMIF(Einnahmen!I$7:I$10002,A8884,Einnahmen!H$7:H$10002)+SUMIF(Ausgaben!E$7:E$10002,A8884,Ausgaben!G$7:G$10002)+SUMIF(Ausgaben!I$7:I$10002,A8884,Ausgaben!H$7:H$10002),2)</f>
        <v>0</v>
      </c>
    </row>
    <row r="8885" spans="1:2" x14ac:dyDescent="0.25">
      <c r="A8885">
        <v>8885</v>
      </c>
      <c r="B8885" s="24">
        <f>ROUND(SUMIF(Einnahmen!E$7:E$10002,A8885,Einnahmen!G$7:G$10002)+SUMIF(Einnahmen!I$7:I$10002,A8885,Einnahmen!H$7:H$10002)+SUMIF(Ausgaben!E$7:E$10002,A8885,Ausgaben!G$7:G$10002)+SUMIF(Ausgaben!I$7:I$10002,A8885,Ausgaben!H$7:H$10002),2)</f>
        <v>0</v>
      </c>
    </row>
    <row r="8886" spans="1:2" x14ac:dyDescent="0.25">
      <c r="A8886">
        <v>8886</v>
      </c>
      <c r="B8886" s="24">
        <f>ROUND(SUMIF(Einnahmen!E$7:E$10002,A8886,Einnahmen!G$7:G$10002)+SUMIF(Einnahmen!I$7:I$10002,A8886,Einnahmen!H$7:H$10002)+SUMIF(Ausgaben!E$7:E$10002,A8886,Ausgaben!G$7:G$10002)+SUMIF(Ausgaben!I$7:I$10002,A8886,Ausgaben!H$7:H$10002),2)</f>
        <v>0</v>
      </c>
    </row>
    <row r="8887" spans="1:2" x14ac:dyDescent="0.25">
      <c r="A8887">
        <v>8887</v>
      </c>
      <c r="B8887" s="24">
        <f>ROUND(SUMIF(Einnahmen!E$7:E$10002,A8887,Einnahmen!G$7:G$10002)+SUMIF(Einnahmen!I$7:I$10002,A8887,Einnahmen!H$7:H$10002)+SUMIF(Ausgaben!E$7:E$10002,A8887,Ausgaben!G$7:G$10002)+SUMIF(Ausgaben!I$7:I$10002,A8887,Ausgaben!H$7:H$10002),2)</f>
        <v>0</v>
      </c>
    </row>
    <row r="8888" spans="1:2" x14ac:dyDescent="0.25">
      <c r="A8888">
        <v>8888</v>
      </c>
      <c r="B8888" s="24">
        <f>ROUND(SUMIF(Einnahmen!E$7:E$10002,A8888,Einnahmen!G$7:G$10002)+SUMIF(Einnahmen!I$7:I$10002,A8888,Einnahmen!H$7:H$10002)+SUMIF(Ausgaben!E$7:E$10002,A8888,Ausgaben!G$7:G$10002)+SUMIF(Ausgaben!I$7:I$10002,A8888,Ausgaben!H$7:H$10002),2)</f>
        <v>0</v>
      </c>
    </row>
    <row r="8889" spans="1:2" x14ac:dyDescent="0.25">
      <c r="A8889">
        <v>8889</v>
      </c>
      <c r="B8889" s="24">
        <f>ROUND(SUMIF(Einnahmen!E$7:E$10002,A8889,Einnahmen!G$7:G$10002)+SUMIF(Einnahmen!I$7:I$10002,A8889,Einnahmen!H$7:H$10002)+SUMIF(Ausgaben!E$7:E$10002,A8889,Ausgaben!G$7:G$10002)+SUMIF(Ausgaben!I$7:I$10002,A8889,Ausgaben!H$7:H$10002),2)</f>
        <v>0</v>
      </c>
    </row>
    <row r="8890" spans="1:2" x14ac:dyDescent="0.25">
      <c r="A8890">
        <v>8890</v>
      </c>
      <c r="B8890" s="24">
        <f>ROUND(SUMIF(Einnahmen!E$7:E$10002,A8890,Einnahmen!G$7:G$10002)+SUMIF(Einnahmen!I$7:I$10002,A8890,Einnahmen!H$7:H$10002)+SUMIF(Ausgaben!E$7:E$10002,A8890,Ausgaben!G$7:G$10002)+SUMIF(Ausgaben!I$7:I$10002,A8890,Ausgaben!H$7:H$10002),2)</f>
        <v>0</v>
      </c>
    </row>
    <row r="8891" spans="1:2" x14ac:dyDescent="0.25">
      <c r="A8891">
        <v>8891</v>
      </c>
      <c r="B8891" s="24">
        <f>ROUND(SUMIF(Einnahmen!E$7:E$10002,A8891,Einnahmen!G$7:G$10002)+SUMIF(Einnahmen!I$7:I$10002,A8891,Einnahmen!H$7:H$10002)+SUMIF(Ausgaben!E$7:E$10002,A8891,Ausgaben!G$7:G$10002)+SUMIF(Ausgaben!I$7:I$10002,A8891,Ausgaben!H$7:H$10002),2)</f>
        <v>0</v>
      </c>
    </row>
    <row r="8892" spans="1:2" x14ac:dyDescent="0.25">
      <c r="A8892">
        <v>8892</v>
      </c>
      <c r="B8892" s="24">
        <f>ROUND(SUMIF(Einnahmen!E$7:E$10002,A8892,Einnahmen!G$7:G$10002)+SUMIF(Einnahmen!I$7:I$10002,A8892,Einnahmen!H$7:H$10002)+SUMIF(Ausgaben!E$7:E$10002,A8892,Ausgaben!G$7:G$10002)+SUMIF(Ausgaben!I$7:I$10002,A8892,Ausgaben!H$7:H$10002),2)</f>
        <v>0</v>
      </c>
    </row>
    <row r="8893" spans="1:2" x14ac:dyDescent="0.25">
      <c r="A8893">
        <v>8893</v>
      </c>
      <c r="B8893" s="24">
        <f>ROUND(SUMIF(Einnahmen!E$7:E$10002,A8893,Einnahmen!G$7:G$10002)+SUMIF(Einnahmen!I$7:I$10002,A8893,Einnahmen!H$7:H$10002)+SUMIF(Ausgaben!E$7:E$10002,A8893,Ausgaben!G$7:G$10002)+SUMIF(Ausgaben!I$7:I$10002,A8893,Ausgaben!H$7:H$10002),2)</f>
        <v>0</v>
      </c>
    </row>
    <row r="8894" spans="1:2" x14ac:dyDescent="0.25">
      <c r="A8894">
        <v>8894</v>
      </c>
      <c r="B8894" s="24">
        <f>ROUND(SUMIF(Einnahmen!E$7:E$10002,A8894,Einnahmen!G$7:G$10002)+SUMIF(Einnahmen!I$7:I$10002,A8894,Einnahmen!H$7:H$10002)+SUMIF(Ausgaben!E$7:E$10002,A8894,Ausgaben!G$7:G$10002)+SUMIF(Ausgaben!I$7:I$10002,A8894,Ausgaben!H$7:H$10002),2)</f>
        <v>0</v>
      </c>
    </row>
    <row r="8895" spans="1:2" x14ac:dyDescent="0.25">
      <c r="A8895">
        <v>8895</v>
      </c>
      <c r="B8895" s="24">
        <f>ROUND(SUMIF(Einnahmen!E$7:E$10002,A8895,Einnahmen!G$7:G$10002)+SUMIF(Einnahmen!I$7:I$10002,A8895,Einnahmen!H$7:H$10002)+SUMIF(Ausgaben!E$7:E$10002,A8895,Ausgaben!G$7:G$10002)+SUMIF(Ausgaben!I$7:I$10002,A8895,Ausgaben!H$7:H$10002),2)</f>
        <v>0</v>
      </c>
    </row>
    <row r="8896" spans="1:2" x14ac:dyDescent="0.25">
      <c r="A8896">
        <v>8896</v>
      </c>
      <c r="B8896" s="24">
        <f>ROUND(SUMIF(Einnahmen!E$7:E$10002,A8896,Einnahmen!G$7:G$10002)+SUMIF(Einnahmen!I$7:I$10002,A8896,Einnahmen!H$7:H$10002)+SUMIF(Ausgaben!E$7:E$10002,A8896,Ausgaben!G$7:G$10002)+SUMIF(Ausgaben!I$7:I$10002,A8896,Ausgaben!H$7:H$10002),2)</f>
        <v>0</v>
      </c>
    </row>
    <row r="8897" spans="1:2" x14ac:dyDescent="0.25">
      <c r="A8897">
        <v>8897</v>
      </c>
      <c r="B8897" s="24">
        <f>ROUND(SUMIF(Einnahmen!E$7:E$10002,A8897,Einnahmen!G$7:G$10002)+SUMIF(Einnahmen!I$7:I$10002,A8897,Einnahmen!H$7:H$10002)+SUMIF(Ausgaben!E$7:E$10002,A8897,Ausgaben!G$7:G$10002)+SUMIF(Ausgaben!I$7:I$10002,A8897,Ausgaben!H$7:H$10002),2)</f>
        <v>0</v>
      </c>
    </row>
    <row r="8898" spans="1:2" x14ac:dyDescent="0.25">
      <c r="A8898">
        <v>8898</v>
      </c>
      <c r="B8898" s="24">
        <f>ROUND(SUMIF(Einnahmen!E$7:E$10002,A8898,Einnahmen!G$7:G$10002)+SUMIF(Einnahmen!I$7:I$10002,A8898,Einnahmen!H$7:H$10002)+SUMIF(Ausgaben!E$7:E$10002,A8898,Ausgaben!G$7:G$10002)+SUMIF(Ausgaben!I$7:I$10002,A8898,Ausgaben!H$7:H$10002),2)</f>
        <v>0</v>
      </c>
    </row>
    <row r="8899" spans="1:2" x14ac:dyDescent="0.25">
      <c r="A8899">
        <v>8899</v>
      </c>
      <c r="B8899" s="24">
        <f>ROUND(SUMIF(Einnahmen!E$7:E$10002,A8899,Einnahmen!G$7:G$10002)+SUMIF(Einnahmen!I$7:I$10002,A8899,Einnahmen!H$7:H$10002)+SUMIF(Ausgaben!E$7:E$10002,A8899,Ausgaben!G$7:G$10002)+SUMIF(Ausgaben!I$7:I$10002,A8899,Ausgaben!H$7:H$10002),2)</f>
        <v>0</v>
      </c>
    </row>
    <row r="8900" spans="1:2" x14ac:dyDescent="0.25">
      <c r="A8900">
        <v>8900</v>
      </c>
      <c r="B8900" s="24">
        <f>ROUND(SUMIF(Einnahmen!E$7:E$10002,A8900,Einnahmen!G$7:G$10002)+SUMIF(Einnahmen!I$7:I$10002,A8900,Einnahmen!H$7:H$10002)+SUMIF(Ausgaben!E$7:E$10002,A8900,Ausgaben!G$7:G$10002)+SUMIF(Ausgaben!I$7:I$10002,A8900,Ausgaben!H$7:H$10002),2)</f>
        <v>200</v>
      </c>
    </row>
    <row r="8901" spans="1:2" x14ac:dyDescent="0.25">
      <c r="A8901">
        <v>8901</v>
      </c>
      <c r="B8901" s="24">
        <f>ROUND(SUMIF(Einnahmen!E$7:E$10002,A8901,Einnahmen!G$7:G$10002)+SUMIF(Einnahmen!I$7:I$10002,A8901,Einnahmen!H$7:H$10002)+SUMIF(Ausgaben!E$7:E$10002,A8901,Ausgaben!G$7:G$10002)+SUMIF(Ausgaben!I$7:I$10002,A8901,Ausgaben!H$7:H$10002),2)</f>
        <v>0</v>
      </c>
    </row>
    <row r="8902" spans="1:2" x14ac:dyDescent="0.25">
      <c r="A8902">
        <v>8902</v>
      </c>
      <c r="B8902" s="24">
        <f>ROUND(SUMIF(Einnahmen!E$7:E$10002,A8902,Einnahmen!G$7:G$10002)+SUMIF(Einnahmen!I$7:I$10002,A8902,Einnahmen!H$7:H$10002)+SUMIF(Ausgaben!E$7:E$10002,A8902,Ausgaben!G$7:G$10002)+SUMIF(Ausgaben!I$7:I$10002,A8902,Ausgaben!H$7:H$10002),2)</f>
        <v>0</v>
      </c>
    </row>
    <row r="8903" spans="1:2" x14ac:dyDescent="0.25">
      <c r="A8903">
        <v>8903</v>
      </c>
      <c r="B8903" s="24">
        <f>ROUND(SUMIF(Einnahmen!E$7:E$10002,A8903,Einnahmen!G$7:G$10002)+SUMIF(Einnahmen!I$7:I$10002,A8903,Einnahmen!H$7:H$10002)+SUMIF(Ausgaben!E$7:E$10002,A8903,Ausgaben!G$7:G$10002)+SUMIF(Ausgaben!I$7:I$10002,A8903,Ausgaben!H$7:H$10002),2)</f>
        <v>0</v>
      </c>
    </row>
    <row r="8904" spans="1:2" x14ac:dyDescent="0.25">
      <c r="A8904">
        <v>8904</v>
      </c>
      <c r="B8904" s="24">
        <f>ROUND(SUMIF(Einnahmen!E$7:E$10002,A8904,Einnahmen!G$7:G$10002)+SUMIF(Einnahmen!I$7:I$10002,A8904,Einnahmen!H$7:H$10002)+SUMIF(Ausgaben!E$7:E$10002,A8904,Ausgaben!G$7:G$10002)+SUMIF(Ausgaben!I$7:I$10002,A8904,Ausgaben!H$7:H$10002),2)</f>
        <v>0</v>
      </c>
    </row>
    <row r="8905" spans="1:2" x14ac:dyDescent="0.25">
      <c r="A8905">
        <v>8905</v>
      </c>
      <c r="B8905" s="24">
        <f>ROUND(SUMIF(Einnahmen!E$7:E$10002,A8905,Einnahmen!G$7:G$10002)+SUMIF(Einnahmen!I$7:I$10002,A8905,Einnahmen!H$7:H$10002)+SUMIF(Ausgaben!E$7:E$10002,A8905,Ausgaben!G$7:G$10002)+SUMIF(Ausgaben!I$7:I$10002,A8905,Ausgaben!H$7:H$10002),2)</f>
        <v>0</v>
      </c>
    </row>
    <row r="8906" spans="1:2" x14ac:dyDescent="0.25">
      <c r="A8906">
        <v>8906</v>
      </c>
      <c r="B8906" s="24">
        <f>ROUND(SUMIF(Einnahmen!E$7:E$10002,A8906,Einnahmen!G$7:G$10002)+SUMIF(Einnahmen!I$7:I$10002,A8906,Einnahmen!H$7:H$10002)+SUMIF(Ausgaben!E$7:E$10002,A8906,Ausgaben!G$7:G$10002)+SUMIF(Ausgaben!I$7:I$10002,A8906,Ausgaben!H$7:H$10002),2)</f>
        <v>0</v>
      </c>
    </row>
    <row r="8907" spans="1:2" x14ac:dyDescent="0.25">
      <c r="A8907">
        <v>8907</v>
      </c>
      <c r="B8907" s="24">
        <f>ROUND(SUMIF(Einnahmen!E$7:E$10002,A8907,Einnahmen!G$7:G$10002)+SUMIF(Einnahmen!I$7:I$10002,A8907,Einnahmen!H$7:H$10002)+SUMIF(Ausgaben!E$7:E$10002,A8907,Ausgaben!G$7:G$10002)+SUMIF(Ausgaben!I$7:I$10002,A8907,Ausgaben!H$7:H$10002),2)</f>
        <v>0</v>
      </c>
    </row>
    <row r="8908" spans="1:2" x14ac:dyDescent="0.25">
      <c r="A8908">
        <v>8908</v>
      </c>
      <c r="B8908" s="24">
        <f>ROUND(SUMIF(Einnahmen!E$7:E$10002,A8908,Einnahmen!G$7:G$10002)+SUMIF(Einnahmen!I$7:I$10002,A8908,Einnahmen!H$7:H$10002)+SUMIF(Ausgaben!E$7:E$10002,A8908,Ausgaben!G$7:G$10002)+SUMIF(Ausgaben!I$7:I$10002,A8908,Ausgaben!H$7:H$10002),2)</f>
        <v>0</v>
      </c>
    </row>
    <row r="8909" spans="1:2" x14ac:dyDescent="0.25">
      <c r="A8909">
        <v>8909</v>
      </c>
      <c r="B8909" s="24">
        <f>ROUND(SUMIF(Einnahmen!E$7:E$10002,A8909,Einnahmen!G$7:G$10002)+SUMIF(Einnahmen!I$7:I$10002,A8909,Einnahmen!H$7:H$10002)+SUMIF(Ausgaben!E$7:E$10002,A8909,Ausgaben!G$7:G$10002)+SUMIF(Ausgaben!I$7:I$10002,A8909,Ausgaben!H$7:H$10002),2)</f>
        <v>0</v>
      </c>
    </row>
    <row r="8910" spans="1:2" x14ac:dyDescent="0.25">
      <c r="A8910">
        <v>8910</v>
      </c>
      <c r="B8910" s="24">
        <f>ROUND(SUMIF(Einnahmen!E$7:E$10002,A8910,Einnahmen!G$7:G$10002)+SUMIF(Einnahmen!I$7:I$10002,A8910,Einnahmen!H$7:H$10002)+SUMIF(Ausgaben!E$7:E$10002,A8910,Ausgaben!G$7:G$10002)+SUMIF(Ausgaben!I$7:I$10002,A8910,Ausgaben!H$7:H$10002),2)</f>
        <v>0</v>
      </c>
    </row>
    <row r="8911" spans="1:2" x14ac:dyDescent="0.25">
      <c r="A8911">
        <v>8911</v>
      </c>
      <c r="B8911" s="24">
        <f>ROUND(SUMIF(Einnahmen!E$7:E$10002,A8911,Einnahmen!G$7:G$10002)+SUMIF(Einnahmen!I$7:I$10002,A8911,Einnahmen!H$7:H$10002)+SUMIF(Ausgaben!E$7:E$10002,A8911,Ausgaben!G$7:G$10002)+SUMIF(Ausgaben!I$7:I$10002,A8911,Ausgaben!H$7:H$10002),2)</f>
        <v>0</v>
      </c>
    </row>
    <row r="8912" spans="1:2" x14ac:dyDescent="0.25">
      <c r="A8912">
        <v>8912</v>
      </c>
      <c r="B8912" s="24">
        <f>ROUND(SUMIF(Einnahmen!E$7:E$10002,A8912,Einnahmen!G$7:G$10002)+SUMIF(Einnahmen!I$7:I$10002,A8912,Einnahmen!H$7:H$10002)+SUMIF(Ausgaben!E$7:E$10002,A8912,Ausgaben!G$7:G$10002)+SUMIF(Ausgaben!I$7:I$10002,A8912,Ausgaben!H$7:H$10002),2)</f>
        <v>0</v>
      </c>
    </row>
    <row r="8913" spans="1:2" x14ac:dyDescent="0.25">
      <c r="A8913">
        <v>8913</v>
      </c>
      <c r="B8913" s="24">
        <f>ROUND(SUMIF(Einnahmen!E$7:E$10002,A8913,Einnahmen!G$7:G$10002)+SUMIF(Einnahmen!I$7:I$10002,A8913,Einnahmen!H$7:H$10002)+SUMIF(Ausgaben!E$7:E$10002,A8913,Ausgaben!G$7:G$10002)+SUMIF(Ausgaben!I$7:I$10002,A8913,Ausgaben!H$7:H$10002),2)</f>
        <v>0</v>
      </c>
    </row>
    <row r="8914" spans="1:2" x14ac:dyDescent="0.25">
      <c r="A8914">
        <v>8914</v>
      </c>
      <c r="B8914" s="24">
        <f>ROUND(SUMIF(Einnahmen!E$7:E$10002,A8914,Einnahmen!G$7:G$10002)+SUMIF(Einnahmen!I$7:I$10002,A8914,Einnahmen!H$7:H$10002)+SUMIF(Ausgaben!E$7:E$10002,A8914,Ausgaben!G$7:G$10002)+SUMIF(Ausgaben!I$7:I$10002,A8914,Ausgaben!H$7:H$10002),2)</f>
        <v>0</v>
      </c>
    </row>
    <row r="8915" spans="1:2" x14ac:dyDescent="0.25">
      <c r="A8915">
        <v>8915</v>
      </c>
      <c r="B8915" s="24">
        <f>ROUND(SUMIF(Einnahmen!E$7:E$10002,A8915,Einnahmen!G$7:G$10002)+SUMIF(Einnahmen!I$7:I$10002,A8915,Einnahmen!H$7:H$10002)+SUMIF(Ausgaben!E$7:E$10002,A8915,Ausgaben!G$7:G$10002)+SUMIF(Ausgaben!I$7:I$10002,A8915,Ausgaben!H$7:H$10002),2)</f>
        <v>0</v>
      </c>
    </row>
    <row r="8916" spans="1:2" x14ac:dyDescent="0.25">
      <c r="A8916">
        <v>8916</v>
      </c>
      <c r="B8916" s="24">
        <f>ROUND(SUMIF(Einnahmen!E$7:E$10002,A8916,Einnahmen!G$7:G$10002)+SUMIF(Einnahmen!I$7:I$10002,A8916,Einnahmen!H$7:H$10002)+SUMIF(Ausgaben!E$7:E$10002,A8916,Ausgaben!G$7:G$10002)+SUMIF(Ausgaben!I$7:I$10002,A8916,Ausgaben!H$7:H$10002),2)</f>
        <v>0</v>
      </c>
    </row>
    <row r="8917" spans="1:2" x14ac:dyDescent="0.25">
      <c r="A8917">
        <v>8917</v>
      </c>
      <c r="B8917" s="24">
        <f>ROUND(SUMIF(Einnahmen!E$7:E$10002,A8917,Einnahmen!G$7:G$10002)+SUMIF(Einnahmen!I$7:I$10002,A8917,Einnahmen!H$7:H$10002)+SUMIF(Ausgaben!E$7:E$10002,A8917,Ausgaben!G$7:G$10002)+SUMIF(Ausgaben!I$7:I$10002,A8917,Ausgaben!H$7:H$10002),2)</f>
        <v>0</v>
      </c>
    </row>
    <row r="8918" spans="1:2" x14ac:dyDescent="0.25">
      <c r="A8918">
        <v>8918</v>
      </c>
      <c r="B8918" s="24">
        <f>ROUND(SUMIF(Einnahmen!E$7:E$10002,A8918,Einnahmen!G$7:G$10002)+SUMIF(Einnahmen!I$7:I$10002,A8918,Einnahmen!H$7:H$10002)+SUMIF(Ausgaben!E$7:E$10002,A8918,Ausgaben!G$7:G$10002)+SUMIF(Ausgaben!I$7:I$10002,A8918,Ausgaben!H$7:H$10002),2)</f>
        <v>0</v>
      </c>
    </row>
    <row r="8919" spans="1:2" x14ac:dyDescent="0.25">
      <c r="A8919">
        <v>8919</v>
      </c>
      <c r="B8919" s="24">
        <f>ROUND(SUMIF(Einnahmen!E$7:E$10002,A8919,Einnahmen!G$7:G$10002)+SUMIF(Einnahmen!I$7:I$10002,A8919,Einnahmen!H$7:H$10002)+SUMIF(Ausgaben!E$7:E$10002,A8919,Ausgaben!G$7:G$10002)+SUMIF(Ausgaben!I$7:I$10002,A8919,Ausgaben!H$7:H$10002),2)</f>
        <v>0</v>
      </c>
    </row>
    <row r="8920" spans="1:2" x14ac:dyDescent="0.25">
      <c r="A8920">
        <v>8920</v>
      </c>
      <c r="B8920" s="24">
        <f>ROUND(SUMIF(Einnahmen!E$7:E$10002,A8920,Einnahmen!G$7:G$10002)+SUMIF(Einnahmen!I$7:I$10002,A8920,Einnahmen!H$7:H$10002)+SUMIF(Ausgaben!E$7:E$10002,A8920,Ausgaben!G$7:G$10002)+SUMIF(Ausgaben!I$7:I$10002,A8920,Ausgaben!H$7:H$10002),2)</f>
        <v>0</v>
      </c>
    </row>
    <row r="8921" spans="1:2" x14ac:dyDescent="0.25">
      <c r="A8921">
        <v>8921</v>
      </c>
      <c r="B8921" s="24">
        <f>ROUND(SUMIF(Einnahmen!E$7:E$10002,A8921,Einnahmen!G$7:G$10002)+SUMIF(Einnahmen!I$7:I$10002,A8921,Einnahmen!H$7:H$10002)+SUMIF(Ausgaben!E$7:E$10002,A8921,Ausgaben!G$7:G$10002)+SUMIF(Ausgaben!I$7:I$10002,A8921,Ausgaben!H$7:H$10002),2)</f>
        <v>63.03</v>
      </c>
    </row>
    <row r="8922" spans="1:2" x14ac:dyDescent="0.25">
      <c r="A8922">
        <v>8922</v>
      </c>
      <c r="B8922" s="24">
        <f>ROUND(SUMIF(Einnahmen!E$7:E$10002,A8922,Einnahmen!G$7:G$10002)+SUMIF(Einnahmen!I$7:I$10002,A8922,Einnahmen!H$7:H$10002)+SUMIF(Ausgaben!E$7:E$10002,A8922,Ausgaben!G$7:G$10002)+SUMIF(Ausgaben!I$7:I$10002,A8922,Ausgaben!H$7:H$10002),2)</f>
        <v>0</v>
      </c>
    </row>
    <row r="8923" spans="1:2" x14ac:dyDescent="0.25">
      <c r="A8923">
        <v>8923</v>
      </c>
      <c r="B8923" s="24">
        <f>ROUND(SUMIF(Einnahmen!E$7:E$10002,A8923,Einnahmen!G$7:G$10002)+SUMIF(Einnahmen!I$7:I$10002,A8923,Einnahmen!H$7:H$10002)+SUMIF(Ausgaben!E$7:E$10002,A8923,Ausgaben!G$7:G$10002)+SUMIF(Ausgaben!I$7:I$10002,A8923,Ausgaben!H$7:H$10002),2)</f>
        <v>0</v>
      </c>
    </row>
    <row r="8924" spans="1:2" x14ac:dyDescent="0.25">
      <c r="A8924">
        <v>8924</v>
      </c>
      <c r="B8924" s="24">
        <f>ROUND(SUMIF(Einnahmen!E$7:E$10002,A8924,Einnahmen!G$7:G$10002)+SUMIF(Einnahmen!I$7:I$10002,A8924,Einnahmen!H$7:H$10002)+SUMIF(Ausgaben!E$7:E$10002,A8924,Ausgaben!G$7:G$10002)+SUMIF(Ausgaben!I$7:I$10002,A8924,Ausgaben!H$7:H$10002),2)</f>
        <v>0</v>
      </c>
    </row>
    <row r="8925" spans="1:2" x14ac:dyDescent="0.25">
      <c r="A8925">
        <v>8925</v>
      </c>
      <c r="B8925" s="24">
        <f>ROUND(SUMIF(Einnahmen!E$7:E$10002,A8925,Einnahmen!G$7:G$10002)+SUMIF(Einnahmen!I$7:I$10002,A8925,Einnahmen!H$7:H$10002)+SUMIF(Ausgaben!E$7:E$10002,A8925,Ausgaben!G$7:G$10002)+SUMIF(Ausgaben!I$7:I$10002,A8925,Ausgaben!H$7:H$10002),2)</f>
        <v>0</v>
      </c>
    </row>
    <row r="8926" spans="1:2" x14ac:dyDescent="0.25">
      <c r="A8926">
        <v>8926</v>
      </c>
      <c r="B8926" s="24">
        <f>ROUND(SUMIF(Einnahmen!E$7:E$10002,A8926,Einnahmen!G$7:G$10002)+SUMIF(Einnahmen!I$7:I$10002,A8926,Einnahmen!H$7:H$10002)+SUMIF(Ausgaben!E$7:E$10002,A8926,Ausgaben!G$7:G$10002)+SUMIF(Ausgaben!I$7:I$10002,A8926,Ausgaben!H$7:H$10002),2)</f>
        <v>0</v>
      </c>
    </row>
    <row r="8927" spans="1:2" x14ac:dyDescent="0.25">
      <c r="A8927">
        <v>8927</v>
      </c>
      <c r="B8927" s="24">
        <f>ROUND(SUMIF(Einnahmen!E$7:E$10002,A8927,Einnahmen!G$7:G$10002)+SUMIF(Einnahmen!I$7:I$10002,A8927,Einnahmen!H$7:H$10002)+SUMIF(Ausgaben!E$7:E$10002,A8927,Ausgaben!G$7:G$10002)+SUMIF(Ausgaben!I$7:I$10002,A8927,Ausgaben!H$7:H$10002),2)</f>
        <v>0</v>
      </c>
    </row>
    <row r="8928" spans="1:2" x14ac:dyDescent="0.25">
      <c r="A8928">
        <v>8928</v>
      </c>
      <c r="B8928" s="24">
        <f>ROUND(SUMIF(Einnahmen!E$7:E$10002,A8928,Einnahmen!G$7:G$10002)+SUMIF(Einnahmen!I$7:I$10002,A8928,Einnahmen!H$7:H$10002)+SUMIF(Ausgaben!E$7:E$10002,A8928,Ausgaben!G$7:G$10002)+SUMIF(Ausgaben!I$7:I$10002,A8928,Ausgaben!H$7:H$10002),2)</f>
        <v>0</v>
      </c>
    </row>
    <row r="8929" spans="1:2" x14ac:dyDescent="0.25">
      <c r="A8929">
        <v>8929</v>
      </c>
      <c r="B8929" s="24">
        <f>ROUND(SUMIF(Einnahmen!E$7:E$10002,A8929,Einnahmen!G$7:G$10002)+SUMIF(Einnahmen!I$7:I$10002,A8929,Einnahmen!H$7:H$10002)+SUMIF(Ausgaben!E$7:E$10002,A8929,Ausgaben!G$7:G$10002)+SUMIF(Ausgaben!I$7:I$10002,A8929,Ausgaben!H$7:H$10002),2)</f>
        <v>0</v>
      </c>
    </row>
    <row r="8930" spans="1:2" x14ac:dyDescent="0.25">
      <c r="A8930">
        <v>8930</v>
      </c>
      <c r="B8930" s="24">
        <f>ROUND(SUMIF(Einnahmen!E$7:E$10002,A8930,Einnahmen!G$7:G$10002)+SUMIF(Einnahmen!I$7:I$10002,A8930,Einnahmen!H$7:H$10002)+SUMIF(Ausgaben!E$7:E$10002,A8930,Ausgaben!G$7:G$10002)+SUMIF(Ausgaben!I$7:I$10002,A8930,Ausgaben!H$7:H$10002),2)</f>
        <v>0</v>
      </c>
    </row>
    <row r="8931" spans="1:2" x14ac:dyDescent="0.25">
      <c r="A8931">
        <v>8931</v>
      </c>
      <c r="B8931" s="24">
        <f>ROUND(SUMIF(Einnahmen!E$7:E$10002,A8931,Einnahmen!G$7:G$10002)+SUMIF(Einnahmen!I$7:I$10002,A8931,Einnahmen!H$7:H$10002)+SUMIF(Ausgaben!E$7:E$10002,A8931,Ausgaben!G$7:G$10002)+SUMIF(Ausgaben!I$7:I$10002,A8931,Ausgaben!H$7:H$10002),2)</f>
        <v>0</v>
      </c>
    </row>
    <row r="8932" spans="1:2" x14ac:dyDescent="0.25">
      <c r="A8932">
        <v>8932</v>
      </c>
      <c r="B8932" s="24">
        <f>ROUND(SUMIF(Einnahmen!E$7:E$10002,A8932,Einnahmen!G$7:G$10002)+SUMIF(Einnahmen!I$7:I$10002,A8932,Einnahmen!H$7:H$10002)+SUMIF(Ausgaben!E$7:E$10002,A8932,Ausgaben!G$7:G$10002)+SUMIF(Ausgaben!I$7:I$10002,A8932,Ausgaben!H$7:H$10002),2)</f>
        <v>0</v>
      </c>
    </row>
    <row r="8933" spans="1:2" x14ac:dyDescent="0.25">
      <c r="A8933">
        <v>8933</v>
      </c>
      <c r="B8933" s="24">
        <f>ROUND(SUMIF(Einnahmen!E$7:E$10002,A8933,Einnahmen!G$7:G$10002)+SUMIF(Einnahmen!I$7:I$10002,A8933,Einnahmen!H$7:H$10002)+SUMIF(Ausgaben!E$7:E$10002,A8933,Ausgaben!G$7:G$10002)+SUMIF(Ausgaben!I$7:I$10002,A8933,Ausgaben!H$7:H$10002),2)</f>
        <v>0</v>
      </c>
    </row>
    <row r="8934" spans="1:2" x14ac:dyDescent="0.25">
      <c r="A8934">
        <v>8934</v>
      </c>
      <c r="B8934" s="24">
        <f>ROUND(SUMIF(Einnahmen!E$7:E$10002,A8934,Einnahmen!G$7:G$10002)+SUMIF(Einnahmen!I$7:I$10002,A8934,Einnahmen!H$7:H$10002)+SUMIF(Ausgaben!E$7:E$10002,A8934,Ausgaben!G$7:G$10002)+SUMIF(Ausgaben!I$7:I$10002,A8934,Ausgaben!H$7:H$10002),2)</f>
        <v>0</v>
      </c>
    </row>
    <row r="8935" spans="1:2" x14ac:dyDescent="0.25">
      <c r="A8935">
        <v>8935</v>
      </c>
      <c r="B8935" s="24">
        <f>ROUND(SUMIF(Einnahmen!E$7:E$10002,A8935,Einnahmen!G$7:G$10002)+SUMIF(Einnahmen!I$7:I$10002,A8935,Einnahmen!H$7:H$10002)+SUMIF(Ausgaben!E$7:E$10002,A8935,Ausgaben!G$7:G$10002)+SUMIF(Ausgaben!I$7:I$10002,A8935,Ausgaben!H$7:H$10002),2)</f>
        <v>0</v>
      </c>
    </row>
    <row r="8936" spans="1:2" x14ac:dyDescent="0.25">
      <c r="A8936">
        <v>8936</v>
      </c>
      <c r="B8936" s="24">
        <f>ROUND(SUMIF(Einnahmen!E$7:E$10002,A8936,Einnahmen!G$7:G$10002)+SUMIF(Einnahmen!I$7:I$10002,A8936,Einnahmen!H$7:H$10002)+SUMIF(Ausgaben!E$7:E$10002,A8936,Ausgaben!G$7:G$10002)+SUMIF(Ausgaben!I$7:I$10002,A8936,Ausgaben!H$7:H$10002),2)</f>
        <v>0</v>
      </c>
    </row>
    <row r="8937" spans="1:2" x14ac:dyDescent="0.25">
      <c r="A8937">
        <v>8937</v>
      </c>
      <c r="B8937" s="24">
        <f>ROUND(SUMIF(Einnahmen!E$7:E$10002,A8937,Einnahmen!G$7:G$10002)+SUMIF(Einnahmen!I$7:I$10002,A8937,Einnahmen!H$7:H$10002)+SUMIF(Ausgaben!E$7:E$10002,A8937,Ausgaben!G$7:G$10002)+SUMIF(Ausgaben!I$7:I$10002,A8937,Ausgaben!H$7:H$10002),2)</f>
        <v>0</v>
      </c>
    </row>
    <row r="8938" spans="1:2" x14ac:dyDescent="0.25">
      <c r="A8938">
        <v>8938</v>
      </c>
      <c r="B8938" s="24">
        <f>ROUND(SUMIF(Einnahmen!E$7:E$10002,A8938,Einnahmen!G$7:G$10002)+SUMIF(Einnahmen!I$7:I$10002,A8938,Einnahmen!H$7:H$10002)+SUMIF(Ausgaben!E$7:E$10002,A8938,Ausgaben!G$7:G$10002)+SUMIF(Ausgaben!I$7:I$10002,A8938,Ausgaben!H$7:H$10002),2)</f>
        <v>0</v>
      </c>
    </row>
    <row r="8939" spans="1:2" x14ac:dyDescent="0.25">
      <c r="A8939">
        <v>8939</v>
      </c>
      <c r="B8939" s="24">
        <f>ROUND(SUMIF(Einnahmen!E$7:E$10002,A8939,Einnahmen!G$7:G$10002)+SUMIF(Einnahmen!I$7:I$10002,A8939,Einnahmen!H$7:H$10002)+SUMIF(Ausgaben!E$7:E$10002,A8939,Ausgaben!G$7:G$10002)+SUMIF(Ausgaben!I$7:I$10002,A8939,Ausgaben!H$7:H$10002),2)</f>
        <v>0</v>
      </c>
    </row>
    <row r="8940" spans="1:2" x14ac:dyDescent="0.25">
      <c r="A8940">
        <v>8940</v>
      </c>
      <c r="B8940" s="24">
        <f>ROUND(SUMIF(Einnahmen!E$7:E$10002,A8940,Einnahmen!G$7:G$10002)+SUMIF(Einnahmen!I$7:I$10002,A8940,Einnahmen!H$7:H$10002)+SUMIF(Ausgaben!E$7:E$10002,A8940,Ausgaben!G$7:G$10002)+SUMIF(Ausgaben!I$7:I$10002,A8940,Ausgaben!H$7:H$10002),2)</f>
        <v>0</v>
      </c>
    </row>
    <row r="8941" spans="1:2" x14ac:dyDescent="0.25">
      <c r="A8941">
        <v>8941</v>
      </c>
      <c r="B8941" s="24">
        <f>ROUND(SUMIF(Einnahmen!E$7:E$10002,A8941,Einnahmen!G$7:G$10002)+SUMIF(Einnahmen!I$7:I$10002,A8941,Einnahmen!H$7:H$10002)+SUMIF(Ausgaben!E$7:E$10002,A8941,Ausgaben!G$7:G$10002)+SUMIF(Ausgaben!I$7:I$10002,A8941,Ausgaben!H$7:H$10002),2)</f>
        <v>0</v>
      </c>
    </row>
    <row r="8942" spans="1:2" x14ac:dyDescent="0.25">
      <c r="A8942">
        <v>8942</v>
      </c>
      <c r="B8942" s="24">
        <f>ROUND(SUMIF(Einnahmen!E$7:E$10002,A8942,Einnahmen!G$7:G$10002)+SUMIF(Einnahmen!I$7:I$10002,A8942,Einnahmen!H$7:H$10002)+SUMIF(Ausgaben!E$7:E$10002,A8942,Ausgaben!G$7:G$10002)+SUMIF(Ausgaben!I$7:I$10002,A8942,Ausgaben!H$7:H$10002),2)</f>
        <v>0</v>
      </c>
    </row>
    <row r="8943" spans="1:2" x14ac:dyDescent="0.25">
      <c r="A8943">
        <v>8943</v>
      </c>
      <c r="B8943" s="24">
        <f>ROUND(SUMIF(Einnahmen!E$7:E$10002,A8943,Einnahmen!G$7:G$10002)+SUMIF(Einnahmen!I$7:I$10002,A8943,Einnahmen!H$7:H$10002)+SUMIF(Ausgaben!E$7:E$10002,A8943,Ausgaben!G$7:G$10002)+SUMIF(Ausgaben!I$7:I$10002,A8943,Ausgaben!H$7:H$10002),2)</f>
        <v>0</v>
      </c>
    </row>
    <row r="8944" spans="1:2" x14ac:dyDescent="0.25">
      <c r="A8944">
        <v>8944</v>
      </c>
      <c r="B8944" s="24">
        <f>ROUND(SUMIF(Einnahmen!E$7:E$10002,A8944,Einnahmen!G$7:G$10002)+SUMIF(Einnahmen!I$7:I$10002,A8944,Einnahmen!H$7:H$10002)+SUMIF(Ausgaben!E$7:E$10002,A8944,Ausgaben!G$7:G$10002)+SUMIF(Ausgaben!I$7:I$10002,A8944,Ausgaben!H$7:H$10002),2)</f>
        <v>0</v>
      </c>
    </row>
    <row r="8945" spans="1:2" x14ac:dyDescent="0.25">
      <c r="A8945">
        <v>8945</v>
      </c>
      <c r="B8945" s="24">
        <f>ROUND(SUMIF(Einnahmen!E$7:E$10002,A8945,Einnahmen!G$7:G$10002)+SUMIF(Einnahmen!I$7:I$10002,A8945,Einnahmen!H$7:H$10002)+SUMIF(Ausgaben!E$7:E$10002,A8945,Ausgaben!G$7:G$10002)+SUMIF(Ausgaben!I$7:I$10002,A8945,Ausgaben!H$7:H$10002),2)</f>
        <v>0</v>
      </c>
    </row>
    <row r="8946" spans="1:2" x14ac:dyDescent="0.25">
      <c r="A8946">
        <v>8946</v>
      </c>
      <c r="B8946" s="24">
        <f>ROUND(SUMIF(Einnahmen!E$7:E$10002,A8946,Einnahmen!G$7:G$10002)+SUMIF(Einnahmen!I$7:I$10002,A8946,Einnahmen!H$7:H$10002)+SUMIF(Ausgaben!E$7:E$10002,A8946,Ausgaben!G$7:G$10002)+SUMIF(Ausgaben!I$7:I$10002,A8946,Ausgaben!H$7:H$10002),2)</f>
        <v>0</v>
      </c>
    </row>
    <row r="8947" spans="1:2" x14ac:dyDescent="0.25">
      <c r="A8947">
        <v>8947</v>
      </c>
      <c r="B8947" s="24">
        <f>ROUND(SUMIF(Einnahmen!E$7:E$10002,A8947,Einnahmen!G$7:G$10002)+SUMIF(Einnahmen!I$7:I$10002,A8947,Einnahmen!H$7:H$10002)+SUMIF(Ausgaben!E$7:E$10002,A8947,Ausgaben!G$7:G$10002)+SUMIF(Ausgaben!I$7:I$10002,A8947,Ausgaben!H$7:H$10002),2)</f>
        <v>0</v>
      </c>
    </row>
    <row r="8948" spans="1:2" x14ac:dyDescent="0.25">
      <c r="A8948">
        <v>8948</v>
      </c>
      <c r="B8948" s="24">
        <f>ROUND(SUMIF(Einnahmen!E$7:E$10002,A8948,Einnahmen!G$7:G$10002)+SUMIF(Einnahmen!I$7:I$10002,A8948,Einnahmen!H$7:H$10002)+SUMIF(Ausgaben!E$7:E$10002,A8948,Ausgaben!G$7:G$10002)+SUMIF(Ausgaben!I$7:I$10002,A8948,Ausgaben!H$7:H$10002),2)</f>
        <v>0</v>
      </c>
    </row>
    <row r="8949" spans="1:2" x14ac:dyDescent="0.25">
      <c r="A8949">
        <v>8949</v>
      </c>
      <c r="B8949" s="24">
        <f>ROUND(SUMIF(Einnahmen!E$7:E$10002,A8949,Einnahmen!G$7:G$10002)+SUMIF(Einnahmen!I$7:I$10002,A8949,Einnahmen!H$7:H$10002)+SUMIF(Ausgaben!E$7:E$10002,A8949,Ausgaben!G$7:G$10002)+SUMIF(Ausgaben!I$7:I$10002,A8949,Ausgaben!H$7:H$10002),2)</f>
        <v>0</v>
      </c>
    </row>
    <row r="8950" spans="1:2" x14ac:dyDescent="0.25">
      <c r="A8950">
        <v>8950</v>
      </c>
      <c r="B8950" s="24">
        <f>ROUND(SUMIF(Einnahmen!E$7:E$10002,A8950,Einnahmen!G$7:G$10002)+SUMIF(Einnahmen!I$7:I$10002,A8950,Einnahmen!H$7:H$10002)+SUMIF(Ausgaben!E$7:E$10002,A8950,Ausgaben!G$7:G$10002)+SUMIF(Ausgaben!I$7:I$10002,A8950,Ausgaben!H$7:H$10002),2)</f>
        <v>0</v>
      </c>
    </row>
    <row r="8951" spans="1:2" x14ac:dyDescent="0.25">
      <c r="A8951">
        <v>8951</v>
      </c>
      <c r="B8951" s="24">
        <f>ROUND(SUMIF(Einnahmen!E$7:E$10002,A8951,Einnahmen!G$7:G$10002)+SUMIF(Einnahmen!I$7:I$10002,A8951,Einnahmen!H$7:H$10002)+SUMIF(Ausgaben!E$7:E$10002,A8951,Ausgaben!G$7:G$10002)+SUMIF(Ausgaben!I$7:I$10002,A8951,Ausgaben!H$7:H$10002),2)</f>
        <v>0</v>
      </c>
    </row>
    <row r="8952" spans="1:2" x14ac:dyDescent="0.25">
      <c r="A8952">
        <v>8952</v>
      </c>
      <c r="B8952" s="24">
        <f>ROUND(SUMIF(Einnahmen!E$7:E$10002,A8952,Einnahmen!G$7:G$10002)+SUMIF(Einnahmen!I$7:I$10002,A8952,Einnahmen!H$7:H$10002)+SUMIF(Ausgaben!E$7:E$10002,A8952,Ausgaben!G$7:G$10002)+SUMIF(Ausgaben!I$7:I$10002,A8952,Ausgaben!H$7:H$10002),2)</f>
        <v>0</v>
      </c>
    </row>
    <row r="8953" spans="1:2" x14ac:dyDescent="0.25">
      <c r="A8953">
        <v>8953</v>
      </c>
      <c r="B8953" s="24">
        <f>ROUND(SUMIF(Einnahmen!E$7:E$10002,A8953,Einnahmen!G$7:G$10002)+SUMIF(Einnahmen!I$7:I$10002,A8953,Einnahmen!H$7:H$10002)+SUMIF(Ausgaben!E$7:E$10002,A8953,Ausgaben!G$7:G$10002)+SUMIF(Ausgaben!I$7:I$10002,A8953,Ausgaben!H$7:H$10002),2)</f>
        <v>0</v>
      </c>
    </row>
    <row r="8954" spans="1:2" x14ac:dyDescent="0.25">
      <c r="A8954">
        <v>8954</v>
      </c>
      <c r="B8954" s="24">
        <f>ROUND(SUMIF(Einnahmen!E$7:E$10002,A8954,Einnahmen!G$7:G$10002)+SUMIF(Einnahmen!I$7:I$10002,A8954,Einnahmen!H$7:H$10002)+SUMIF(Ausgaben!E$7:E$10002,A8954,Ausgaben!G$7:G$10002)+SUMIF(Ausgaben!I$7:I$10002,A8954,Ausgaben!H$7:H$10002),2)</f>
        <v>0</v>
      </c>
    </row>
    <row r="8955" spans="1:2" x14ac:dyDescent="0.25">
      <c r="A8955">
        <v>8955</v>
      </c>
      <c r="B8955" s="24">
        <f>ROUND(SUMIF(Einnahmen!E$7:E$10002,A8955,Einnahmen!G$7:G$10002)+SUMIF(Einnahmen!I$7:I$10002,A8955,Einnahmen!H$7:H$10002)+SUMIF(Ausgaben!E$7:E$10002,A8955,Ausgaben!G$7:G$10002)+SUMIF(Ausgaben!I$7:I$10002,A8955,Ausgaben!H$7:H$10002),2)</f>
        <v>0</v>
      </c>
    </row>
    <row r="8956" spans="1:2" x14ac:dyDescent="0.25">
      <c r="A8956">
        <v>8956</v>
      </c>
      <c r="B8956" s="24">
        <f>ROUND(SUMIF(Einnahmen!E$7:E$10002,A8956,Einnahmen!G$7:G$10002)+SUMIF(Einnahmen!I$7:I$10002,A8956,Einnahmen!H$7:H$10002)+SUMIF(Ausgaben!E$7:E$10002,A8956,Ausgaben!G$7:G$10002)+SUMIF(Ausgaben!I$7:I$10002,A8956,Ausgaben!H$7:H$10002),2)</f>
        <v>0</v>
      </c>
    </row>
    <row r="8957" spans="1:2" x14ac:dyDescent="0.25">
      <c r="A8957">
        <v>8957</v>
      </c>
      <c r="B8957" s="24">
        <f>ROUND(SUMIF(Einnahmen!E$7:E$10002,A8957,Einnahmen!G$7:G$10002)+SUMIF(Einnahmen!I$7:I$10002,A8957,Einnahmen!H$7:H$10002)+SUMIF(Ausgaben!E$7:E$10002,A8957,Ausgaben!G$7:G$10002)+SUMIF(Ausgaben!I$7:I$10002,A8957,Ausgaben!H$7:H$10002),2)</f>
        <v>0</v>
      </c>
    </row>
    <row r="8958" spans="1:2" x14ac:dyDescent="0.25">
      <c r="A8958">
        <v>8958</v>
      </c>
      <c r="B8958" s="24">
        <f>ROUND(SUMIF(Einnahmen!E$7:E$10002,A8958,Einnahmen!G$7:G$10002)+SUMIF(Einnahmen!I$7:I$10002,A8958,Einnahmen!H$7:H$10002)+SUMIF(Ausgaben!E$7:E$10002,A8958,Ausgaben!G$7:G$10002)+SUMIF(Ausgaben!I$7:I$10002,A8958,Ausgaben!H$7:H$10002),2)</f>
        <v>0</v>
      </c>
    </row>
    <row r="8959" spans="1:2" x14ac:dyDescent="0.25">
      <c r="A8959">
        <v>8959</v>
      </c>
      <c r="B8959" s="24">
        <f>ROUND(SUMIF(Einnahmen!E$7:E$10002,A8959,Einnahmen!G$7:G$10002)+SUMIF(Einnahmen!I$7:I$10002,A8959,Einnahmen!H$7:H$10002)+SUMIF(Ausgaben!E$7:E$10002,A8959,Ausgaben!G$7:G$10002)+SUMIF(Ausgaben!I$7:I$10002,A8959,Ausgaben!H$7:H$10002),2)</f>
        <v>0</v>
      </c>
    </row>
    <row r="8960" spans="1:2" x14ac:dyDescent="0.25">
      <c r="A8960">
        <v>8960</v>
      </c>
      <c r="B8960" s="24">
        <f>ROUND(SUMIF(Einnahmen!E$7:E$10002,A8960,Einnahmen!G$7:G$10002)+SUMIF(Einnahmen!I$7:I$10002,A8960,Einnahmen!H$7:H$10002)+SUMIF(Ausgaben!E$7:E$10002,A8960,Ausgaben!G$7:G$10002)+SUMIF(Ausgaben!I$7:I$10002,A8960,Ausgaben!H$7:H$10002),2)</f>
        <v>0</v>
      </c>
    </row>
    <row r="8961" spans="1:2" x14ac:dyDescent="0.25">
      <c r="A8961">
        <v>8961</v>
      </c>
      <c r="B8961" s="24">
        <f>ROUND(SUMIF(Einnahmen!E$7:E$10002,A8961,Einnahmen!G$7:G$10002)+SUMIF(Einnahmen!I$7:I$10002,A8961,Einnahmen!H$7:H$10002)+SUMIF(Ausgaben!E$7:E$10002,A8961,Ausgaben!G$7:G$10002)+SUMIF(Ausgaben!I$7:I$10002,A8961,Ausgaben!H$7:H$10002),2)</f>
        <v>0</v>
      </c>
    </row>
    <row r="8962" spans="1:2" x14ac:dyDescent="0.25">
      <c r="A8962">
        <v>8962</v>
      </c>
      <c r="B8962" s="24">
        <f>ROUND(SUMIF(Einnahmen!E$7:E$10002,A8962,Einnahmen!G$7:G$10002)+SUMIF(Einnahmen!I$7:I$10002,A8962,Einnahmen!H$7:H$10002)+SUMIF(Ausgaben!E$7:E$10002,A8962,Ausgaben!G$7:G$10002)+SUMIF(Ausgaben!I$7:I$10002,A8962,Ausgaben!H$7:H$10002),2)</f>
        <v>0</v>
      </c>
    </row>
    <row r="8963" spans="1:2" x14ac:dyDescent="0.25">
      <c r="A8963">
        <v>8963</v>
      </c>
      <c r="B8963" s="24">
        <f>ROUND(SUMIF(Einnahmen!E$7:E$10002,A8963,Einnahmen!G$7:G$10002)+SUMIF(Einnahmen!I$7:I$10002,A8963,Einnahmen!H$7:H$10002)+SUMIF(Ausgaben!E$7:E$10002,A8963,Ausgaben!G$7:G$10002)+SUMIF(Ausgaben!I$7:I$10002,A8963,Ausgaben!H$7:H$10002),2)</f>
        <v>0</v>
      </c>
    </row>
    <row r="8964" spans="1:2" x14ac:dyDescent="0.25">
      <c r="A8964">
        <v>8964</v>
      </c>
      <c r="B8964" s="24">
        <f>ROUND(SUMIF(Einnahmen!E$7:E$10002,A8964,Einnahmen!G$7:G$10002)+SUMIF(Einnahmen!I$7:I$10002,A8964,Einnahmen!H$7:H$10002)+SUMIF(Ausgaben!E$7:E$10002,A8964,Ausgaben!G$7:G$10002)+SUMIF(Ausgaben!I$7:I$10002,A8964,Ausgaben!H$7:H$10002),2)</f>
        <v>0</v>
      </c>
    </row>
    <row r="8965" spans="1:2" x14ac:dyDescent="0.25">
      <c r="A8965">
        <v>8965</v>
      </c>
      <c r="B8965" s="24">
        <f>ROUND(SUMIF(Einnahmen!E$7:E$10002,A8965,Einnahmen!G$7:G$10002)+SUMIF(Einnahmen!I$7:I$10002,A8965,Einnahmen!H$7:H$10002)+SUMIF(Ausgaben!E$7:E$10002,A8965,Ausgaben!G$7:G$10002)+SUMIF(Ausgaben!I$7:I$10002,A8965,Ausgaben!H$7:H$10002),2)</f>
        <v>0</v>
      </c>
    </row>
    <row r="8966" spans="1:2" x14ac:dyDescent="0.25">
      <c r="A8966">
        <v>8966</v>
      </c>
      <c r="B8966" s="24">
        <f>ROUND(SUMIF(Einnahmen!E$7:E$10002,A8966,Einnahmen!G$7:G$10002)+SUMIF(Einnahmen!I$7:I$10002,A8966,Einnahmen!H$7:H$10002)+SUMIF(Ausgaben!E$7:E$10002,A8966,Ausgaben!G$7:G$10002)+SUMIF(Ausgaben!I$7:I$10002,A8966,Ausgaben!H$7:H$10002),2)</f>
        <v>0</v>
      </c>
    </row>
    <row r="8967" spans="1:2" x14ac:dyDescent="0.25">
      <c r="A8967">
        <v>8967</v>
      </c>
      <c r="B8967" s="24">
        <f>ROUND(SUMIF(Einnahmen!E$7:E$10002,A8967,Einnahmen!G$7:G$10002)+SUMIF(Einnahmen!I$7:I$10002,A8967,Einnahmen!H$7:H$10002)+SUMIF(Ausgaben!E$7:E$10002,A8967,Ausgaben!G$7:G$10002)+SUMIF(Ausgaben!I$7:I$10002,A8967,Ausgaben!H$7:H$10002),2)</f>
        <v>0</v>
      </c>
    </row>
    <row r="8968" spans="1:2" x14ac:dyDescent="0.25">
      <c r="A8968">
        <v>8968</v>
      </c>
      <c r="B8968" s="24">
        <f>ROUND(SUMIF(Einnahmen!E$7:E$10002,A8968,Einnahmen!G$7:G$10002)+SUMIF(Einnahmen!I$7:I$10002,A8968,Einnahmen!H$7:H$10002)+SUMIF(Ausgaben!E$7:E$10002,A8968,Ausgaben!G$7:G$10002)+SUMIF(Ausgaben!I$7:I$10002,A8968,Ausgaben!H$7:H$10002),2)</f>
        <v>0</v>
      </c>
    </row>
    <row r="8969" spans="1:2" x14ac:dyDescent="0.25">
      <c r="A8969">
        <v>8969</v>
      </c>
      <c r="B8969" s="24">
        <f>ROUND(SUMIF(Einnahmen!E$7:E$10002,A8969,Einnahmen!G$7:G$10002)+SUMIF(Einnahmen!I$7:I$10002,A8969,Einnahmen!H$7:H$10002)+SUMIF(Ausgaben!E$7:E$10002,A8969,Ausgaben!G$7:G$10002)+SUMIF(Ausgaben!I$7:I$10002,A8969,Ausgaben!H$7:H$10002),2)</f>
        <v>0</v>
      </c>
    </row>
    <row r="8970" spans="1:2" x14ac:dyDescent="0.25">
      <c r="A8970">
        <v>8970</v>
      </c>
      <c r="B8970" s="24">
        <f>ROUND(SUMIF(Einnahmen!E$7:E$10002,A8970,Einnahmen!G$7:G$10002)+SUMIF(Einnahmen!I$7:I$10002,A8970,Einnahmen!H$7:H$10002)+SUMIF(Ausgaben!E$7:E$10002,A8970,Ausgaben!G$7:G$10002)+SUMIF(Ausgaben!I$7:I$10002,A8970,Ausgaben!H$7:H$10002),2)</f>
        <v>0</v>
      </c>
    </row>
    <row r="8971" spans="1:2" x14ac:dyDescent="0.25">
      <c r="A8971">
        <v>8971</v>
      </c>
      <c r="B8971" s="24">
        <f>ROUND(SUMIF(Einnahmen!E$7:E$10002,A8971,Einnahmen!G$7:G$10002)+SUMIF(Einnahmen!I$7:I$10002,A8971,Einnahmen!H$7:H$10002)+SUMIF(Ausgaben!E$7:E$10002,A8971,Ausgaben!G$7:G$10002)+SUMIF(Ausgaben!I$7:I$10002,A8971,Ausgaben!H$7:H$10002),2)</f>
        <v>0</v>
      </c>
    </row>
    <row r="8972" spans="1:2" x14ac:dyDescent="0.25">
      <c r="A8972">
        <v>8972</v>
      </c>
      <c r="B8972" s="24">
        <f>ROUND(SUMIF(Einnahmen!E$7:E$10002,A8972,Einnahmen!G$7:G$10002)+SUMIF(Einnahmen!I$7:I$10002,A8972,Einnahmen!H$7:H$10002)+SUMIF(Ausgaben!E$7:E$10002,A8972,Ausgaben!G$7:G$10002)+SUMIF(Ausgaben!I$7:I$10002,A8972,Ausgaben!H$7:H$10002),2)</f>
        <v>0</v>
      </c>
    </row>
    <row r="8973" spans="1:2" x14ac:dyDescent="0.25">
      <c r="A8973">
        <v>8973</v>
      </c>
      <c r="B8973" s="24">
        <f>ROUND(SUMIF(Einnahmen!E$7:E$10002,A8973,Einnahmen!G$7:G$10002)+SUMIF(Einnahmen!I$7:I$10002,A8973,Einnahmen!H$7:H$10002)+SUMIF(Ausgaben!E$7:E$10002,A8973,Ausgaben!G$7:G$10002)+SUMIF(Ausgaben!I$7:I$10002,A8973,Ausgaben!H$7:H$10002),2)</f>
        <v>0</v>
      </c>
    </row>
    <row r="8974" spans="1:2" x14ac:dyDescent="0.25">
      <c r="A8974">
        <v>8974</v>
      </c>
      <c r="B8974" s="24">
        <f>ROUND(SUMIF(Einnahmen!E$7:E$10002,A8974,Einnahmen!G$7:G$10002)+SUMIF(Einnahmen!I$7:I$10002,A8974,Einnahmen!H$7:H$10002)+SUMIF(Ausgaben!E$7:E$10002,A8974,Ausgaben!G$7:G$10002)+SUMIF(Ausgaben!I$7:I$10002,A8974,Ausgaben!H$7:H$10002),2)</f>
        <v>0</v>
      </c>
    </row>
    <row r="8975" spans="1:2" x14ac:dyDescent="0.25">
      <c r="A8975">
        <v>8975</v>
      </c>
      <c r="B8975" s="24">
        <f>ROUND(SUMIF(Einnahmen!E$7:E$10002,A8975,Einnahmen!G$7:G$10002)+SUMIF(Einnahmen!I$7:I$10002,A8975,Einnahmen!H$7:H$10002)+SUMIF(Ausgaben!E$7:E$10002,A8975,Ausgaben!G$7:G$10002)+SUMIF(Ausgaben!I$7:I$10002,A8975,Ausgaben!H$7:H$10002),2)</f>
        <v>0</v>
      </c>
    </row>
    <row r="8976" spans="1:2" x14ac:dyDescent="0.25">
      <c r="A8976">
        <v>8976</v>
      </c>
      <c r="B8976" s="24">
        <f>ROUND(SUMIF(Einnahmen!E$7:E$10002,A8976,Einnahmen!G$7:G$10002)+SUMIF(Einnahmen!I$7:I$10002,A8976,Einnahmen!H$7:H$10002)+SUMIF(Ausgaben!E$7:E$10002,A8976,Ausgaben!G$7:G$10002)+SUMIF(Ausgaben!I$7:I$10002,A8976,Ausgaben!H$7:H$10002),2)</f>
        <v>0</v>
      </c>
    </row>
    <row r="8977" spans="1:2" x14ac:dyDescent="0.25">
      <c r="A8977">
        <v>8977</v>
      </c>
      <c r="B8977" s="24">
        <f>ROUND(SUMIF(Einnahmen!E$7:E$10002,A8977,Einnahmen!G$7:G$10002)+SUMIF(Einnahmen!I$7:I$10002,A8977,Einnahmen!H$7:H$10002)+SUMIF(Ausgaben!E$7:E$10002,A8977,Ausgaben!G$7:G$10002)+SUMIF(Ausgaben!I$7:I$10002,A8977,Ausgaben!H$7:H$10002),2)</f>
        <v>0</v>
      </c>
    </row>
    <row r="8978" spans="1:2" x14ac:dyDescent="0.25">
      <c r="A8978">
        <v>8978</v>
      </c>
      <c r="B8978" s="24">
        <f>ROUND(SUMIF(Einnahmen!E$7:E$10002,A8978,Einnahmen!G$7:G$10002)+SUMIF(Einnahmen!I$7:I$10002,A8978,Einnahmen!H$7:H$10002)+SUMIF(Ausgaben!E$7:E$10002,A8978,Ausgaben!G$7:G$10002)+SUMIF(Ausgaben!I$7:I$10002,A8978,Ausgaben!H$7:H$10002),2)</f>
        <v>0</v>
      </c>
    </row>
    <row r="8979" spans="1:2" x14ac:dyDescent="0.25">
      <c r="A8979">
        <v>8979</v>
      </c>
      <c r="B8979" s="24">
        <f>ROUND(SUMIF(Einnahmen!E$7:E$10002,A8979,Einnahmen!G$7:G$10002)+SUMIF(Einnahmen!I$7:I$10002,A8979,Einnahmen!H$7:H$10002)+SUMIF(Ausgaben!E$7:E$10002,A8979,Ausgaben!G$7:G$10002)+SUMIF(Ausgaben!I$7:I$10002,A8979,Ausgaben!H$7:H$10002),2)</f>
        <v>0</v>
      </c>
    </row>
    <row r="8980" spans="1:2" x14ac:dyDescent="0.25">
      <c r="A8980">
        <v>8980</v>
      </c>
      <c r="B8980" s="24">
        <f>ROUND(SUMIF(Einnahmen!E$7:E$10002,A8980,Einnahmen!G$7:G$10002)+SUMIF(Einnahmen!I$7:I$10002,A8980,Einnahmen!H$7:H$10002)+SUMIF(Ausgaben!E$7:E$10002,A8980,Ausgaben!G$7:G$10002)+SUMIF(Ausgaben!I$7:I$10002,A8980,Ausgaben!H$7:H$10002),2)</f>
        <v>0</v>
      </c>
    </row>
    <row r="8981" spans="1:2" x14ac:dyDescent="0.25">
      <c r="A8981">
        <v>8981</v>
      </c>
      <c r="B8981" s="24">
        <f>ROUND(SUMIF(Einnahmen!E$7:E$10002,A8981,Einnahmen!G$7:G$10002)+SUMIF(Einnahmen!I$7:I$10002,A8981,Einnahmen!H$7:H$10002)+SUMIF(Ausgaben!E$7:E$10002,A8981,Ausgaben!G$7:G$10002)+SUMIF(Ausgaben!I$7:I$10002,A8981,Ausgaben!H$7:H$10002),2)</f>
        <v>0</v>
      </c>
    </row>
    <row r="8982" spans="1:2" x14ac:dyDescent="0.25">
      <c r="A8982">
        <v>8982</v>
      </c>
      <c r="B8982" s="24">
        <f>ROUND(SUMIF(Einnahmen!E$7:E$10002,A8982,Einnahmen!G$7:G$10002)+SUMIF(Einnahmen!I$7:I$10002,A8982,Einnahmen!H$7:H$10002)+SUMIF(Ausgaben!E$7:E$10002,A8982,Ausgaben!G$7:G$10002)+SUMIF(Ausgaben!I$7:I$10002,A8982,Ausgaben!H$7:H$10002),2)</f>
        <v>0</v>
      </c>
    </row>
    <row r="8983" spans="1:2" x14ac:dyDescent="0.25">
      <c r="A8983">
        <v>8983</v>
      </c>
      <c r="B8983" s="24">
        <f>ROUND(SUMIF(Einnahmen!E$7:E$10002,A8983,Einnahmen!G$7:G$10002)+SUMIF(Einnahmen!I$7:I$10002,A8983,Einnahmen!H$7:H$10002)+SUMIF(Ausgaben!E$7:E$10002,A8983,Ausgaben!G$7:G$10002)+SUMIF(Ausgaben!I$7:I$10002,A8983,Ausgaben!H$7:H$10002),2)</f>
        <v>0</v>
      </c>
    </row>
    <row r="8984" spans="1:2" x14ac:dyDescent="0.25">
      <c r="A8984">
        <v>8984</v>
      </c>
      <c r="B8984" s="24">
        <f>ROUND(SUMIF(Einnahmen!E$7:E$10002,A8984,Einnahmen!G$7:G$10002)+SUMIF(Einnahmen!I$7:I$10002,A8984,Einnahmen!H$7:H$10002)+SUMIF(Ausgaben!E$7:E$10002,A8984,Ausgaben!G$7:G$10002)+SUMIF(Ausgaben!I$7:I$10002,A8984,Ausgaben!H$7:H$10002),2)</f>
        <v>0</v>
      </c>
    </row>
    <row r="8985" spans="1:2" x14ac:dyDescent="0.25">
      <c r="A8985">
        <v>8985</v>
      </c>
      <c r="B8985" s="24">
        <f>ROUND(SUMIF(Einnahmen!E$7:E$10002,A8985,Einnahmen!G$7:G$10002)+SUMIF(Einnahmen!I$7:I$10002,A8985,Einnahmen!H$7:H$10002)+SUMIF(Ausgaben!E$7:E$10002,A8985,Ausgaben!G$7:G$10002)+SUMIF(Ausgaben!I$7:I$10002,A8985,Ausgaben!H$7:H$10002),2)</f>
        <v>0</v>
      </c>
    </row>
    <row r="8986" spans="1:2" x14ac:dyDescent="0.25">
      <c r="A8986">
        <v>8986</v>
      </c>
      <c r="B8986" s="24">
        <f>ROUND(SUMIF(Einnahmen!E$7:E$10002,A8986,Einnahmen!G$7:G$10002)+SUMIF(Einnahmen!I$7:I$10002,A8986,Einnahmen!H$7:H$10002)+SUMIF(Ausgaben!E$7:E$10002,A8986,Ausgaben!G$7:G$10002)+SUMIF(Ausgaben!I$7:I$10002,A8986,Ausgaben!H$7:H$10002),2)</f>
        <v>0</v>
      </c>
    </row>
    <row r="8987" spans="1:2" x14ac:dyDescent="0.25">
      <c r="A8987">
        <v>8987</v>
      </c>
      <c r="B8987" s="24">
        <f>ROUND(SUMIF(Einnahmen!E$7:E$10002,A8987,Einnahmen!G$7:G$10002)+SUMIF(Einnahmen!I$7:I$10002,A8987,Einnahmen!H$7:H$10002)+SUMIF(Ausgaben!E$7:E$10002,A8987,Ausgaben!G$7:G$10002)+SUMIF(Ausgaben!I$7:I$10002,A8987,Ausgaben!H$7:H$10002),2)</f>
        <v>0</v>
      </c>
    </row>
    <row r="8988" spans="1:2" x14ac:dyDescent="0.25">
      <c r="A8988">
        <v>8988</v>
      </c>
      <c r="B8988" s="24">
        <f>ROUND(SUMIF(Einnahmen!E$7:E$10002,A8988,Einnahmen!G$7:G$10002)+SUMIF(Einnahmen!I$7:I$10002,A8988,Einnahmen!H$7:H$10002)+SUMIF(Ausgaben!E$7:E$10002,A8988,Ausgaben!G$7:G$10002)+SUMIF(Ausgaben!I$7:I$10002,A8988,Ausgaben!H$7:H$10002),2)</f>
        <v>0</v>
      </c>
    </row>
    <row r="8989" spans="1:2" x14ac:dyDescent="0.25">
      <c r="A8989">
        <v>8989</v>
      </c>
      <c r="B8989" s="24">
        <f>ROUND(SUMIF(Einnahmen!E$7:E$10002,A8989,Einnahmen!G$7:G$10002)+SUMIF(Einnahmen!I$7:I$10002,A8989,Einnahmen!H$7:H$10002)+SUMIF(Ausgaben!E$7:E$10002,A8989,Ausgaben!G$7:G$10002)+SUMIF(Ausgaben!I$7:I$10002,A8989,Ausgaben!H$7:H$10002),2)</f>
        <v>0</v>
      </c>
    </row>
    <row r="8990" spans="1:2" x14ac:dyDescent="0.25">
      <c r="A8990">
        <v>8990</v>
      </c>
      <c r="B8990" s="24">
        <f>ROUND(SUMIF(Einnahmen!E$7:E$10002,A8990,Einnahmen!G$7:G$10002)+SUMIF(Einnahmen!I$7:I$10002,A8990,Einnahmen!H$7:H$10002)+SUMIF(Ausgaben!E$7:E$10002,A8990,Ausgaben!G$7:G$10002)+SUMIF(Ausgaben!I$7:I$10002,A8990,Ausgaben!H$7:H$10002),2)</f>
        <v>0</v>
      </c>
    </row>
    <row r="8991" spans="1:2" x14ac:dyDescent="0.25">
      <c r="A8991">
        <v>8991</v>
      </c>
      <c r="B8991" s="24">
        <f>ROUND(SUMIF(Einnahmen!E$7:E$10002,A8991,Einnahmen!G$7:G$10002)+SUMIF(Einnahmen!I$7:I$10002,A8991,Einnahmen!H$7:H$10002)+SUMIF(Ausgaben!E$7:E$10002,A8991,Ausgaben!G$7:G$10002)+SUMIF(Ausgaben!I$7:I$10002,A8991,Ausgaben!H$7:H$10002),2)</f>
        <v>0</v>
      </c>
    </row>
    <row r="8992" spans="1:2" x14ac:dyDescent="0.25">
      <c r="A8992">
        <v>8992</v>
      </c>
      <c r="B8992" s="24">
        <f>ROUND(SUMIF(Einnahmen!E$7:E$10002,A8992,Einnahmen!G$7:G$10002)+SUMIF(Einnahmen!I$7:I$10002,A8992,Einnahmen!H$7:H$10002)+SUMIF(Ausgaben!E$7:E$10002,A8992,Ausgaben!G$7:G$10002)+SUMIF(Ausgaben!I$7:I$10002,A8992,Ausgaben!H$7:H$10002),2)</f>
        <v>0</v>
      </c>
    </row>
    <row r="8993" spans="1:2" x14ac:dyDescent="0.25">
      <c r="A8993">
        <v>8993</v>
      </c>
      <c r="B8993" s="24">
        <f>ROUND(SUMIF(Einnahmen!E$7:E$10002,A8993,Einnahmen!G$7:G$10002)+SUMIF(Einnahmen!I$7:I$10002,A8993,Einnahmen!H$7:H$10002)+SUMIF(Ausgaben!E$7:E$10002,A8993,Ausgaben!G$7:G$10002)+SUMIF(Ausgaben!I$7:I$10002,A8993,Ausgaben!H$7:H$10002),2)</f>
        <v>0</v>
      </c>
    </row>
    <row r="8994" spans="1:2" x14ac:dyDescent="0.25">
      <c r="A8994">
        <v>8994</v>
      </c>
      <c r="B8994" s="24">
        <f>ROUND(SUMIF(Einnahmen!E$7:E$10002,A8994,Einnahmen!G$7:G$10002)+SUMIF(Einnahmen!I$7:I$10002,A8994,Einnahmen!H$7:H$10002)+SUMIF(Ausgaben!E$7:E$10002,A8994,Ausgaben!G$7:G$10002)+SUMIF(Ausgaben!I$7:I$10002,A8994,Ausgaben!H$7:H$10002),2)</f>
        <v>0</v>
      </c>
    </row>
    <row r="8995" spans="1:2" x14ac:dyDescent="0.25">
      <c r="A8995">
        <v>8995</v>
      </c>
      <c r="B8995" s="24">
        <f>ROUND(SUMIF(Einnahmen!E$7:E$10002,A8995,Einnahmen!G$7:G$10002)+SUMIF(Einnahmen!I$7:I$10002,A8995,Einnahmen!H$7:H$10002)+SUMIF(Ausgaben!E$7:E$10002,A8995,Ausgaben!G$7:G$10002)+SUMIF(Ausgaben!I$7:I$10002,A8995,Ausgaben!H$7:H$10002),2)</f>
        <v>0</v>
      </c>
    </row>
    <row r="8996" spans="1:2" x14ac:dyDescent="0.25">
      <c r="A8996">
        <v>8996</v>
      </c>
      <c r="B8996" s="24">
        <f>ROUND(SUMIF(Einnahmen!E$7:E$10002,A8996,Einnahmen!G$7:G$10002)+SUMIF(Einnahmen!I$7:I$10002,A8996,Einnahmen!H$7:H$10002)+SUMIF(Ausgaben!E$7:E$10002,A8996,Ausgaben!G$7:G$10002)+SUMIF(Ausgaben!I$7:I$10002,A8996,Ausgaben!H$7:H$10002),2)</f>
        <v>0</v>
      </c>
    </row>
    <row r="8997" spans="1:2" x14ac:dyDescent="0.25">
      <c r="A8997">
        <v>8997</v>
      </c>
      <c r="B8997" s="24">
        <f>ROUND(SUMIF(Einnahmen!E$7:E$10002,A8997,Einnahmen!G$7:G$10002)+SUMIF(Einnahmen!I$7:I$10002,A8997,Einnahmen!H$7:H$10002)+SUMIF(Ausgaben!E$7:E$10002,A8997,Ausgaben!G$7:G$10002)+SUMIF(Ausgaben!I$7:I$10002,A8997,Ausgaben!H$7:H$10002),2)</f>
        <v>0</v>
      </c>
    </row>
    <row r="8998" spans="1:2" x14ac:dyDescent="0.25">
      <c r="A8998">
        <v>8998</v>
      </c>
      <c r="B8998" s="24">
        <f>ROUND(SUMIF(Einnahmen!E$7:E$10002,A8998,Einnahmen!G$7:G$10002)+SUMIF(Einnahmen!I$7:I$10002,A8998,Einnahmen!H$7:H$10002)+SUMIF(Ausgaben!E$7:E$10002,A8998,Ausgaben!G$7:G$10002)+SUMIF(Ausgaben!I$7:I$10002,A8998,Ausgaben!H$7:H$10002),2)</f>
        <v>0</v>
      </c>
    </row>
    <row r="8999" spans="1:2" x14ac:dyDescent="0.25">
      <c r="A8999">
        <v>8999</v>
      </c>
      <c r="B8999" s="24">
        <f>ROUND(SUMIF(Einnahmen!E$7:E$10002,A8999,Einnahmen!G$7:G$10002)+SUMIF(Einnahmen!I$7:I$10002,A8999,Einnahmen!H$7:H$10002)+SUMIF(Ausgaben!E$7:E$10002,A8999,Ausgaben!G$7:G$10002)+SUMIF(Ausgaben!I$7:I$10002,A8999,Ausgaben!H$7:H$10002),2)</f>
        <v>0</v>
      </c>
    </row>
    <row r="9000" spans="1:2" x14ac:dyDescent="0.25">
      <c r="A9000">
        <v>9000</v>
      </c>
      <c r="B9000" s="24">
        <f>ROUND(SUMIF(Einnahmen!E$7:E$10002,A9000,Einnahmen!G$7:G$10002)+SUMIF(Einnahmen!I$7:I$10002,A9000,Einnahmen!H$7:H$10002)+SUMIF(Ausgaben!E$7:E$10002,A9000,Ausgaben!G$7:G$10002)+SUMIF(Ausgaben!I$7:I$10002,A9000,Ausgaben!H$7:H$10002),2)</f>
        <v>0</v>
      </c>
    </row>
    <row r="9001" spans="1:2" x14ac:dyDescent="0.25">
      <c r="A9001">
        <v>9001</v>
      </c>
      <c r="B9001" s="24">
        <f>ROUND(SUMIF(Einnahmen!E$7:E$10002,A9001,Einnahmen!G$7:G$10002)+SUMIF(Einnahmen!I$7:I$10002,A9001,Einnahmen!H$7:H$10002)+SUMIF(Ausgaben!E$7:E$10002,A9001,Ausgaben!G$7:G$10002)+SUMIF(Ausgaben!I$7:I$10002,A9001,Ausgaben!H$7:H$10002),2)</f>
        <v>0</v>
      </c>
    </row>
    <row r="9002" spans="1:2" x14ac:dyDescent="0.25">
      <c r="A9002">
        <v>9002</v>
      </c>
      <c r="B9002" s="24">
        <f>ROUND(SUMIF(Einnahmen!E$7:E$10002,A9002,Einnahmen!G$7:G$10002)+SUMIF(Einnahmen!I$7:I$10002,A9002,Einnahmen!H$7:H$10002)+SUMIF(Ausgaben!E$7:E$10002,A9002,Ausgaben!G$7:G$10002)+SUMIF(Ausgaben!I$7:I$10002,A9002,Ausgaben!H$7:H$10002),2)</f>
        <v>0</v>
      </c>
    </row>
    <row r="9003" spans="1:2" x14ac:dyDescent="0.25">
      <c r="A9003">
        <v>9003</v>
      </c>
      <c r="B9003" s="24">
        <f>ROUND(SUMIF(Einnahmen!E$7:E$10002,A9003,Einnahmen!G$7:G$10002)+SUMIF(Einnahmen!I$7:I$10002,A9003,Einnahmen!H$7:H$10002)+SUMIF(Ausgaben!E$7:E$10002,A9003,Ausgaben!G$7:G$10002)+SUMIF(Ausgaben!I$7:I$10002,A9003,Ausgaben!H$7:H$10002),2)</f>
        <v>0</v>
      </c>
    </row>
    <row r="9004" spans="1:2" x14ac:dyDescent="0.25">
      <c r="A9004">
        <v>9004</v>
      </c>
      <c r="B9004" s="24">
        <f>ROUND(SUMIF(Einnahmen!E$7:E$10002,A9004,Einnahmen!G$7:G$10002)+SUMIF(Einnahmen!I$7:I$10002,A9004,Einnahmen!H$7:H$10002)+SUMIF(Ausgaben!E$7:E$10002,A9004,Ausgaben!G$7:G$10002)+SUMIF(Ausgaben!I$7:I$10002,A9004,Ausgaben!H$7:H$10002),2)</f>
        <v>0</v>
      </c>
    </row>
    <row r="9005" spans="1:2" x14ac:dyDescent="0.25">
      <c r="A9005">
        <v>9005</v>
      </c>
      <c r="B9005" s="24">
        <f>ROUND(SUMIF(Einnahmen!E$7:E$10002,A9005,Einnahmen!G$7:G$10002)+SUMIF(Einnahmen!I$7:I$10002,A9005,Einnahmen!H$7:H$10002)+SUMIF(Ausgaben!E$7:E$10002,A9005,Ausgaben!G$7:G$10002)+SUMIF(Ausgaben!I$7:I$10002,A9005,Ausgaben!H$7:H$10002),2)</f>
        <v>0</v>
      </c>
    </row>
    <row r="9006" spans="1:2" x14ac:dyDescent="0.25">
      <c r="A9006">
        <v>9006</v>
      </c>
      <c r="B9006" s="24">
        <f>ROUND(SUMIF(Einnahmen!E$7:E$10002,A9006,Einnahmen!G$7:G$10002)+SUMIF(Einnahmen!I$7:I$10002,A9006,Einnahmen!H$7:H$10002)+SUMIF(Ausgaben!E$7:E$10002,A9006,Ausgaben!G$7:G$10002)+SUMIF(Ausgaben!I$7:I$10002,A9006,Ausgaben!H$7:H$10002),2)</f>
        <v>0</v>
      </c>
    </row>
    <row r="9007" spans="1:2" x14ac:dyDescent="0.25">
      <c r="A9007">
        <v>9007</v>
      </c>
      <c r="B9007" s="24">
        <f>ROUND(SUMIF(Einnahmen!E$7:E$10002,A9007,Einnahmen!G$7:G$10002)+SUMIF(Einnahmen!I$7:I$10002,A9007,Einnahmen!H$7:H$10002)+SUMIF(Ausgaben!E$7:E$10002,A9007,Ausgaben!G$7:G$10002)+SUMIF(Ausgaben!I$7:I$10002,A9007,Ausgaben!H$7:H$10002),2)</f>
        <v>0</v>
      </c>
    </row>
    <row r="9008" spans="1:2" x14ac:dyDescent="0.25">
      <c r="A9008">
        <v>9008</v>
      </c>
      <c r="B9008" s="24">
        <f>ROUND(SUMIF(Einnahmen!E$7:E$10002,A9008,Einnahmen!G$7:G$10002)+SUMIF(Einnahmen!I$7:I$10002,A9008,Einnahmen!H$7:H$10002)+SUMIF(Ausgaben!E$7:E$10002,A9008,Ausgaben!G$7:G$10002)+SUMIF(Ausgaben!I$7:I$10002,A9008,Ausgaben!H$7:H$10002),2)</f>
        <v>0</v>
      </c>
    </row>
    <row r="9009" spans="1:2" x14ac:dyDescent="0.25">
      <c r="A9009">
        <v>9009</v>
      </c>
      <c r="B9009" s="24">
        <f>ROUND(SUMIF(Einnahmen!E$7:E$10002,A9009,Einnahmen!G$7:G$10002)+SUMIF(Einnahmen!I$7:I$10002,A9009,Einnahmen!H$7:H$10002)+SUMIF(Ausgaben!E$7:E$10002,A9009,Ausgaben!G$7:G$10002)+SUMIF(Ausgaben!I$7:I$10002,A9009,Ausgaben!H$7:H$10002),2)</f>
        <v>0</v>
      </c>
    </row>
    <row r="9010" spans="1:2" x14ac:dyDescent="0.25">
      <c r="A9010">
        <v>9010</v>
      </c>
      <c r="B9010" s="24">
        <f>ROUND(SUMIF(Einnahmen!E$7:E$10002,A9010,Einnahmen!G$7:G$10002)+SUMIF(Einnahmen!I$7:I$10002,A9010,Einnahmen!H$7:H$10002)+SUMIF(Ausgaben!E$7:E$10002,A9010,Ausgaben!G$7:G$10002)+SUMIF(Ausgaben!I$7:I$10002,A9010,Ausgaben!H$7:H$10002),2)</f>
        <v>0</v>
      </c>
    </row>
    <row r="9011" spans="1:2" x14ac:dyDescent="0.25">
      <c r="A9011">
        <v>9011</v>
      </c>
      <c r="B9011" s="24">
        <f>ROUND(SUMIF(Einnahmen!E$7:E$10002,A9011,Einnahmen!G$7:G$10002)+SUMIF(Einnahmen!I$7:I$10002,A9011,Einnahmen!H$7:H$10002)+SUMIF(Ausgaben!E$7:E$10002,A9011,Ausgaben!G$7:G$10002)+SUMIF(Ausgaben!I$7:I$10002,A9011,Ausgaben!H$7:H$10002),2)</f>
        <v>0</v>
      </c>
    </row>
    <row r="9012" spans="1:2" x14ac:dyDescent="0.25">
      <c r="A9012">
        <v>9012</v>
      </c>
      <c r="B9012" s="24">
        <f>ROUND(SUMIF(Einnahmen!E$7:E$10002,A9012,Einnahmen!G$7:G$10002)+SUMIF(Einnahmen!I$7:I$10002,A9012,Einnahmen!H$7:H$10002)+SUMIF(Ausgaben!E$7:E$10002,A9012,Ausgaben!G$7:G$10002)+SUMIF(Ausgaben!I$7:I$10002,A9012,Ausgaben!H$7:H$10002),2)</f>
        <v>0</v>
      </c>
    </row>
    <row r="9013" spans="1:2" x14ac:dyDescent="0.25">
      <c r="A9013">
        <v>9013</v>
      </c>
      <c r="B9013" s="24">
        <f>ROUND(SUMIF(Einnahmen!E$7:E$10002,A9013,Einnahmen!G$7:G$10002)+SUMIF(Einnahmen!I$7:I$10002,A9013,Einnahmen!H$7:H$10002)+SUMIF(Ausgaben!E$7:E$10002,A9013,Ausgaben!G$7:G$10002)+SUMIF(Ausgaben!I$7:I$10002,A9013,Ausgaben!H$7:H$10002),2)</f>
        <v>0</v>
      </c>
    </row>
    <row r="9014" spans="1:2" x14ac:dyDescent="0.25">
      <c r="A9014">
        <v>9014</v>
      </c>
      <c r="B9014" s="24">
        <f>ROUND(SUMIF(Einnahmen!E$7:E$10002,A9014,Einnahmen!G$7:G$10002)+SUMIF(Einnahmen!I$7:I$10002,A9014,Einnahmen!H$7:H$10002)+SUMIF(Ausgaben!E$7:E$10002,A9014,Ausgaben!G$7:G$10002)+SUMIF(Ausgaben!I$7:I$10002,A9014,Ausgaben!H$7:H$10002),2)</f>
        <v>0</v>
      </c>
    </row>
    <row r="9015" spans="1:2" x14ac:dyDescent="0.25">
      <c r="A9015">
        <v>9015</v>
      </c>
      <c r="B9015" s="24">
        <f>ROUND(SUMIF(Einnahmen!E$7:E$10002,A9015,Einnahmen!G$7:G$10002)+SUMIF(Einnahmen!I$7:I$10002,A9015,Einnahmen!H$7:H$10002)+SUMIF(Ausgaben!E$7:E$10002,A9015,Ausgaben!G$7:G$10002)+SUMIF(Ausgaben!I$7:I$10002,A9015,Ausgaben!H$7:H$10002),2)</f>
        <v>0</v>
      </c>
    </row>
    <row r="9016" spans="1:2" x14ac:dyDescent="0.25">
      <c r="A9016">
        <v>9016</v>
      </c>
      <c r="B9016" s="24">
        <f>ROUND(SUMIF(Einnahmen!E$7:E$10002,A9016,Einnahmen!G$7:G$10002)+SUMIF(Einnahmen!I$7:I$10002,A9016,Einnahmen!H$7:H$10002)+SUMIF(Ausgaben!E$7:E$10002,A9016,Ausgaben!G$7:G$10002)+SUMIF(Ausgaben!I$7:I$10002,A9016,Ausgaben!H$7:H$10002),2)</f>
        <v>0</v>
      </c>
    </row>
    <row r="9017" spans="1:2" x14ac:dyDescent="0.25">
      <c r="A9017">
        <v>9017</v>
      </c>
      <c r="B9017" s="24">
        <f>ROUND(SUMIF(Einnahmen!E$7:E$10002,A9017,Einnahmen!G$7:G$10002)+SUMIF(Einnahmen!I$7:I$10002,A9017,Einnahmen!H$7:H$10002)+SUMIF(Ausgaben!E$7:E$10002,A9017,Ausgaben!G$7:G$10002)+SUMIF(Ausgaben!I$7:I$10002,A9017,Ausgaben!H$7:H$10002),2)</f>
        <v>0</v>
      </c>
    </row>
    <row r="9018" spans="1:2" x14ac:dyDescent="0.25">
      <c r="A9018">
        <v>9018</v>
      </c>
      <c r="B9018" s="24">
        <f>ROUND(SUMIF(Einnahmen!E$7:E$10002,A9018,Einnahmen!G$7:G$10002)+SUMIF(Einnahmen!I$7:I$10002,A9018,Einnahmen!H$7:H$10002)+SUMIF(Ausgaben!E$7:E$10002,A9018,Ausgaben!G$7:G$10002)+SUMIF(Ausgaben!I$7:I$10002,A9018,Ausgaben!H$7:H$10002),2)</f>
        <v>0</v>
      </c>
    </row>
    <row r="9019" spans="1:2" x14ac:dyDescent="0.25">
      <c r="A9019">
        <v>9019</v>
      </c>
      <c r="B9019" s="24">
        <f>ROUND(SUMIF(Einnahmen!E$7:E$10002,A9019,Einnahmen!G$7:G$10002)+SUMIF(Einnahmen!I$7:I$10002,A9019,Einnahmen!H$7:H$10002)+SUMIF(Ausgaben!E$7:E$10002,A9019,Ausgaben!G$7:G$10002)+SUMIF(Ausgaben!I$7:I$10002,A9019,Ausgaben!H$7:H$10002),2)</f>
        <v>0</v>
      </c>
    </row>
    <row r="9020" spans="1:2" x14ac:dyDescent="0.25">
      <c r="A9020">
        <v>9020</v>
      </c>
      <c r="B9020" s="24">
        <f>ROUND(SUMIF(Einnahmen!E$7:E$10002,A9020,Einnahmen!G$7:G$10002)+SUMIF(Einnahmen!I$7:I$10002,A9020,Einnahmen!H$7:H$10002)+SUMIF(Ausgaben!E$7:E$10002,A9020,Ausgaben!G$7:G$10002)+SUMIF(Ausgaben!I$7:I$10002,A9020,Ausgaben!H$7:H$10002),2)</f>
        <v>0</v>
      </c>
    </row>
    <row r="9021" spans="1:2" x14ac:dyDescent="0.25">
      <c r="A9021">
        <v>9021</v>
      </c>
      <c r="B9021" s="24">
        <f>ROUND(SUMIF(Einnahmen!E$7:E$10002,A9021,Einnahmen!G$7:G$10002)+SUMIF(Einnahmen!I$7:I$10002,A9021,Einnahmen!H$7:H$10002)+SUMIF(Ausgaben!E$7:E$10002,A9021,Ausgaben!G$7:G$10002)+SUMIF(Ausgaben!I$7:I$10002,A9021,Ausgaben!H$7:H$10002),2)</f>
        <v>0</v>
      </c>
    </row>
    <row r="9022" spans="1:2" x14ac:dyDescent="0.25">
      <c r="A9022">
        <v>9022</v>
      </c>
      <c r="B9022" s="24">
        <f>ROUND(SUMIF(Einnahmen!E$7:E$10002,A9022,Einnahmen!G$7:G$10002)+SUMIF(Einnahmen!I$7:I$10002,A9022,Einnahmen!H$7:H$10002)+SUMIF(Ausgaben!E$7:E$10002,A9022,Ausgaben!G$7:G$10002)+SUMIF(Ausgaben!I$7:I$10002,A9022,Ausgaben!H$7:H$10002),2)</f>
        <v>0</v>
      </c>
    </row>
    <row r="9023" spans="1:2" x14ac:dyDescent="0.25">
      <c r="A9023">
        <v>9023</v>
      </c>
      <c r="B9023" s="24">
        <f>ROUND(SUMIF(Einnahmen!E$7:E$10002,A9023,Einnahmen!G$7:G$10002)+SUMIF(Einnahmen!I$7:I$10002,A9023,Einnahmen!H$7:H$10002)+SUMIF(Ausgaben!E$7:E$10002,A9023,Ausgaben!G$7:G$10002)+SUMIF(Ausgaben!I$7:I$10002,A9023,Ausgaben!H$7:H$10002),2)</f>
        <v>0</v>
      </c>
    </row>
    <row r="9024" spans="1:2" x14ac:dyDescent="0.25">
      <c r="A9024">
        <v>9024</v>
      </c>
      <c r="B9024" s="24">
        <f>ROUND(SUMIF(Einnahmen!E$7:E$10002,A9024,Einnahmen!G$7:G$10002)+SUMIF(Einnahmen!I$7:I$10002,A9024,Einnahmen!H$7:H$10002)+SUMIF(Ausgaben!E$7:E$10002,A9024,Ausgaben!G$7:G$10002)+SUMIF(Ausgaben!I$7:I$10002,A9024,Ausgaben!H$7:H$10002),2)</f>
        <v>0</v>
      </c>
    </row>
    <row r="9025" spans="1:2" x14ac:dyDescent="0.25">
      <c r="A9025">
        <v>9025</v>
      </c>
      <c r="B9025" s="24">
        <f>ROUND(SUMIF(Einnahmen!E$7:E$10002,A9025,Einnahmen!G$7:G$10002)+SUMIF(Einnahmen!I$7:I$10002,A9025,Einnahmen!H$7:H$10002)+SUMIF(Ausgaben!E$7:E$10002,A9025,Ausgaben!G$7:G$10002)+SUMIF(Ausgaben!I$7:I$10002,A9025,Ausgaben!H$7:H$10002),2)</f>
        <v>0</v>
      </c>
    </row>
    <row r="9026" spans="1:2" x14ac:dyDescent="0.25">
      <c r="A9026">
        <v>9026</v>
      </c>
      <c r="B9026" s="24">
        <f>ROUND(SUMIF(Einnahmen!E$7:E$10002,A9026,Einnahmen!G$7:G$10002)+SUMIF(Einnahmen!I$7:I$10002,A9026,Einnahmen!H$7:H$10002)+SUMIF(Ausgaben!E$7:E$10002,A9026,Ausgaben!G$7:G$10002)+SUMIF(Ausgaben!I$7:I$10002,A9026,Ausgaben!H$7:H$10002),2)</f>
        <v>0</v>
      </c>
    </row>
    <row r="9027" spans="1:2" x14ac:dyDescent="0.25">
      <c r="A9027">
        <v>9027</v>
      </c>
      <c r="B9027" s="24">
        <f>ROUND(SUMIF(Einnahmen!E$7:E$10002,A9027,Einnahmen!G$7:G$10002)+SUMIF(Einnahmen!I$7:I$10002,A9027,Einnahmen!H$7:H$10002)+SUMIF(Ausgaben!E$7:E$10002,A9027,Ausgaben!G$7:G$10002)+SUMIF(Ausgaben!I$7:I$10002,A9027,Ausgaben!H$7:H$10002),2)</f>
        <v>0</v>
      </c>
    </row>
    <row r="9028" spans="1:2" x14ac:dyDescent="0.25">
      <c r="A9028">
        <v>9028</v>
      </c>
      <c r="B9028" s="24">
        <f>ROUND(SUMIF(Einnahmen!E$7:E$10002,A9028,Einnahmen!G$7:G$10002)+SUMIF(Einnahmen!I$7:I$10002,A9028,Einnahmen!H$7:H$10002)+SUMIF(Ausgaben!E$7:E$10002,A9028,Ausgaben!G$7:G$10002)+SUMIF(Ausgaben!I$7:I$10002,A9028,Ausgaben!H$7:H$10002),2)</f>
        <v>0</v>
      </c>
    </row>
    <row r="9029" spans="1:2" x14ac:dyDescent="0.25">
      <c r="A9029">
        <v>9029</v>
      </c>
      <c r="B9029" s="24">
        <f>ROUND(SUMIF(Einnahmen!E$7:E$10002,A9029,Einnahmen!G$7:G$10002)+SUMIF(Einnahmen!I$7:I$10002,A9029,Einnahmen!H$7:H$10002)+SUMIF(Ausgaben!E$7:E$10002,A9029,Ausgaben!G$7:G$10002)+SUMIF(Ausgaben!I$7:I$10002,A9029,Ausgaben!H$7:H$10002),2)</f>
        <v>0</v>
      </c>
    </row>
    <row r="9030" spans="1:2" x14ac:dyDescent="0.25">
      <c r="A9030">
        <v>9030</v>
      </c>
      <c r="B9030" s="24">
        <f>ROUND(SUMIF(Einnahmen!E$7:E$10002,A9030,Einnahmen!G$7:G$10002)+SUMIF(Einnahmen!I$7:I$10002,A9030,Einnahmen!H$7:H$10002)+SUMIF(Ausgaben!E$7:E$10002,A9030,Ausgaben!G$7:G$10002)+SUMIF(Ausgaben!I$7:I$10002,A9030,Ausgaben!H$7:H$10002),2)</f>
        <v>0</v>
      </c>
    </row>
    <row r="9031" spans="1:2" x14ac:dyDescent="0.25">
      <c r="A9031">
        <v>9031</v>
      </c>
      <c r="B9031" s="24">
        <f>ROUND(SUMIF(Einnahmen!E$7:E$10002,A9031,Einnahmen!G$7:G$10002)+SUMIF(Einnahmen!I$7:I$10002,A9031,Einnahmen!H$7:H$10002)+SUMIF(Ausgaben!E$7:E$10002,A9031,Ausgaben!G$7:G$10002)+SUMIF(Ausgaben!I$7:I$10002,A9031,Ausgaben!H$7:H$10002),2)</f>
        <v>0</v>
      </c>
    </row>
    <row r="9032" spans="1:2" x14ac:dyDescent="0.25">
      <c r="A9032">
        <v>9032</v>
      </c>
      <c r="B9032" s="24">
        <f>ROUND(SUMIF(Einnahmen!E$7:E$10002,A9032,Einnahmen!G$7:G$10002)+SUMIF(Einnahmen!I$7:I$10002,A9032,Einnahmen!H$7:H$10002)+SUMIF(Ausgaben!E$7:E$10002,A9032,Ausgaben!G$7:G$10002)+SUMIF(Ausgaben!I$7:I$10002,A9032,Ausgaben!H$7:H$10002),2)</f>
        <v>0</v>
      </c>
    </row>
    <row r="9033" spans="1:2" x14ac:dyDescent="0.25">
      <c r="A9033">
        <v>9033</v>
      </c>
      <c r="B9033" s="24">
        <f>ROUND(SUMIF(Einnahmen!E$7:E$10002,A9033,Einnahmen!G$7:G$10002)+SUMIF(Einnahmen!I$7:I$10002,A9033,Einnahmen!H$7:H$10002)+SUMIF(Ausgaben!E$7:E$10002,A9033,Ausgaben!G$7:G$10002)+SUMIF(Ausgaben!I$7:I$10002,A9033,Ausgaben!H$7:H$10002),2)</f>
        <v>0</v>
      </c>
    </row>
    <row r="9034" spans="1:2" x14ac:dyDescent="0.25">
      <c r="A9034">
        <v>9034</v>
      </c>
      <c r="B9034" s="24">
        <f>ROUND(SUMIF(Einnahmen!E$7:E$10002,A9034,Einnahmen!G$7:G$10002)+SUMIF(Einnahmen!I$7:I$10002,A9034,Einnahmen!H$7:H$10002)+SUMIF(Ausgaben!E$7:E$10002,A9034,Ausgaben!G$7:G$10002)+SUMIF(Ausgaben!I$7:I$10002,A9034,Ausgaben!H$7:H$10002),2)</f>
        <v>0</v>
      </c>
    </row>
    <row r="9035" spans="1:2" x14ac:dyDescent="0.25">
      <c r="A9035">
        <v>9035</v>
      </c>
      <c r="B9035" s="24">
        <f>ROUND(SUMIF(Einnahmen!E$7:E$10002,A9035,Einnahmen!G$7:G$10002)+SUMIF(Einnahmen!I$7:I$10002,A9035,Einnahmen!H$7:H$10002)+SUMIF(Ausgaben!E$7:E$10002,A9035,Ausgaben!G$7:G$10002)+SUMIF(Ausgaben!I$7:I$10002,A9035,Ausgaben!H$7:H$10002),2)</f>
        <v>0</v>
      </c>
    </row>
    <row r="9036" spans="1:2" x14ac:dyDescent="0.25">
      <c r="A9036">
        <v>9036</v>
      </c>
      <c r="B9036" s="24">
        <f>ROUND(SUMIF(Einnahmen!E$7:E$10002,A9036,Einnahmen!G$7:G$10002)+SUMIF(Einnahmen!I$7:I$10002,A9036,Einnahmen!H$7:H$10002)+SUMIF(Ausgaben!E$7:E$10002,A9036,Ausgaben!G$7:G$10002)+SUMIF(Ausgaben!I$7:I$10002,A9036,Ausgaben!H$7:H$10002),2)</f>
        <v>0</v>
      </c>
    </row>
    <row r="9037" spans="1:2" x14ac:dyDescent="0.25">
      <c r="A9037">
        <v>9037</v>
      </c>
      <c r="B9037" s="24">
        <f>ROUND(SUMIF(Einnahmen!E$7:E$10002,A9037,Einnahmen!G$7:G$10002)+SUMIF(Einnahmen!I$7:I$10002,A9037,Einnahmen!H$7:H$10002)+SUMIF(Ausgaben!E$7:E$10002,A9037,Ausgaben!G$7:G$10002)+SUMIF(Ausgaben!I$7:I$10002,A9037,Ausgaben!H$7:H$10002),2)</f>
        <v>0</v>
      </c>
    </row>
    <row r="9038" spans="1:2" x14ac:dyDescent="0.25">
      <c r="A9038">
        <v>9038</v>
      </c>
      <c r="B9038" s="24">
        <f>ROUND(SUMIF(Einnahmen!E$7:E$10002,A9038,Einnahmen!G$7:G$10002)+SUMIF(Einnahmen!I$7:I$10002,A9038,Einnahmen!H$7:H$10002)+SUMIF(Ausgaben!E$7:E$10002,A9038,Ausgaben!G$7:G$10002)+SUMIF(Ausgaben!I$7:I$10002,A9038,Ausgaben!H$7:H$10002),2)</f>
        <v>0</v>
      </c>
    </row>
    <row r="9039" spans="1:2" x14ac:dyDescent="0.25">
      <c r="A9039">
        <v>9039</v>
      </c>
      <c r="B9039" s="24">
        <f>ROUND(SUMIF(Einnahmen!E$7:E$10002,A9039,Einnahmen!G$7:G$10002)+SUMIF(Einnahmen!I$7:I$10002,A9039,Einnahmen!H$7:H$10002)+SUMIF(Ausgaben!E$7:E$10002,A9039,Ausgaben!G$7:G$10002)+SUMIF(Ausgaben!I$7:I$10002,A9039,Ausgaben!H$7:H$10002),2)</f>
        <v>0</v>
      </c>
    </row>
    <row r="9040" spans="1:2" x14ac:dyDescent="0.25">
      <c r="A9040">
        <v>9040</v>
      </c>
      <c r="B9040" s="24">
        <f>ROUND(SUMIF(Einnahmen!E$7:E$10002,A9040,Einnahmen!G$7:G$10002)+SUMIF(Einnahmen!I$7:I$10002,A9040,Einnahmen!H$7:H$10002)+SUMIF(Ausgaben!E$7:E$10002,A9040,Ausgaben!G$7:G$10002)+SUMIF(Ausgaben!I$7:I$10002,A9040,Ausgaben!H$7:H$10002),2)</f>
        <v>0</v>
      </c>
    </row>
    <row r="9041" spans="1:2" x14ac:dyDescent="0.25">
      <c r="A9041">
        <v>9041</v>
      </c>
      <c r="B9041" s="24">
        <f>ROUND(SUMIF(Einnahmen!E$7:E$10002,A9041,Einnahmen!G$7:G$10002)+SUMIF(Einnahmen!I$7:I$10002,A9041,Einnahmen!H$7:H$10002)+SUMIF(Ausgaben!E$7:E$10002,A9041,Ausgaben!G$7:G$10002)+SUMIF(Ausgaben!I$7:I$10002,A9041,Ausgaben!H$7:H$10002),2)</f>
        <v>0</v>
      </c>
    </row>
    <row r="9042" spans="1:2" x14ac:dyDescent="0.25">
      <c r="A9042">
        <v>9042</v>
      </c>
      <c r="B9042" s="24">
        <f>ROUND(SUMIF(Einnahmen!E$7:E$10002,A9042,Einnahmen!G$7:G$10002)+SUMIF(Einnahmen!I$7:I$10002,A9042,Einnahmen!H$7:H$10002)+SUMIF(Ausgaben!E$7:E$10002,A9042,Ausgaben!G$7:G$10002)+SUMIF(Ausgaben!I$7:I$10002,A9042,Ausgaben!H$7:H$10002),2)</f>
        <v>0</v>
      </c>
    </row>
    <row r="9043" spans="1:2" x14ac:dyDescent="0.25">
      <c r="A9043">
        <v>9043</v>
      </c>
      <c r="B9043" s="24">
        <f>ROUND(SUMIF(Einnahmen!E$7:E$10002,A9043,Einnahmen!G$7:G$10002)+SUMIF(Einnahmen!I$7:I$10002,A9043,Einnahmen!H$7:H$10002)+SUMIF(Ausgaben!E$7:E$10002,A9043,Ausgaben!G$7:G$10002)+SUMIF(Ausgaben!I$7:I$10002,A9043,Ausgaben!H$7:H$10002),2)</f>
        <v>0</v>
      </c>
    </row>
    <row r="9044" spans="1:2" x14ac:dyDescent="0.25">
      <c r="A9044">
        <v>9044</v>
      </c>
      <c r="B9044" s="24">
        <f>ROUND(SUMIF(Einnahmen!E$7:E$10002,A9044,Einnahmen!G$7:G$10002)+SUMIF(Einnahmen!I$7:I$10002,A9044,Einnahmen!H$7:H$10002)+SUMIF(Ausgaben!E$7:E$10002,A9044,Ausgaben!G$7:G$10002)+SUMIF(Ausgaben!I$7:I$10002,A9044,Ausgaben!H$7:H$10002),2)</f>
        <v>0</v>
      </c>
    </row>
    <row r="9045" spans="1:2" x14ac:dyDescent="0.25">
      <c r="A9045">
        <v>9045</v>
      </c>
      <c r="B9045" s="24">
        <f>ROUND(SUMIF(Einnahmen!E$7:E$10002,A9045,Einnahmen!G$7:G$10002)+SUMIF(Einnahmen!I$7:I$10002,A9045,Einnahmen!H$7:H$10002)+SUMIF(Ausgaben!E$7:E$10002,A9045,Ausgaben!G$7:G$10002)+SUMIF(Ausgaben!I$7:I$10002,A9045,Ausgaben!H$7:H$10002),2)</f>
        <v>0</v>
      </c>
    </row>
    <row r="9046" spans="1:2" x14ac:dyDescent="0.25">
      <c r="A9046">
        <v>9046</v>
      </c>
      <c r="B9046" s="24">
        <f>ROUND(SUMIF(Einnahmen!E$7:E$10002,A9046,Einnahmen!G$7:G$10002)+SUMIF(Einnahmen!I$7:I$10002,A9046,Einnahmen!H$7:H$10002)+SUMIF(Ausgaben!E$7:E$10002,A9046,Ausgaben!G$7:G$10002)+SUMIF(Ausgaben!I$7:I$10002,A9046,Ausgaben!H$7:H$10002),2)</f>
        <v>0</v>
      </c>
    </row>
    <row r="9047" spans="1:2" x14ac:dyDescent="0.25">
      <c r="A9047">
        <v>9047</v>
      </c>
      <c r="B9047" s="24">
        <f>ROUND(SUMIF(Einnahmen!E$7:E$10002,A9047,Einnahmen!G$7:G$10002)+SUMIF(Einnahmen!I$7:I$10002,A9047,Einnahmen!H$7:H$10002)+SUMIF(Ausgaben!E$7:E$10002,A9047,Ausgaben!G$7:G$10002)+SUMIF(Ausgaben!I$7:I$10002,A9047,Ausgaben!H$7:H$10002),2)</f>
        <v>0</v>
      </c>
    </row>
    <row r="9048" spans="1:2" x14ac:dyDescent="0.25">
      <c r="A9048">
        <v>9048</v>
      </c>
      <c r="B9048" s="24">
        <f>ROUND(SUMIF(Einnahmen!E$7:E$10002,A9048,Einnahmen!G$7:G$10002)+SUMIF(Einnahmen!I$7:I$10002,A9048,Einnahmen!H$7:H$10002)+SUMIF(Ausgaben!E$7:E$10002,A9048,Ausgaben!G$7:G$10002)+SUMIF(Ausgaben!I$7:I$10002,A9048,Ausgaben!H$7:H$10002),2)</f>
        <v>0</v>
      </c>
    </row>
    <row r="9049" spans="1:2" x14ac:dyDescent="0.25">
      <c r="A9049">
        <v>9049</v>
      </c>
      <c r="B9049" s="24">
        <f>ROUND(SUMIF(Einnahmen!E$7:E$10002,A9049,Einnahmen!G$7:G$10002)+SUMIF(Einnahmen!I$7:I$10002,A9049,Einnahmen!H$7:H$10002)+SUMIF(Ausgaben!E$7:E$10002,A9049,Ausgaben!G$7:G$10002)+SUMIF(Ausgaben!I$7:I$10002,A9049,Ausgaben!H$7:H$10002),2)</f>
        <v>0</v>
      </c>
    </row>
    <row r="9050" spans="1:2" x14ac:dyDescent="0.25">
      <c r="A9050">
        <v>9050</v>
      </c>
      <c r="B9050" s="24">
        <f>ROUND(SUMIF(Einnahmen!E$7:E$10002,A9050,Einnahmen!G$7:G$10002)+SUMIF(Einnahmen!I$7:I$10002,A9050,Einnahmen!H$7:H$10002)+SUMIF(Ausgaben!E$7:E$10002,A9050,Ausgaben!G$7:G$10002)+SUMIF(Ausgaben!I$7:I$10002,A9050,Ausgaben!H$7:H$10002),2)</f>
        <v>0</v>
      </c>
    </row>
    <row r="9051" spans="1:2" x14ac:dyDescent="0.25">
      <c r="A9051">
        <v>9051</v>
      </c>
      <c r="B9051" s="24">
        <f>ROUND(SUMIF(Einnahmen!E$7:E$10002,A9051,Einnahmen!G$7:G$10002)+SUMIF(Einnahmen!I$7:I$10002,A9051,Einnahmen!H$7:H$10002)+SUMIF(Ausgaben!E$7:E$10002,A9051,Ausgaben!G$7:G$10002)+SUMIF(Ausgaben!I$7:I$10002,A9051,Ausgaben!H$7:H$10002),2)</f>
        <v>0</v>
      </c>
    </row>
    <row r="9052" spans="1:2" x14ac:dyDescent="0.25">
      <c r="A9052">
        <v>9052</v>
      </c>
      <c r="B9052" s="24">
        <f>ROUND(SUMIF(Einnahmen!E$7:E$10002,A9052,Einnahmen!G$7:G$10002)+SUMIF(Einnahmen!I$7:I$10002,A9052,Einnahmen!H$7:H$10002)+SUMIF(Ausgaben!E$7:E$10002,A9052,Ausgaben!G$7:G$10002)+SUMIF(Ausgaben!I$7:I$10002,A9052,Ausgaben!H$7:H$10002),2)</f>
        <v>0</v>
      </c>
    </row>
    <row r="9053" spans="1:2" x14ac:dyDescent="0.25">
      <c r="A9053">
        <v>9053</v>
      </c>
      <c r="B9053" s="24">
        <f>ROUND(SUMIF(Einnahmen!E$7:E$10002,A9053,Einnahmen!G$7:G$10002)+SUMIF(Einnahmen!I$7:I$10002,A9053,Einnahmen!H$7:H$10002)+SUMIF(Ausgaben!E$7:E$10002,A9053,Ausgaben!G$7:G$10002)+SUMIF(Ausgaben!I$7:I$10002,A9053,Ausgaben!H$7:H$10002),2)</f>
        <v>0</v>
      </c>
    </row>
    <row r="9054" spans="1:2" x14ac:dyDescent="0.25">
      <c r="A9054">
        <v>9054</v>
      </c>
      <c r="B9054" s="24">
        <f>ROUND(SUMIF(Einnahmen!E$7:E$10002,A9054,Einnahmen!G$7:G$10002)+SUMIF(Einnahmen!I$7:I$10002,A9054,Einnahmen!H$7:H$10002)+SUMIF(Ausgaben!E$7:E$10002,A9054,Ausgaben!G$7:G$10002)+SUMIF(Ausgaben!I$7:I$10002,A9054,Ausgaben!H$7:H$10002),2)</f>
        <v>0</v>
      </c>
    </row>
    <row r="9055" spans="1:2" x14ac:dyDescent="0.25">
      <c r="A9055">
        <v>9055</v>
      </c>
      <c r="B9055" s="24">
        <f>ROUND(SUMIF(Einnahmen!E$7:E$10002,A9055,Einnahmen!G$7:G$10002)+SUMIF(Einnahmen!I$7:I$10002,A9055,Einnahmen!H$7:H$10002)+SUMIF(Ausgaben!E$7:E$10002,A9055,Ausgaben!G$7:G$10002)+SUMIF(Ausgaben!I$7:I$10002,A9055,Ausgaben!H$7:H$10002),2)</f>
        <v>0</v>
      </c>
    </row>
    <row r="9056" spans="1:2" x14ac:dyDescent="0.25">
      <c r="A9056">
        <v>9056</v>
      </c>
      <c r="B9056" s="24">
        <f>ROUND(SUMIF(Einnahmen!E$7:E$10002,A9056,Einnahmen!G$7:G$10002)+SUMIF(Einnahmen!I$7:I$10002,A9056,Einnahmen!H$7:H$10002)+SUMIF(Ausgaben!E$7:E$10002,A9056,Ausgaben!G$7:G$10002)+SUMIF(Ausgaben!I$7:I$10002,A9056,Ausgaben!H$7:H$10002),2)</f>
        <v>0</v>
      </c>
    </row>
    <row r="9057" spans="1:2" x14ac:dyDescent="0.25">
      <c r="A9057">
        <v>9057</v>
      </c>
      <c r="B9057" s="24">
        <f>ROUND(SUMIF(Einnahmen!E$7:E$10002,A9057,Einnahmen!G$7:G$10002)+SUMIF(Einnahmen!I$7:I$10002,A9057,Einnahmen!H$7:H$10002)+SUMIF(Ausgaben!E$7:E$10002,A9057,Ausgaben!G$7:G$10002)+SUMIF(Ausgaben!I$7:I$10002,A9057,Ausgaben!H$7:H$10002),2)</f>
        <v>0</v>
      </c>
    </row>
    <row r="9058" spans="1:2" x14ac:dyDescent="0.25">
      <c r="A9058">
        <v>9058</v>
      </c>
      <c r="B9058" s="24">
        <f>ROUND(SUMIF(Einnahmen!E$7:E$10002,A9058,Einnahmen!G$7:G$10002)+SUMIF(Einnahmen!I$7:I$10002,A9058,Einnahmen!H$7:H$10002)+SUMIF(Ausgaben!E$7:E$10002,A9058,Ausgaben!G$7:G$10002)+SUMIF(Ausgaben!I$7:I$10002,A9058,Ausgaben!H$7:H$10002),2)</f>
        <v>0</v>
      </c>
    </row>
    <row r="9059" spans="1:2" x14ac:dyDescent="0.25">
      <c r="A9059">
        <v>9059</v>
      </c>
      <c r="B9059" s="24">
        <f>ROUND(SUMIF(Einnahmen!E$7:E$10002,A9059,Einnahmen!G$7:G$10002)+SUMIF(Einnahmen!I$7:I$10002,A9059,Einnahmen!H$7:H$10002)+SUMIF(Ausgaben!E$7:E$10002,A9059,Ausgaben!G$7:G$10002)+SUMIF(Ausgaben!I$7:I$10002,A9059,Ausgaben!H$7:H$10002),2)</f>
        <v>0</v>
      </c>
    </row>
    <row r="9060" spans="1:2" x14ac:dyDescent="0.25">
      <c r="A9060">
        <v>9060</v>
      </c>
      <c r="B9060" s="24">
        <f>ROUND(SUMIF(Einnahmen!E$7:E$10002,A9060,Einnahmen!G$7:G$10002)+SUMIF(Einnahmen!I$7:I$10002,A9060,Einnahmen!H$7:H$10002)+SUMIF(Ausgaben!E$7:E$10002,A9060,Ausgaben!G$7:G$10002)+SUMIF(Ausgaben!I$7:I$10002,A9060,Ausgaben!H$7:H$10002),2)</f>
        <v>0</v>
      </c>
    </row>
    <row r="9061" spans="1:2" x14ac:dyDescent="0.25">
      <c r="A9061">
        <v>9061</v>
      </c>
      <c r="B9061" s="24">
        <f>ROUND(SUMIF(Einnahmen!E$7:E$10002,A9061,Einnahmen!G$7:G$10002)+SUMIF(Einnahmen!I$7:I$10002,A9061,Einnahmen!H$7:H$10002)+SUMIF(Ausgaben!E$7:E$10002,A9061,Ausgaben!G$7:G$10002)+SUMIF(Ausgaben!I$7:I$10002,A9061,Ausgaben!H$7:H$10002),2)</f>
        <v>0</v>
      </c>
    </row>
    <row r="9062" spans="1:2" x14ac:dyDescent="0.25">
      <c r="A9062">
        <v>9062</v>
      </c>
      <c r="B9062" s="24">
        <f>ROUND(SUMIF(Einnahmen!E$7:E$10002,A9062,Einnahmen!G$7:G$10002)+SUMIF(Einnahmen!I$7:I$10002,A9062,Einnahmen!H$7:H$10002)+SUMIF(Ausgaben!E$7:E$10002,A9062,Ausgaben!G$7:G$10002)+SUMIF(Ausgaben!I$7:I$10002,A9062,Ausgaben!H$7:H$10002),2)</f>
        <v>0</v>
      </c>
    </row>
    <row r="9063" spans="1:2" x14ac:dyDescent="0.25">
      <c r="A9063">
        <v>9063</v>
      </c>
      <c r="B9063" s="24">
        <f>ROUND(SUMIF(Einnahmen!E$7:E$10002,A9063,Einnahmen!G$7:G$10002)+SUMIF(Einnahmen!I$7:I$10002,A9063,Einnahmen!H$7:H$10002)+SUMIF(Ausgaben!E$7:E$10002,A9063,Ausgaben!G$7:G$10002)+SUMIF(Ausgaben!I$7:I$10002,A9063,Ausgaben!H$7:H$10002),2)</f>
        <v>0</v>
      </c>
    </row>
    <row r="9064" spans="1:2" x14ac:dyDescent="0.25">
      <c r="A9064">
        <v>9064</v>
      </c>
      <c r="B9064" s="24">
        <f>ROUND(SUMIF(Einnahmen!E$7:E$10002,A9064,Einnahmen!G$7:G$10002)+SUMIF(Einnahmen!I$7:I$10002,A9064,Einnahmen!H$7:H$10002)+SUMIF(Ausgaben!E$7:E$10002,A9064,Ausgaben!G$7:G$10002)+SUMIF(Ausgaben!I$7:I$10002,A9064,Ausgaben!H$7:H$10002),2)</f>
        <v>0</v>
      </c>
    </row>
    <row r="9065" spans="1:2" x14ac:dyDescent="0.25">
      <c r="A9065">
        <v>9065</v>
      </c>
      <c r="B9065" s="24">
        <f>ROUND(SUMIF(Einnahmen!E$7:E$10002,A9065,Einnahmen!G$7:G$10002)+SUMIF(Einnahmen!I$7:I$10002,A9065,Einnahmen!H$7:H$10002)+SUMIF(Ausgaben!E$7:E$10002,A9065,Ausgaben!G$7:G$10002)+SUMIF(Ausgaben!I$7:I$10002,A9065,Ausgaben!H$7:H$10002),2)</f>
        <v>0</v>
      </c>
    </row>
    <row r="9066" spans="1:2" x14ac:dyDescent="0.25">
      <c r="A9066">
        <v>9066</v>
      </c>
      <c r="B9066" s="24">
        <f>ROUND(SUMIF(Einnahmen!E$7:E$10002,A9066,Einnahmen!G$7:G$10002)+SUMIF(Einnahmen!I$7:I$10002,A9066,Einnahmen!H$7:H$10002)+SUMIF(Ausgaben!E$7:E$10002,A9066,Ausgaben!G$7:G$10002)+SUMIF(Ausgaben!I$7:I$10002,A9066,Ausgaben!H$7:H$10002),2)</f>
        <v>0</v>
      </c>
    </row>
    <row r="9067" spans="1:2" x14ac:dyDescent="0.25">
      <c r="A9067">
        <v>9067</v>
      </c>
      <c r="B9067" s="24">
        <f>ROUND(SUMIF(Einnahmen!E$7:E$10002,A9067,Einnahmen!G$7:G$10002)+SUMIF(Einnahmen!I$7:I$10002,A9067,Einnahmen!H$7:H$10002)+SUMIF(Ausgaben!E$7:E$10002,A9067,Ausgaben!G$7:G$10002)+SUMIF(Ausgaben!I$7:I$10002,A9067,Ausgaben!H$7:H$10002),2)</f>
        <v>0</v>
      </c>
    </row>
    <row r="9068" spans="1:2" x14ac:dyDescent="0.25">
      <c r="A9068">
        <v>9068</v>
      </c>
      <c r="B9068" s="24">
        <f>ROUND(SUMIF(Einnahmen!E$7:E$10002,A9068,Einnahmen!G$7:G$10002)+SUMIF(Einnahmen!I$7:I$10002,A9068,Einnahmen!H$7:H$10002)+SUMIF(Ausgaben!E$7:E$10002,A9068,Ausgaben!G$7:G$10002)+SUMIF(Ausgaben!I$7:I$10002,A9068,Ausgaben!H$7:H$10002),2)</f>
        <v>0</v>
      </c>
    </row>
    <row r="9069" spans="1:2" x14ac:dyDescent="0.25">
      <c r="A9069">
        <v>9069</v>
      </c>
      <c r="B9069" s="24">
        <f>ROUND(SUMIF(Einnahmen!E$7:E$10002,A9069,Einnahmen!G$7:G$10002)+SUMIF(Einnahmen!I$7:I$10002,A9069,Einnahmen!H$7:H$10002)+SUMIF(Ausgaben!E$7:E$10002,A9069,Ausgaben!G$7:G$10002)+SUMIF(Ausgaben!I$7:I$10002,A9069,Ausgaben!H$7:H$10002),2)</f>
        <v>0</v>
      </c>
    </row>
    <row r="9070" spans="1:2" x14ac:dyDescent="0.25">
      <c r="A9070">
        <v>9070</v>
      </c>
      <c r="B9070" s="24">
        <f>ROUND(SUMIF(Einnahmen!E$7:E$10002,A9070,Einnahmen!G$7:G$10002)+SUMIF(Einnahmen!I$7:I$10002,A9070,Einnahmen!H$7:H$10002)+SUMIF(Ausgaben!E$7:E$10002,A9070,Ausgaben!G$7:G$10002)+SUMIF(Ausgaben!I$7:I$10002,A9070,Ausgaben!H$7:H$10002),2)</f>
        <v>0</v>
      </c>
    </row>
    <row r="9071" spans="1:2" x14ac:dyDescent="0.25">
      <c r="A9071">
        <v>9071</v>
      </c>
      <c r="B9071" s="24">
        <f>ROUND(SUMIF(Einnahmen!E$7:E$10002,A9071,Einnahmen!G$7:G$10002)+SUMIF(Einnahmen!I$7:I$10002,A9071,Einnahmen!H$7:H$10002)+SUMIF(Ausgaben!E$7:E$10002,A9071,Ausgaben!G$7:G$10002)+SUMIF(Ausgaben!I$7:I$10002,A9071,Ausgaben!H$7:H$10002),2)</f>
        <v>0</v>
      </c>
    </row>
    <row r="9072" spans="1:2" x14ac:dyDescent="0.25">
      <c r="A9072">
        <v>9072</v>
      </c>
      <c r="B9072" s="24">
        <f>ROUND(SUMIF(Einnahmen!E$7:E$10002,A9072,Einnahmen!G$7:G$10002)+SUMIF(Einnahmen!I$7:I$10002,A9072,Einnahmen!H$7:H$10002)+SUMIF(Ausgaben!E$7:E$10002,A9072,Ausgaben!G$7:G$10002)+SUMIF(Ausgaben!I$7:I$10002,A9072,Ausgaben!H$7:H$10002),2)</f>
        <v>0</v>
      </c>
    </row>
    <row r="9073" spans="1:2" x14ac:dyDescent="0.25">
      <c r="A9073">
        <v>9073</v>
      </c>
      <c r="B9073" s="24">
        <f>ROUND(SUMIF(Einnahmen!E$7:E$10002,A9073,Einnahmen!G$7:G$10002)+SUMIF(Einnahmen!I$7:I$10002,A9073,Einnahmen!H$7:H$10002)+SUMIF(Ausgaben!E$7:E$10002,A9073,Ausgaben!G$7:G$10002)+SUMIF(Ausgaben!I$7:I$10002,A9073,Ausgaben!H$7:H$10002),2)</f>
        <v>0</v>
      </c>
    </row>
    <row r="9074" spans="1:2" x14ac:dyDescent="0.25">
      <c r="A9074">
        <v>9074</v>
      </c>
      <c r="B9074" s="24">
        <f>ROUND(SUMIF(Einnahmen!E$7:E$10002,A9074,Einnahmen!G$7:G$10002)+SUMIF(Einnahmen!I$7:I$10002,A9074,Einnahmen!H$7:H$10002)+SUMIF(Ausgaben!E$7:E$10002,A9074,Ausgaben!G$7:G$10002)+SUMIF(Ausgaben!I$7:I$10002,A9074,Ausgaben!H$7:H$10002),2)</f>
        <v>0</v>
      </c>
    </row>
    <row r="9075" spans="1:2" x14ac:dyDescent="0.25">
      <c r="A9075">
        <v>9075</v>
      </c>
      <c r="B9075" s="24">
        <f>ROUND(SUMIF(Einnahmen!E$7:E$10002,A9075,Einnahmen!G$7:G$10002)+SUMIF(Einnahmen!I$7:I$10002,A9075,Einnahmen!H$7:H$10002)+SUMIF(Ausgaben!E$7:E$10002,A9075,Ausgaben!G$7:G$10002)+SUMIF(Ausgaben!I$7:I$10002,A9075,Ausgaben!H$7:H$10002),2)</f>
        <v>0</v>
      </c>
    </row>
    <row r="9076" spans="1:2" x14ac:dyDescent="0.25">
      <c r="A9076">
        <v>9076</v>
      </c>
      <c r="B9076" s="24">
        <f>ROUND(SUMIF(Einnahmen!E$7:E$10002,A9076,Einnahmen!G$7:G$10002)+SUMIF(Einnahmen!I$7:I$10002,A9076,Einnahmen!H$7:H$10002)+SUMIF(Ausgaben!E$7:E$10002,A9076,Ausgaben!G$7:G$10002)+SUMIF(Ausgaben!I$7:I$10002,A9076,Ausgaben!H$7:H$10002),2)</f>
        <v>0</v>
      </c>
    </row>
    <row r="9077" spans="1:2" x14ac:dyDescent="0.25">
      <c r="A9077">
        <v>9077</v>
      </c>
      <c r="B9077" s="24">
        <f>ROUND(SUMIF(Einnahmen!E$7:E$10002,A9077,Einnahmen!G$7:G$10002)+SUMIF(Einnahmen!I$7:I$10002,A9077,Einnahmen!H$7:H$10002)+SUMIF(Ausgaben!E$7:E$10002,A9077,Ausgaben!G$7:G$10002)+SUMIF(Ausgaben!I$7:I$10002,A9077,Ausgaben!H$7:H$10002),2)</f>
        <v>0</v>
      </c>
    </row>
    <row r="9078" spans="1:2" x14ac:dyDescent="0.25">
      <c r="A9078">
        <v>9078</v>
      </c>
      <c r="B9078" s="24">
        <f>ROUND(SUMIF(Einnahmen!E$7:E$10002,A9078,Einnahmen!G$7:G$10002)+SUMIF(Einnahmen!I$7:I$10002,A9078,Einnahmen!H$7:H$10002)+SUMIF(Ausgaben!E$7:E$10002,A9078,Ausgaben!G$7:G$10002)+SUMIF(Ausgaben!I$7:I$10002,A9078,Ausgaben!H$7:H$10002),2)</f>
        <v>0</v>
      </c>
    </row>
    <row r="9079" spans="1:2" x14ac:dyDescent="0.25">
      <c r="A9079">
        <v>9079</v>
      </c>
      <c r="B9079" s="24">
        <f>ROUND(SUMIF(Einnahmen!E$7:E$10002,A9079,Einnahmen!G$7:G$10002)+SUMIF(Einnahmen!I$7:I$10002,A9079,Einnahmen!H$7:H$10002)+SUMIF(Ausgaben!E$7:E$10002,A9079,Ausgaben!G$7:G$10002)+SUMIF(Ausgaben!I$7:I$10002,A9079,Ausgaben!H$7:H$10002),2)</f>
        <v>0</v>
      </c>
    </row>
    <row r="9080" spans="1:2" x14ac:dyDescent="0.25">
      <c r="A9080">
        <v>9080</v>
      </c>
      <c r="B9080" s="24">
        <f>ROUND(SUMIF(Einnahmen!E$7:E$10002,A9080,Einnahmen!G$7:G$10002)+SUMIF(Einnahmen!I$7:I$10002,A9080,Einnahmen!H$7:H$10002)+SUMIF(Ausgaben!E$7:E$10002,A9080,Ausgaben!G$7:G$10002)+SUMIF(Ausgaben!I$7:I$10002,A9080,Ausgaben!H$7:H$10002),2)</f>
        <v>0</v>
      </c>
    </row>
    <row r="9081" spans="1:2" x14ac:dyDescent="0.25">
      <c r="A9081">
        <v>9081</v>
      </c>
      <c r="B9081" s="24">
        <f>ROUND(SUMIF(Einnahmen!E$7:E$10002,A9081,Einnahmen!G$7:G$10002)+SUMIF(Einnahmen!I$7:I$10002,A9081,Einnahmen!H$7:H$10002)+SUMIF(Ausgaben!E$7:E$10002,A9081,Ausgaben!G$7:G$10002)+SUMIF(Ausgaben!I$7:I$10002,A9081,Ausgaben!H$7:H$10002),2)</f>
        <v>0</v>
      </c>
    </row>
    <row r="9082" spans="1:2" x14ac:dyDescent="0.25">
      <c r="A9082">
        <v>9082</v>
      </c>
      <c r="B9082" s="24">
        <f>ROUND(SUMIF(Einnahmen!E$7:E$10002,A9082,Einnahmen!G$7:G$10002)+SUMIF(Einnahmen!I$7:I$10002,A9082,Einnahmen!H$7:H$10002)+SUMIF(Ausgaben!E$7:E$10002,A9082,Ausgaben!G$7:G$10002)+SUMIF(Ausgaben!I$7:I$10002,A9082,Ausgaben!H$7:H$10002),2)</f>
        <v>0</v>
      </c>
    </row>
    <row r="9083" spans="1:2" x14ac:dyDescent="0.25">
      <c r="A9083">
        <v>9083</v>
      </c>
      <c r="B9083" s="24">
        <f>ROUND(SUMIF(Einnahmen!E$7:E$10002,A9083,Einnahmen!G$7:G$10002)+SUMIF(Einnahmen!I$7:I$10002,A9083,Einnahmen!H$7:H$10002)+SUMIF(Ausgaben!E$7:E$10002,A9083,Ausgaben!G$7:G$10002)+SUMIF(Ausgaben!I$7:I$10002,A9083,Ausgaben!H$7:H$10002),2)</f>
        <v>0</v>
      </c>
    </row>
    <row r="9084" spans="1:2" x14ac:dyDescent="0.25">
      <c r="A9084">
        <v>9084</v>
      </c>
      <c r="B9084" s="24">
        <f>ROUND(SUMIF(Einnahmen!E$7:E$10002,A9084,Einnahmen!G$7:G$10002)+SUMIF(Einnahmen!I$7:I$10002,A9084,Einnahmen!H$7:H$10002)+SUMIF(Ausgaben!E$7:E$10002,A9084,Ausgaben!G$7:G$10002)+SUMIF(Ausgaben!I$7:I$10002,A9084,Ausgaben!H$7:H$10002),2)</f>
        <v>0</v>
      </c>
    </row>
    <row r="9085" spans="1:2" x14ac:dyDescent="0.25">
      <c r="A9085">
        <v>9085</v>
      </c>
      <c r="B9085" s="24">
        <f>ROUND(SUMIF(Einnahmen!E$7:E$10002,A9085,Einnahmen!G$7:G$10002)+SUMIF(Einnahmen!I$7:I$10002,A9085,Einnahmen!H$7:H$10002)+SUMIF(Ausgaben!E$7:E$10002,A9085,Ausgaben!G$7:G$10002)+SUMIF(Ausgaben!I$7:I$10002,A9085,Ausgaben!H$7:H$10002),2)</f>
        <v>0</v>
      </c>
    </row>
    <row r="9086" spans="1:2" x14ac:dyDescent="0.25">
      <c r="A9086">
        <v>9086</v>
      </c>
      <c r="B9086" s="24">
        <f>ROUND(SUMIF(Einnahmen!E$7:E$10002,A9086,Einnahmen!G$7:G$10002)+SUMIF(Einnahmen!I$7:I$10002,A9086,Einnahmen!H$7:H$10002)+SUMIF(Ausgaben!E$7:E$10002,A9086,Ausgaben!G$7:G$10002)+SUMIF(Ausgaben!I$7:I$10002,A9086,Ausgaben!H$7:H$10002),2)</f>
        <v>0</v>
      </c>
    </row>
    <row r="9087" spans="1:2" x14ac:dyDescent="0.25">
      <c r="A9087">
        <v>9087</v>
      </c>
      <c r="B9087" s="24">
        <f>ROUND(SUMIF(Einnahmen!E$7:E$10002,A9087,Einnahmen!G$7:G$10002)+SUMIF(Einnahmen!I$7:I$10002,A9087,Einnahmen!H$7:H$10002)+SUMIF(Ausgaben!E$7:E$10002,A9087,Ausgaben!G$7:G$10002)+SUMIF(Ausgaben!I$7:I$10002,A9087,Ausgaben!H$7:H$10002),2)</f>
        <v>0</v>
      </c>
    </row>
    <row r="9088" spans="1:2" x14ac:dyDescent="0.25">
      <c r="A9088">
        <v>9088</v>
      </c>
      <c r="B9088" s="24">
        <f>ROUND(SUMIF(Einnahmen!E$7:E$10002,A9088,Einnahmen!G$7:G$10002)+SUMIF(Einnahmen!I$7:I$10002,A9088,Einnahmen!H$7:H$10002)+SUMIF(Ausgaben!E$7:E$10002,A9088,Ausgaben!G$7:G$10002)+SUMIF(Ausgaben!I$7:I$10002,A9088,Ausgaben!H$7:H$10002),2)</f>
        <v>0</v>
      </c>
    </row>
    <row r="9089" spans="1:2" x14ac:dyDescent="0.25">
      <c r="A9089">
        <v>9089</v>
      </c>
      <c r="B9089" s="24">
        <f>ROUND(SUMIF(Einnahmen!E$7:E$10002,A9089,Einnahmen!G$7:G$10002)+SUMIF(Einnahmen!I$7:I$10002,A9089,Einnahmen!H$7:H$10002)+SUMIF(Ausgaben!E$7:E$10002,A9089,Ausgaben!G$7:G$10002)+SUMIF(Ausgaben!I$7:I$10002,A9089,Ausgaben!H$7:H$10002),2)</f>
        <v>0</v>
      </c>
    </row>
    <row r="9090" spans="1:2" x14ac:dyDescent="0.25">
      <c r="A9090">
        <v>9090</v>
      </c>
      <c r="B9090" s="24">
        <f>ROUND(SUMIF(Einnahmen!E$7:E$10002,A9090,Einnahmen!G$7:G$10002)+SUMIF(Einnahmen!I$7:I$10002,A9090,Einnahmen!H$7:H$10002)+SUMIF(Ausgaben!E$7:E$10002,A9090,Ausgaben!G$7:G$10002)+SUMIF(Ausgaben!I$7:I$10002,A9090,Ausgaben!H$7:H$10002),2)</f>
        <v>0</v>
      </c>
    </row>
    <row r="9091" spans="1:2" x14ac:dyDescent="0.25">
      <c r="A9091">
        <v>9091</v>
      </c>
      <c r="B9091" s="24">
        <f>ROUND(SUMIF(Einnahmen!E$7:E$10002,A9091,Einnahmen!G$7:G$10002)+SUMIF(Einnahmen!I$7:I$10002,A9091,Einnahmen!H$7:H$10002)+SUMIF(Ausgaben!E$7:E$10002,A9091,Ausgaben!G$7:G$10002)+SUMIF(Ausgaben!I$7:I$10002,A9091,Ausgaben!H$7:H$10002),2)</f>
        <v>0</v>
      </c>
    </row>
    <row r="9092" spans="1:2" x14ac:dyDescent="0.25">
      <c r="A9092">
        <v>9092</v>
      </c>
      <c r="B9092" s="24">
        <f>ROUND(SUMIF(Einnahmen!E$7:E$10002,A9092,Einnahmen!G$7:G$10002)+SUMIF(Einnahmen!I$7:I$10002,A9092,Einnahmen!H$7:H$10002)+SUMIF(Ausgaben!E$7:E$10002,A9092,Ausgaben!G$7:G$10002)+SUMIF(Ausgaben!I$7:I$10002,A9092,Ausgaben!H$7:H$10002),2)</f>
        <v>0</v>
      </c>
    </row>
    <row r="9093" spans="1:2" x14ac:dyDescent="0.25">
      <c r="A9093">
        <v>9093</v>
      </c>
      <c r="B9093" s="24">
        <f>ROUND(SUMIF(Einnahmen!E$7:E$10002,A9093,Einnahmen!G$7:G$10002)+SUMIF(Einnahmen!I$7:I$10002,A9093,Einnahmen!H$7:H$10002)+SUMIF(Ausgaben!E$7:E$10002,A9093,Ausgaben!G$7:G$10002)+SUMIF(Ausgaben!I$7:I$10002,A9093,Ausgaben!H$7:H$10002),2)</f>
        <v>0</v>
      </c>
    </row>
    <row r="9094" spans="1:2" x14ac:dyDescent="0.25">
      <c r="A9094">
        <v>9094</v>
      </c>
      <c r="B9094" s="24">
        <f>ROUND(SUMIF(Einnahmen!E$7:E$10002,A9094,Einnahmen!G$7:G$10002)+SUMIF(Einnahmen!I$7:I$10002,A9094,Einnahmen!H$7:H$10002)+SUMIF(Ausgaben!E$7:E$10002,A9094,Ausgaben!G$7:G$10002)+SUMIF(Ausgaben!I$7:I$10002,A9094,Ausgaben!H$7:H$10002),2)</f>
        <v>0</v>
      </c>
    </row>
    <row r="9095" spans="1:2" x14ac:dyDescent="0.25">
      <c r="A9095">
        <v>9095</v>
      </c>
      <c r="B9095" s="24">
        <f>ROUND(SUMIF(Einnahmen!E$7:E$10002,A9095,Einnahmen!G$7:G$10002)+SUMIF(Einnahmen!I$7:I$10002,A9095,Einnahmen!H$7:H$10002)+SUMIF(Ausgaben!E$7:E$10002,A9095,Ausgaben!G$7:G$10002)+SUMIF(Ausgaben!I$7:I$10002,A9095,Ausgaben!H$7:H$10002),2)</f>
        <v>0</v>
      </c>
    </row>
    <row r="9096" spans="1:2" x14ac:dyDescent="0.25">
      <c r="A9096">
        <v>9096</v>
      </c>
      <c r="B9096" s="24">
        <f>ROUND(SUMIF(Einnahmen!E$7:E$10002,A9096,Einnahmen!G$7:G$10002)+SUMIF(Einnahmen!I$7:I$10002,A9096,Einnahmen!H$7:H$10002)+SUMIF(Ausgaben!E$7:E$10002,A9096,Ausgaben!G$7:G$10002)+SUMIF(Ausgaben!I$7:I$10002,A9096,Ausgaben!H$7:H$10002),2)</f>
        <v>0</v>
      </c>
    </row>
    <row r="9097" spans="1:2" x14ac:dyDescent="0.25">
      <c r="A9097">
        <v>9097</v>
      </c>
      <c r="B9097" s="24">
        <f>ROUND(SUMIF(Einnahmen!E$7:E$10002,A9097,Einnahmen!G$7:G$10002)+SUMIF(Einnahmen!I$7:I$10002,A9097,Einnahmen!H$7:H$10002)+SUMIF(Ausgaben!E$7:E$10002,A9097,Ausgaben!G$7:G$10002)+SUMIF(Ausgaben!I$7:I$10002,A9097,Ausgaben!H$7:H$10002),2)</f>
        <v>0</v>
      </c>
    </row>
    <row r="9098" spans="1:2" x14ac:dyDescent="0.25">
      <c r="A9098">
        <v>9098</v>
      </c>
      <c r="B9098" s="24">
        <f>ROUND(SUMIF(Einnahmen!E$7:E$10002,A9098,Einnahmen!G$7:G$10002)+SUMIF(Einnahmen!I$7:I$10002,A9098,Einnahmen!H$7:H$10002)+SUMIF(Ausgaben!E$7:E$10002,A9098,Ausgaben!G$7:G$10002)+SUMIF(Ausgaben!I$7:I$10002,A9098,Ausgaben!H$7:H$10002),2)</f>
        <v>0</v>
      </c>
    </row>
    <row r="9099" spans="1:2" x14ac:dyDescent="0.25">
      <c r="A9099">
        <v>9099</v>
      </c>
      <c r="B9099" s="24">
        <f>ROUND(SUMIF(Einnahmen!E$7:E$10002,A9099,Einnahmen!G$7:G$10002)+SUMIF(Einnahmen!I$7:I$10002,A9099,Einnahmen!H$7:H$10002)+SUMIF(Ausgaben!E$7:E$10002,A9099,Ausgaben!G$7:G$10002)+SUMIF(Ausgaben!I$7:I$10002,A9099,Ausgaben!H$7:H$10002),2)</f>
        <v>0</v>
      </c>
    </row>
    <row r="9100" spans="1:2" x14ac:dyDescent="0.25">
      <c r="A9100">
        <v>9100</v>
      </c>
      <c r="B9100" s="24">
        <f>ROUND(SUMIF(Einnahmen!E$7:E$10002,A9100,Einnahmen!G$7:G$10002)+SUMIF(Einnahmen!I$7:I$10002,A9100,Einnahmen!H$7:H$10002)+SUMIF(Ausgaben!E$7:E$10002,A9100,Ausgaben!G$7:G$10002)+SUMIF(Ausgaben!I$7:I$10002,A9100,Ausgaben!H$7:H$10002),2)</f>
        <v>0</v>
      </c>
    </row>
    <row r="9101" spans="1:2" x14ac:dyDescent="0.25">
      <c r="A9101">
        <v>9101</v>
      </c>
      <c r="B9101" s="24">
        <f>ROUND(SUMIF(Einnahmen!E$7:E$10002,A9101,Einnahmen!G$7:G$10002)+SUMIF(Einnahmen!I$7:I$10002,A9101,Einnahmen!H$7:H$10002)+SUMIF(Ausgaben!E$7:E$10002,A9101,Ausgaben!G$7:G$10002)+SUMIF(Ausgaben!I$7:I$10002,A9101,Ausgaben!H$7:H$10002),2)</f>
        <v>0</v>
      </c>
    </row>
    <row r="9102" spans="1:2" x14ac:dyDescent="0.25">
      <c r="A9102">
        <v>9102</v>
      </c>
      <c r="B9102" s="24">
        <f>ROUND(SUMIF(Einnahmen!E$7:E$10002,A9102,Einnahmen!G$7:G$10002)+SUMIF(Einnahmen!I$7:I$10002,A9102,Einnahmen!H$7:H$10002)+SUMIF(Ausgaben!E$7:E$10002,A9102,Ausgaben!G$7:G$10002)+SUMIF(Ausgaben!I$7:I$10002,A9102,Ausgaben!H$7:H$10002),2)</f>
        <v>0</v>
      </c>
    </row>
    <row r="9103" spans="1:2" x14ac:dyDescent="0.25">
      <c r="A9103">
        <v>9103</v>
      </c>
      <c r="B9103" s="24">
        <f>ROUND(SUMIF(Einnahmen!E$7:E$10002,A9103,Einnahmen!G$7:G$10002)+SUMIF(Einnahmen!I$7:I$10002,A9103,Einnahmen!H$7:H$10002)+SUMIF(Ausgaben!E$7:E$10002,A9103,Ausgaben!G$7:G$10002)+SUMIF(Ausgaben!I$7:I$10002,A9103,Ausgaben!H$7:H$10002),2)</f>
        <v>0</v>
      </c>
    </row>
    <row r="9104" spans="1:2" x14ac:dyDescent="0.25">
      <c r="A9104">
        <v>9104</v>
      </c>
      <c r="B9104" s="24">
        <f>ROUND(SUMIF(Einnahmen!E$7:E$10002,A9104,Einnahmen!G$7:G$10002)+SUMIF(Einnahmen!I$7:I$10002,A9104,Einnahmen!H$7:H$10002)+SUMIF(Ausgaben!E$7:E$10002,A9104,Ausgaben!G$7:G$10002)+SUMIF(Ausgaben!I$7:I$10002,A9104,Ausgaben!H$7:H$10002),2)</f>
        <v>0</v>
      </c>
    </row>
    <row r="9105" spans="1:2" x14ac:dyDescent="0.25">
      <c r="A9105">
        <v>9105</v>
      </c>
      <c r="B9105" s="24">
        <f>ROUND(SUMIF(Einnahmen!E$7:E$10002,A9105,Einnahmen!G$7:G$10002)+SUMIF(Einnahmen!I$7:I$10002,A9105,Einnahmen!H$7:H$10002)+SUMIF(Ausgaben!E$7:E$10002,A9105,Ausgaben!G$7:G$10002)+SUMIF(Ausgaben!I$7:I$10002,A9105,Ausgaben!H$7:H$10002),2)</f>
        <v>0</v>
      </c>
    </row>
    <row r="9106" spans="1:2" x14ac:dyDescent="0.25">
      <c r="A9106">
        <v>9106</v>
      </c>
      <c r="B9106" s="24">
        <f>ROUND(SUMIF(Einnahmen!E$7:E$10002,A9106,Einnahmen!G$7:G$10002)+SUMIF(Einnahmen!I$7:I$10002,A9106,Einnahmen!H$7:H$10002)+SUMIF(Ausgaben!E$7:E$10002,A9106,Ausgaben!G$7:G$10002)+SUMIF(Ausgaben!I$7:I$10002,A9106,Ausgaben!H$7:H$10002),2)</f>
        <v>0</v>
      </c>
    </row>
    <row r="9107" spans="1:2" x14ac:dyDescent="0.25">
      <c r="A9107">
        <v>9107</v>
      </c>
      <c r="B9107" s="24">
        <f>ROUND(SUMIF(Einnahmen!E$7:E$10002,A9107,Einnahmen!G$7:G$10002)+SUMIF(Einnahmen!I$7:I$10002,A9107,Einnahmen!H$7:H$10002)+SUMIF(Ausgaben!E$7:E$10002,A9107,Ausgaben!G$7:G$10002)+SUMIF(Ausgaben!I$7:I$10002,A9107,Ausgaben!H$7:H$10002),2)</f>
        <v>0</v>
      </c>
    </row>
    <row r="9108" spans="1:2" x14ac:dyDescent="0.25">
      <c r="A9108">
        <v>9108</v>
      </c>
      <c r="B9108" s="24">
        <f>ROUND(SUMIF(Einnahmen!E$7:E$10002,A9108,Einnahmen!G$7:G$10002)+SUMIF(Einnahmen!I$7:I$10002,A9108,Einnahmen!H$7:H$10002)+SUMIF(Ausgaben!E$7:E$10002,A9108,Ausgaben!G$7:G$10002)+SUMIF(Ausgaben!I$7:I$10002,A9108,Ausgaben!H$7:H$10002),2)</f>
        <v>0</v>
      </c>
    </row>
    <row r="9109" spans="1:2" x14ac:dyDescent="0.25">
      <c r="A9109">
        <v>9109</v>
      </c>
      <c r="B9109" s="24">
        <f>ROUND(SUMIF(Einnahmen!E$7:E$10002,A9109,Einnahmen!G$7:G$10002)+SUMIF(Einnahmen!I$7:I$10002,A9109,Einnahmen!H$7:H$10002)+SUMIF(Ausgaben!E$7:E$10002,A9109,Ausgaben!G$7:G$10002)+SUMIF(Ausgaben!I$7:I$10002,A9109,Ausgaben!H$7:H$10002),2)</f>
        <v>0</v>
      </c>
    </row>
    <row r="9110" spans="1:2" x14ac:dyDescent="0.25">
      <c r="A9110">
        <v>9110</v>
      </c>
      <c r="B9110" s="24">
        <f>ROUND(SUMIF(Einnahmen!E$7:E$10002,A9110,Einnahmen!G$7:G$10002)+SUMIF(Einnahmen!I$7:I$10002,A9110,Einnahmen!H$7:H$10002)+SUMIF(Ausgaben!E$7:E$10002,A9110,Ausgaben!G$7:G$10002)+SUMIF(Ausgaben!I$7:I$10002,A9110,Ausgaben!H$7:H$10002),2)</f>
        <v>0</v>
      </c>
    </row>
    <row r="9111" spans="1:2" x14ac:dyDescent="0.25">
      <c r="A9111">
        <v>9111</v>
      </c>
      <c r="B9111" s="24">
        <f>ROUND(SUMIF(Einnahmen!E$7:E$10002,A9111,Einnahmen!G$7:G$10002)+SUMIF(Einnahmen!I$7:I$10002,A9111,Einnahmen!H$7:H$10002)+SUMIF(Ausgaben!E$7:E$10002,A9111,Ausgaben!G$7:G$10002)+SUMIF(Ausgaben!I$7:I$10002,A9111,Ausgaben!H$7:H$10002),2)</f>
        <v>0</v>
      </c>
    </row>
    <row r="9112" spans="1:2" x14ac:dyDescent="0.25">
      <c r="A9112">
        <v>9112</v>
      </c>
      <c r="B9112" s="24">
        <f>ROUND(SUMIF(Einnahmen!E$7:E$10002,A9112,Einnahmen!G$7:G$10002)+SUMIF(Einnahmen!I$7:I$10002,A9112,Einnahmen!H$7:H$10002)+SUMIF(Ausgaben!E$7:E$10002,A9112,Ausgaben!G$7:G$10002)+SUMIF(Ausgaben!I$7:I$10002,A9112,Ausgaben!H$7:H$10002),2)</f>
        <v>0</v>
      </c>
    </row>
    <row r="9113" spans="1:2" x14ac:dyDescent="0.25">
      <c r="A9113">
        <v>9113</v>
      </c>
      <c r="B9113" s="24">
        <f>ROUND(SUMIF(Einnahmen!E$7:E$10002,A9113,Einnahmen!G$7:G$10002)+SUMIF(Einnahmen!I$7:I$10002,A9113,Einnahmen!H$7:H$10002)+SUMIF(Ausgaben!E$7:E$10002,A9113,Ausgaben!G$7:G$10002)+SUMIF(Ausgaben!I$7:I$10002,A9113,Ausgaben!H$7:H$10002),2)</f>
        <v>0</v>
      </c>
    </row>
    <row r="9114" spans="1:2" x14ac:dyDescent="0.25">
      <c r="A9114">
        <v>9114</v>
      </c>
      <c r="B9114" s="24">
        <f>ROUND(SUMIF(Einnahmen!E$7:E$10002,A9114,Einnahmen!G$7:G$10002)+SUMIF(Einnahmen!I$7:I$10002,A9114,Einnahmen!H$7:H$10002)+SUMIF(Ausgaben!E$7:E$10002,A9114,Ausgaben!G$7:G$10002)+SUMIF(Ausgaben!I$7:I$10002,A9114,Ausgaben!H$7:H$10002),2)</f>
        <v>0</v>
      </c>
    </row>
    <row r="9115" spans="1:2" x14ac:dyDescent="0.25">
      <c r="A9115">
        <v>9115</v>
      </c>
      <c r="B9115" s="24">
        <f>ROUND(SUMIF(Einnahmen!E$7:E$10002,A9115,Einnahmen!G$7:G$10002)+SUMIF(Einnahmen!I$7:I$10002,A9115,Einnahmen!H$7:H$10002)+SUMIF(Ausgaben!E$7:E$10002,A9115,Ausgaben!G$7:G$10002)+SUMIF(Ausgaben!I$7:I$10002,A9115,Ausgaben!H$7:H$10002),2)</f>
        <v>0</v>
      </c>
    </row>
    <row r="9116" spans="1:2" x14ac:dyDescent="0.25">
      <c r="A9116">
        <v>9116</v>
      </c>
      <c r="B9116" s="24">
        <f>ROUND(SUMIF(Einnahmen!E$7:E$10002,A9116,Einnahmen!G$7:G$10002)+SUMIF(Einnahmen!I$7:I$10002,A9116,Einnahmen!H$7:H$10002)+SUMIF(Ausgaben!E$7:E$10002,A9116,Ausgaben!G$7:G$10002)+SUMIF(Ausgaben!I$7:I$10002,A9116,Ausgaben!H$7:H$10002),2)</f>
        <v>0</v>
      </c>
    </row>
    <row r="9117" spans="1:2" x14ac:dyDescent="0.25">
      <c r="A9117">
        <v>9117</v>
      </c>
      <c r="B9117" s="24">
        <f>ROUND(SUMIF(Einnahmen!E$7:E$10002,A9117,Einnahmen!G$7:G$10002)+SUMIF(Einnahmen!I$7:I$10002,A9117,Einnahmen!H$7:H$10002)+SUMIF(Ausgaben!E$7:E$10002,A9117,Ausgaben!G$7:G$10002)+SUMIF(Ausgaben!I$7:I$10002,A9117,Ausgaben!H$7:H$10002),2)</f>
        <v>0</v>
      </c>
    </row>
    <row r="9118" spans="1:2" x14ac:dyDescent="0.25">
      <c r="A9118">
        <v>9118</v>
      </c>
      <c r="B9118" s="24">
        <f>ROUND(SUMIF(Einnahmen!E$7:E$10002,A9118,Einnahmen!G$7:G$10002)+SUMIF(Einnahmen!I$7:I$10002,A9118,Einnahmen!H$7:H$10002)+SUMIF(Ausgaben!E$7:E$10002,A9118,Ausgaben!G$7:G$10002)+SUMIF(Ausgaben!I$7:I$10002,A9118,Ausgaben!H$7:H$10002),2)</f>
        <v>0</v>
      </c>
    </row>
    <row r="9119" spans="1:2" x14ac:dyDescent="0.25">
      <c r="A9119">
        <v>9119</v>
      </c>
      <c r="B9119" s="24">
        <f>ROUND(SUMIF(Einnahmen!E$7:E$10002,A9119,Einnahmen!G$7:G$10002)+SUMIF(Einnahmen!I$7:I$10002,A9119,Einnahmen!H$7:H$10002)+SUMIF(Ausgaben!E$7:E$10002,A9119,Ausgaben!G$7:G$10002)+SUMIF(Ausgaben!I$7:I$10002,A9119,Ausgaben!H$7:H$10002),2)</f>
        <v>0</v>
      </c>
    </row>
    <row r="9120" spans="1:2" x14ac:dyDescent="0.25">
      <c r="A9120">
        <v>9120</v>
      </c>
      <c r="B9120" s="24">
        <f>ROUND(SUMIF(Einnahmen!E$7:E$10002,A9120,Einnahmen!G$7:G$10002)+SUMIF(Einnahmen!I$7:I$10002,A9120,Einnahmen!H$7:H$10002)+SUMIF(Ausgaben!E$7:E$10002,A9120,Ausgaben!G$7:G$10002)+SUMIF(Ausgaben!I$7:I$10002,A9120,Ausgaben!H$7:H$10002),2)</f>
        <v>0</v>
      </c>
    </row>
    <row r="9121" spans="1:2" x14ac:dyDescent="0.25">
      <c r="A9121">
        <v>9121</v>
      </c>
      <c r="B9121" s="24">
        <f>ROUND(SUMIF(Einnahmen!E$7:E$10002,A9121,Einnahmen!G$7:G$10002)+SUMIF(Einnahmen!I$7:I$10002,A9121,Einnahmen!H$7:H$10002)+SUMIF(Ausgaben!E$7:E$10002,A9121,Ausgaben!G$7:G$10002)+SUMIF(Ausgaben!I$7:I$10002,A9121,Ausgaben!H$7:H$10002),2)</f>
        <v>0</v>
      </c>
    </row>
    <row r="9122" spans="1:2" x14ac:dyDescent="0.25">
      <c r="A9122">
        <v>9122</v>
      </c>
      <c r="B9122" s="24">
        <f>ROUND(SUMIF(Einnahmen!E$7:E$10002,A9122,Einnahmen!G$7:G$10002)+SUMIF(Einnahmen!I$7:I$10002,A9122,Einnahmen!H$7:H$10002)+SUMIF(Ausgaben!E$7:E$10002,A9122,Ausgaben!G$7:G$10002)+SUMIF(Ausgaben!I$7:I$10002,A9122,Ausgaben!H$7:H$10002),2)</f>
        <v>0</v>
      </c>
    </row>
    <row r="9123" spans="1:2" x14ac:dyDescent="0.25">
      <c r="A9123">
        <v>9123</v>
      </c>
      <c r="B9123" s="24">
        <f>ROUND(SUMIF(Einnahmen!E$7:E$10002,A9123,Einnahmen!G$7:G$10002)+SUMIF(Einnahmen!I$7:I$10002,A9123,Einnahmen!H$7:H$10002)+SUMIF(Ausgaben!E$7:E$10002,A9123,Ausgaben!G$7:G$10002)+SUMIF(Ausgaben!I$7:I$10002,A9123,Ausgaben!H$7:H$10002),2)</f>
        <v>0</v>
      </c>
    </row>
    <row r="9124" spans="1:2" x14ac:dyDescent="0.25">
      <c r="A9124">
        <v>9124</v>
      </c>
      <c r="B9124" s="24">
        <f>ROUND(SUMIF(Einnahmen!E$7:E$10002,A9124,Einnahmen!G$7:G$10002)+SUMIF(Einnahmen!I$7:I$10002,A9124,Einnahmen!H$7:H$10002)+SUMIF(Ausgaben!E$7:E$10002,A9124,Ausgaben!G$7:G$10002)+SUMIF(Ausgaben!I$7:I$10002,A9124,Ausgaben!H$7:H$10002),2)</f>
        <v>0</v>
      </c>
    </row>
    <row r="9125" spans="1:2" x14ac:dyDescent="0.25">
      <c r="A9125">
        <v>9125</v>
      </c>
      <c r="B9125" s="24">
        <f>ROUND(SUMIF(Einnahmen!E$7:E$10002,A9125,Einnahmen!G$7:G$10002)+SUMIF(Einnahmen!I$7:I$10002,A9125,Einnahmen!H$7:H$10002)+SUMIF(Ausgaben!E$7:E$10002,A9125,Ausgaben!G$7:G$10002)+SUMIF(Ausgaben!I$7:I$10002,A9125,Ausgaben!H$7:H$10002),2)</f>
        <v>0</v>
      </c>
    </row>
    <row r="9126" spans="1:2" x14ac:dyDescent="0.25">
      <c r="A9126">
        <v>9126</v>
      </c>
      <c r="B9126" s="24">
        <f>ROUND(SUMIF(Einnahmen!E$7:E$10002,A9126,Einnahmen!G$7:G$10002)+SUMIF(Einnahmen!I$7:I$10002,A9126,Einnahmen!H$7:H$10002)+SUMIF(Ausgaben!E$7:E$10002,A9126,Ausgaben!G$7:G$10002)+SUMIF(Ausgaben!I$7:I$10002,A9126,Ausgaben!H$7:H$10002),2)</f>
        <v>0</v>
      </c>
    </row>
    <row r="9127" spans="1:2" x14ac:dyDescent="0.25">
      <c r="A9127">
        <v>9127</v>
      </c>
      <c r="B9127" s="24">
        <f>ROUND(SUMIF(Einnahmen!E$7:E$10002,A9127,Einnahmen!G$7:G$10002)+SUMIF(Einnahmen!I$7:I$10002,A9127,Einnahmen!H$7:H$10002)+SUMIF(Ausgaben!E$7:E$10002,A9127,Ausgaben!G$7:G$10002)+SUMIF(Ausgaben!I$7:I$10002,A9127,Ausgaben!H$7:H$10002),2)</f>
        <v>0</v>
      </c>
    </row>
    <row r="9128" spans="1:2" x14ac:dyDescent="0.25">
      <c r="A9128">
        <v>9128</v>
      </c>
      <c r="B9128" s="24">
        <f>ROUND(SUMIF(Einnahmen!E$7:E$10002,A9128,Einnahmen!G$7:G$10002)+SUMIF(Einnahmen!I$7:I$10002,A9128,Einnahmen!H$7:H$10002)+SUMIF(Ausgaben!E$7:E$10002,A9128,Ausgaben!G$7:G$10002)+SUMIF(Ausgaben!I$7:I$10002,A9128,Ausgaben!H$7:H$10002),2)</f>
        <v>0</v>
      </c>
    </row>
    <row r="9129" spans="1:2" x14ac:dyDescent="0.25">
      <c r="A9129">
        <v>9129</v>
      </c>
      <c r="B9129" s="24">
        <f>ROUND(SUMIF(Einnahmen!E$7:E$10002,A9129,Einnahmen!G$7:G$10002)+SUMIF(Einnahmen!I$7:I$10002,A9129,Einnahmen!H$7:H$10002)+SUMIF(Ausgaben!E$7:E$10002,A9129,Ausgaben!G$7:G$10002)+SUMIF(Ausgaben!I$7:I$10002,A9129,Ausgaben!H$7:H$10002),2)</f>
        <v>0</v>
      </c>
    </row>
    <row r="9130" spans="1:2" x14ac:dyDescent="0.25">
      <c r="A9130">
        <v>9130</v>
      </c>
      <c r="B9130" s="24">
        <f>ROUND(SUMIF(Einnahmen!E$7:E$10002,A9130,Einnahmen!G$7:G$10002)+SUMIF(Einnahmen!I$7:I$10002,A9130,Einnahmen!H$7:H$10002)+SUMIF(Ausgaben!E$7:E$10002,A9130,Ausgaben!G$7:G$10002)+SUMIF(Ausgaben!I$7:I$10002,A9130,Ausgaben!H$7:H$10002),2)</f>
        <v>0</v>
      </c>
    </row>
    <row r="9131" spans="1:2" x14ac:dyDescent="0.25">
      <c r="A9131">
        <v>9131</v>
      </c>
      <c r="B9131" s="24">
        <f>ROUND(SUMIF(Einnahmen!E$7:E$10002,A9131,Einnahmen!G$7:G$10002)+SUMIF(Einnahmen!I$7:I$10002,A9131,Einnahmen!H$7:H$10002)+SUMIF(Ausgaben!E$7:E$10002,A9131,Ausgaben!G$7:G$10002)+SUMIF(Ausgaben!I$7:I$10002,A9131,Ausgaben!H$7:H$10002),2)</f>
        <v>0</v>
      </c>
    </row>
    <row r="9132" spans="1:2" x14ac:dyDescent="0.25">
      <c r="A9132">
        <v>9132</v>
      </c>
      <c r="B9132" s="24">
        <f>ROUND(SUMIF(Einnahmen!E$7:E$10002,A9132,Einnahmen!G$7:G$10002)+SUMIF(Einnahmen!I$7:I$10002,A9132,Einnahmen!H$7:H$10002)+SUMIF(Ausgaben!E$7:E$10002,A9132,Ausgaben!G$7:G$10002)+SUMIF(Ausgaben!I$7:I$10002,A9132,Ausgaben!H$7:H$10002),2)</f>
        <v>0</v>
      </c>
    </row>
    <row r="9133" spans="1:2" x14ac:dyDescent="0.25">
      <c r="A9133">
        <v>9133</v>
      </c>
      <c r="B9133" s="24">
        <f>ROUND(SUMIF(Einnahmen!E$7:E$10002,A9133,Einnahmen!G$7:G$10002)+SUMIF(Einnahmen!I$7:I$10002,A9133,Einnahmen!H$7:H$10002)+SUMIF(Ausgaben!E$7:E$10002,A9133,Ausgaben!G$7:G$10002)+SUMIF(Ausgaben!I$7:I$10002,A9133,Ausgaben!H$7:H$10002),2)</f>
        <v>0</v>
      </c>
    </row>
    <row r="9134" spans="1:2" x14ac:dyDescent="0.25">
      <c r="A9134">
        <v>9134</v>
      </c>
      <c r="B9134" s="24">
        <f>ROUND(SUMIF(Einnahmen!E$7:E$10002,A9134,Einnahmen!G$7:G$10002)+SUMIF(Einnahmen!I$7:I$10002,A9134,Einnahmen!H$7:H$10002)+SUMIF(Ausgaben!E$7:E$10002,A9134,Ausgaben!G$7:G$10002)+SUMIF(Ausgaben!I$7:I$10002,A9134,Ausgaben!H$7:H$10002),2)</f>
        <v>0</v>
      </c>
    </row>
    <row r="9135" spans="1:2" x14ac:dyDescent="0.25">
      <c r="A9135">
        <v>9135</v>
      </c>
      <c r="B9135" s="24">
        <f>ROUND(SUMIF(Einnahmen!E$7:E$10002,A9135,Einnahmen!G$7:G$10002)+SUMIF(Einnahmen!I$7:I$10002,A9135,Einnahmen!H$7:H$10002)+SUMIF(Ausgaben!E$7:E$10002,A9135,Ausgaben!G$7:G$10002)+SUMIF(Ausgaben!I$7:I$10002,A9135,Ausgaben!H$7:H$10002),2)</f>
        <v>0</v>
      </c>
    </row>
    <row r="9136" spans="1:2" x14ac:dyDescent="0.25">
      <c r="A9136">
        <v>9136</v>
      </c>
      <c r="B9136" s="24">
        <f>ROUND(SUMIF(Einnahmen!E$7:E$10002,A9136,Einnahmen!G$7:G$10002)+SUMIF(Einnahmen!I$7:I$10002,A9136,Einnahmen!H$7:H$10002)+SUMIF(Ausgaben!E$7:E$10002,A9136,Ausgaben!G$7:G$10002)+SUMIF(Ausgaben!I$7:I$10002,A9136,Ausgaben!H$7:H$10002),2)</f>
        <v>0</v>
      </c>
    </row>
    <row r="9137" spans="1:2" x14ac:dyDescent="0.25">
      <c r="A9137">
        <v>9137</v>
      </c>
      <c r="B9137" s="24">
        <f>ROUND(SUMIF(Einnahmen!E$7:E$10002,A9137,Einnahmen!G$7:G$10002)+SUMIF(Einnahmen!I$7:I$10002,A9137,Einnahmen!H$7:H$10002)+SUMIF(Ausgaben!E$7:E$10002,A9137,Ausgaben!G$7:G$10002)+SUMIF(Ausgaben!I$7:I$10002,A9137,Ausgaben!H$7:H$10002),2)</f>
        <v>0</v>
      </c>
    </row>
    <row r="9138" spans="1:2" x14ac:dyDescent="0.25">
      <c r="A9138">
        <v>9138</v>
      </c>
      <c r="B9138" s="24">
        <f>ROUND(SUMIF(Einnahmen!E$7:E$10002,A9138,Einnahmen!G$7:G$10002)+SUMIF(Einnahmen!I$7:I$10002,A9138,Einnahmen!H$7:H$10002)+SUMIF(Ausgaben!E$7:E$10002,A9138,Ausgaben!G$7:G$10002)+SUMIF(Ausgaben!I$7:I$10002,A9138,Ausgaben!H$7:H$10002),2)</f>
        <v>0</v>
      </c>
    </row>
    <row r="9139" spans="1:2" x14ac:dyDescent="0.25">
      <c r="A9139">
        <v>9139</v>
      </c>
      <c r="B9139" s="24">
        <f>ROUND(SUMIF(Einnahmen!E$7:E$10002,A9139,Einnahmen!G$7:G$10002)+SUMIF(Einnahmen!I$7:I$10002,A9139,Einnahmen!H$7:H$10002)+SUMIF(Ausgaben!E$7:E$10002,A9139,Ausgaben!G$7:G$10002)+SUMIF(Ausgaben!I$7:I$10002,A9139,Ausgaben!H$7:H$10002),2)</f>
        <v>0</v>
      </c>
    </row>
    <row r="9140" spans="1:2" x14ac:dyDescent="0.25">
      <c r="A9140">
        <v>9140</v>
      </c>
      <c r="B9140" s="24">
        <f>ROUND(SUMIF(Einnahmen!E$7:E$10002,A9140,Einnahmen!G$7:G$10002)+SUMIF(Einnahmen!I$7:I$10002,A9140,Einnahmen!H$7:H$10002)+SUMIF(Ausgaben!E$7:E$10002,A9140,Ausgaben!G$7:G$10002)+SUMIF(Ausgaben!I$7:I$10002,A9140,Ausgaben!H$7:H$10002),2)</f>
        <v>0</v>
      </c>
    </row>
    <row r="9141" spans="1:2" x14ac:dyDescent="0.25">
      <c r="A9141">
        <v>9141</v>
      </c>
      <c r="B9141" s="24">
        <f>ROUND(SUMIF(Einnahmen!E$7:E$10002,A9141,Einnahmen!G$7:G$10002)+SUMIF(Einnahmen!I$7:I$10002,A9141,Einnahmen!H$7:H$10002)+SUMIF(Ausgaben!E$7:E$10002,A9141,Ausgaben!G$7:G$10002)+SUMIF(Ausgaben!I$7:I$10002,A9141,Ausgaben!H$7:H$10002),2)</f>
        <v>0</v>
      </c>
    </row>
    <row r="9142" spans="1:2" x14ac:dyDescent="0.25">
      <c r="A9142">
        <v>9142</v>
      </c>
      <c r="B9142" s="24">
        <f>ROUND(SUMIF(Einnahmen!E$7:E$10002,A9142,Einnahmen!G$7:G$10002)+SUMIF(Einnahmen!I$7:I$10002,A9142,Einnahmen!H$7:H$10002)+SUMIF(Ausgaben!E$7:E$10002,A9142,Ausgaben!G$7:G$10002)+SUMIF(Ausgaben!I$7:I$10002,A9142,Ausgaben!H$7:H$10002),2)</f>
        <v>0</v>
      </c>
    </row>
    <row r="9143" spans="1:2" x14ac:dyDescent="0.25">
      <c r="A9143">
        <v>9143</v>
      </c>
      <c r="B9143" s="24">
        <f>ROUND(SUMIF(Einnahmen!E$7:E$10002,A9143,Einnahmen!G$7:G$10002)+SUMIF(Einnahmen!I$7:I$10002,A9143,Einnahmen!H$7:H$10002)+SUMIF(Ausgaben!E$7:E$10002,A9143,Ausgaben!G$7:G$10002)+SUMIF(Ausgaben!I$7:I$10002,A9143,Ausgaben!H$7:H$10002),2)</f>
        <v>0</v>
      </c>
    </row>
    <row r="9144" spans="1:2" x14ac:dyDescent="0.25">
      <c r="A9144">
        <v>9144</v>
      </c>
      <c r="B9144" s="24">
        <f>ROUND(SUMIF(Einnahmen!E$7:E$10002,A9144,Einnahmen!G$7:G$10002)+SUMIF(Einnahmen!I$7:I$10002,A9144,Einnahmen!H$7:H$10002)+SUMIF(Ausgaben!E$7:E$10002,A9144,Ausgaben!G$7:G$10002)+SUMIF(Ausgaben!I$7:I$10002,A9144,Ausgaben!H$7:H$10002),2)</f>
        <v>0</v>
      </c>
    </row>
    <row r="9145" spans="1:2" x14ac:dyDescent="0.25">
      <c r="A9145">
        <v>9145</v>
      </c>
      <c r="B9145" s="24">
        <f>ROUND(SUMIF(Einnahmen!E$7:E$10002,A9145,Einnahmen!G$7:G$10002)+SUMIF(Einnahmen!I$7:I$10002,A9145,Einnahmen!H$7:H$10002)+SUMIF(Ausgaben!E$7:E$10002,A9145,Ausgaben!G$7:G$10002)+SUMIF(Ausgaben!I$7:I$10002,A9145,Ausgaben!H$7:H$10002),2)</f>
        <v>0</v>
      </c>
    </row>
    <row r="9146" spans="1:2" x14ac:dyDescent="0.25">
      <c r="A9146">
        <v>9146</v>
      </c>
      <c r="B9146" s="24">
        <f>ROUND(SUMIF(Einnahmen!E$7:E$10002,A9146,Einnahmen!G$7:G$10002)+SUMIF(Einnahmen!I$7:I$10002,A9146,Einnahmen!H$7:H$10002)+SUMIF(Ausgaben!E$7:E$10002,A9146,Ausgaben!G$7:G$10002)+SUMIF(Ausgaben!I$7:I$10002,A9146,Ausgaben!H$7:H$10002),2)</f>
        <v>0</v>
      </c>
    </row>
    <row r="9147" spans="1:2" x14ac:dyDescent="0.25">
      <c r="A9147">
        <v>9147</v>
      </c>
      <c r="B9147" s="24">
        <f>ROUND(SUMIF(Einnahmen!E$7:E$10002,A9147,Einnahmen!G$7:G$10002)+SUMIF(Einnahmen!I$7:I$10002,A9147,Einnahmen!H$7:H$10002)+SUMIF(Ausgaben!E$7:E$10002,A9147,Ausgaben!G$7:G$10002)+SUMIF(Ausgaben!I$7:I$10002,A9147,Ausgaben!H$7:H$10002),2)</f>
        <v>0</v>
      </c>
    </row>
    <row r="9148" spans="1:2" x14ac:dyDescent="0.25">
      <c r="A9148">
        <v>9148</v>
      </c>
      <c r="B9148" s="24">
        <f>ROUND(SUMIF(Einnahmen!E$7:E$10002,A9148,Einnahmen!G$7:G$10002)+SUMIF(Einnahmen!I$7:I$10002,A9148,Einnahmen!H$7:H$10002)+SUMIF(Ausgaben!E$7:E$10002,A9148,Ausgaben!G$7:G$10002)+SUMIF(Ausgaben!I$7:I$10002,A9148,Ausgaben!H$7:H$10002),2)</f>
        <v>0</v>
      </c>
    </row>
    <row r="9149" spans="1:2" x14ac:dyDescent="0.25">
      <c r="A9149">
        <v>9149</v>
      </c>
      <c r="B9149" s="24">
        <f>ROUND(SUMIF(Einnahmen!E$7:E$10002,A9149,Einnahmen!G$7:G$10002)+SUMIF(Einnahmen!I$7:I$10002,A9149,Einnahmen!H$7:H$10002)+SUMIF(Ausgaben!E$7:E$10002,A9149,Ausgaben!G$7:G$10002)+SUMIF(Ausgaben!I$7:I$10002,A9149,Ausgaben!H$7:H$10002),2)</f>
        <v>0</v>
      </c>
    </row>
    <row r="9150" spans="1:2" x14ac:dyDescent="0.25">
      <c r="A9150">
        <v>9150</v>
      </c>
      <c r="B9150" s="24">
        <f>ROUND(SUMIF(Einnahmen!E$7:E$10002,A9150,Einnahmen!G$7:G$10002)+SUMIF(Einnahmen!I$7:I$10002,A9150,Einnahmen!H$7:H$10002)+SUMIF(Ausgaben!E$7:E$10002,A9150,Ausgaben!G$7:G$10002)+SUMIF(Ausgaben!I$7:I$10002,A9150,Ausgaben!H$7:H$10002),2)</f>
        <v>0</v>
      </c>
    </row>
    <row r="9151" spans="1:2" x14ac:dyDescent="0.25">
      <c r="A9151">
        <v>9151</v>
      </c>
      <c r="B9151" s="24">
        <f>ROUND(SUMIF(Einnahmen!E$7:E$10002,A9151,Einnahmen!G$7:G$10002)+SUMIF(Einnahmen!I$7:I$10002,A9151,Einnahmen!H$7:H$10002)+SUMIF(Ausgaben!E$7:E$10002,A9151,Ausgaben!G$7:G$10002)+SUMIF(Ausgaben!I$7:I$10002,A9151,Ausgaben!H$7:H$10002),2)</f>
        <v>0</v>
      </c>
    </row>
    <row r="9152" spans="1:2" x14ac:dyDescent="0.25">
      <c r="A9152">
        <v>9152</v>
      </c>
      <c r="B9152" s="24">
        <f>ROUND(SUMIF(Einnahmen!E$7:E$10002,A9152,Einnahmen!G$7:G$10002)+SUMIF(Einnahmen!I$7:I$10002,A9152,Einnahmen!H$7:H$10002)+SUMIF(Ausgaben!E$7:E$10002,A9152,Ausgaben!G$7:G$10002)+SUMIF(Ausgaben!I$7:I$10002,A9152,Ausgaben!H$7:H$10002),2)</f>
        <v>0</v>
      </c>
    </row>
    <row r="9153" spans="1:2" x14ac:dyDescent="0.25">
      <c r="A9153">
        <v>9153</v>
      </c>
      <c r="B9153" s="24">
        <f>ROUND(SUMIF(Einnahmen!E$7:E$10002,A9153,Einnahmen!G$7:G$10002)+SUMIF(Einnahmen!I$7:I$10002,A9153,Einnahmen!H$7:H$10002)+SUMIF(Ausgaben!E$7:E$10002,A9153,Ausgaben!G$7:G$10002)+SUMIF(Ausgaben!I$7:I$10002,A9153,Ausgaben!H$7:H$10002),2)</f>
        <v>0</v>
      </c>
    </row>
    <row r="9154" spans="1:2" x14ac:dyDescent="0.25">
      <c r="A9154">
        <v>9154</v>
      </c>
      <c r="B9154" s="24">
        <f>ROUND(SUMIF(Einnahmen!E$7:E$10002,A9154,Einnahmen!G$7:G$10002)+SUMIF(Einnahmen!I$7:I$10002,A9154,Einnahmen!H$7:H$10002)+SUMIF(Ausgaben!E$7:E$10002,A9154,Ausgaben!G$7:G$10002)+SUMIF(Ausgaben!I$7:I$10002,A9154,Ausgaben!H$7:H$10002),2)</f>
        <v>0</v>
      </c>
    </row>
    <row r="9155" spans="1:2" x14ac:dyDescent="0.25">
      <c r="A9155">
        <v>9155</v>
      </c>
      <c r="B9155" s="24">
        <f>ROUND(SUMIF(Einnahmen!E$7:E$10002,A9155,Einnahmen!G$7:G$10002)+SUMIF(Einnahmen!I$7:I$10002,A9155,Einnahmen!H$7:H$10002)+SUMIF(Ausgaben!E$7:E$10002,A9155,Ausgaben!G$7:G$10002)+SUMIF(Ausgaben!I$7:I$10002,A9155,Ausgaben!H$7:H$10002),2)</f>
        <v>0</v>
      </c>
    </row>
    <row r="9156" spans="1:2" x14ac:dyDescent="0.25">
      <c r="A9156">
        <v>9156</v>
      </c>
      <c r="B9156" s="24">
        <f>ROUND(SUMIF(Einnahmen!E$7:E$10002,A9156,Einnahmen!G$7:G$10002)+SUMIF(Einnahmen!I$7:I$10002,A9156,Einnahmen!H$7:H$10002)+SUMIF(Ausgaben!E$7:E$10002,A9156,Ausgaben!G$7:G$10002)+SUMIF(Ausgaben!I$7:I$10002,A9156,Ausgaben!H$7:H$10002),2)</f>
        <v>0</v>
      </c>
    </row>
    <row r="9157" spans="1:2" x14ac:dyDescent="0.25">
      <c r="A9157">
        <v>9157</v>
      </c>
      <c r="B9157" s="24">
        <f>ROUND(SUMIF(Einnahmen!E$7:E$10002,A9157,Einnahmen!G$7:G$10002)+SUMIF(Einnahmen!I$7:I$10002,A9157,Einnahmen!H$7:H$10002)+SUMIF(Ausgaben!E$7:E$10002,A9157,Ausgaben!G$7:G$10002)+SUMIF(Ausgaben!I$7:I$10002,A9157,Ausgaben!H$7:H$10002),2)</f>
        <v>0</v>
      </c>
    </row>
    <row r="9158" spans="1:2" x14ac:dyDescent="0.25">
      <c r="A9158">
        <v>9158</v>
      </c>
      <c r="B9158" s="24">
        <f>ROUND(SUMIF(Einnahmen!E$7:E$10002,A9158,Einnahmen!G$7:G$10002)+SUMIF(Einnahmen!I$7:I$10002,A9158,Einnahmen!H$7:H$10002)+SUMIF(Ausgaben!E$7:E$10002,A9158,Ausgaben!G$7:G$10002)+SUMIF(Ausgaben!I$7:I$10002,A9158,Ausgaben!H$7:H$10002),2)</f>
        <v>0</v>
      </c>
    </row>
    <row r="9159" spans="1:2" x14ac:dyDescent="0.25">
      <c r="A9159">
        <v>9159</v>
      </c>
      <c r="B9159" s="24">
        <f>ROUND(SUMIF(Einnahmen!E$7:E$10002,A9159,Einnahmen!G$7:G$10002)+SUMIF(Einnahmen!I$7:I$10002,A9159,Einnahmen!H$7:H$10002)+SUMIF(Ausgaben!E$7:E$10002,A9159,Ausgaben!G$7:G$10002)+SUMIF(Ausgaben!I$7:I$10002,A9159,Ausgaben!H$7:H$10002),2)</f>
        <v>0</v>
      </c>
    </row>
    <row r="9160" spans="1:2" x14ac:dyDescent="0.25">
      <c r="A9160">
        <v>9160</v>
      </c>
      <c r="B9160" s="24">
        <f>ROUND(SUMIF(Einnahmen!E$7:E$10002,A9160,Einnahmen!G$7:G$10002)+SUMIF(Einnahmen!I$7:I$10002,A9160,Einnahmen!H$7:H$10002)+SUMIF(Ausgaben!E$7:E$10002,A9160,Ausgaben!G$7:G$10002)+SUMIF(Ausgaben!I$7:I$10002,A9160,Ausgaben!H$7:H$10002),2)</f>
        <v>0</v>
      </c>
    </row>
    <row r="9161" spans="1:2" x14ac:dyDescent="0.25">
      <c r="A9161">
        <v>9161</v>
      </c>
      <c r="B9161" s="24">
        <f>ROUND(SUMIF(Einnahmen!E$7:E$10002,A9161,Einnahmen!G$7:G$10002)+SUMIF(Einnahmen!I$7:I$10002,A9161,Einnahmen!H$7:H$10002)+SUMIF(Ausgaben!E$7:E$10002,A9161,Ausgaben!G$7:G$10002)+SUMIF(Ausgaben!I$7:I$10002,A9161,Ausgaben!H$7:H$10002),2)</f>
        <v>0</v>
      </c>
    </row>
    <row r="9162" spans="1:2" x14ac:dyDescent="0.25">
      <c r="A9162">
        <v>9162</v>
      </c>
      <c r="B9162" s="24">
        <f>ROUND(SUMIF(Einnahmen!E$7:E$10002,A9162,Einnahmen!G$7:G$10002)+SUMIF(Einnahmen!I$7:I$10002,A9162,Einnahmen!H$7:H$10002)+SUMIF(Ausgaben!E$7:E$10002,A9162,Ausgaben!G$7:G$10002)+SUMIF(Ausgaben!I$7:I$10002,A9162,Ausgaben!H$7:H$10002),2)</f>
        <v>0</v>
      </c>
    </row>
    <row r="9163" spans="1:2" x14ac:dyDescent="0.25">
      <c r="A9163">
        <v>9163</v>
      </c>
      <c r="B9163" s="24">
        <f>ROUND(SUMIF(Einnahmen!E$7:E$10002,A9163,Einnahmen!G$7:G$10002)+SUMIF(Einnahmen!I$7:I$10002,A9163,Einnahmen!H$7:H$10002)+SUMIF(Ausgaben!E$7:E$10002,A9163,Ausgaben!G$7:G$10002)+SUMIF(Ausgaben!I$7:I$10002,A9163,Ausgaben!H$7:H$10002),2)</f>
        <v>0</v>
      </c>
    </row>
    <row r="9164" spans="1:2" x14ac:dyDescent="0.25">
      <c r="A9164">
        <v>9164</v>
      </c>
      <c r="B9164" s="24">
        <f>ROUND(SUMIF(Einnahmen!E$7:E$10002,A9164,Einnahmen!G$7:G$10002)+SUMIF(Einnahmen!I$7:I$10002,A9164,Einnahmen!H$7:H$10002)+SUMIF(Ausgaben!E$7:E$10002,A9164,Ausgaben!G$7:G$10002)+SUMIF(Ausgaben!I$7:I$10002,A9164,Ausgaben!H$7:H$10002),2)</f>
        <v>0</v>
      </c>
    </row>
    <row r="9165" spans="1:2" x14ac:dyDescent="0.25">
      <c r="A9165">
        <v>9165</v>
      </c>
      <c r="B9165" s="24">
        <f>ROUND(SUMIF(Einnahmen!E$7:E$10002,A9165,Einnahmen!G$7:G$10002)+SUMIF(Einnahmen!I$7:I$10002,A9165,Einnahmen!H$7:H$10002)+SUMIF(Ausgaben!E$7:E$10002,A9165,Ausgaben!G$7:G$10002)+SUMIF(Ausgaben!I$7:I$10002,A9165,Ausgaben!H$7:H$10002),2)</f>
        <v>0</v>
      </c>
    </row>
    <row r="9166" spans="1:2" x14ac:dyDescent="0.25">
      <c r="A9166">
        <v>9166</v>
      </c>
      <c r="B9166" s="24">
        <f>ROUND(SUMIF(Einnahmen!E$7:E$10002,A9166,Einnahmen!G$7:G$10002)+SUMIF(Einnahmen!I$7:I$10002,A9166,Einnahmen!H$7:H$10002)+SUMIF(Ausgaben!E$7:E$10002,A9166,Ausgaben!G$7:G$10002)+SUMIF(Ausgaben!I$7:I$10002,A9166,Ausgaben!H$7:H$10002),2)</f>
        <v>0</v>
      </c>
    </row>
    <row r="9167" spans="1:2" x14ac:dyDescent="0.25">
      <c r="A9167">
        <v>9167</v>
      </c>
      <c r="B9167" s="24">
        <f>ROUND(SUMIF(Einnahmen!E$7:E$10002,A9167,Einnahmen!G$7:G$10002)+SUMIF(Einnahmen!I$7:I$10002,A9167,Einnahmen!H$7:H$10002)+SUMIF(Ausgaben!E$7:E$10002,A9167,Ausgaben!G$7:G$10002)+SUMIF(Ausgaben!I$7:I$10002,A9167,Ausgaben!H$7:H$10002),2)</f>
        <v>0</v>
      </c>
    </row>
    <row r="9168" spans="1:2" x14ac:dyDescent="0.25">
      <c r="A9168">
        <v>9168</v>
      </c>
      <c r="B9168" s="24">
        <f>ROUND(SUMIF(Einnahmen!E$7:E$10002,A9168,Einnahmen!G$7:G$10002)+SUMIF(Einnahmen!I$7:I$10002,A9168,Einnahmen!H$7:H$10002)+SUMIF(Ausgaben!E$7:E$10002,A9168,Ausgaben!G$7:G$10002)+SUMIF(Ausgaben!I$7:I$10002,A9168,Ausgaben!H$7:H$10002),2)</f>
        <v>0</v>
      </c>
    </row>
    <row r="9169" spans="1:2" x14ac:dyDescent="0.25">
      <c r="A9169">
        <v>9169</v>
      </c>
      <c r="B9169" s="24">
        <f>ROUND(SUMIF(Einnahmen!E$7:E$10002,A9169,Einnahmen!G$7:G$10002)+SUMIF(Einnahmen!I$7:I$10002,A9169,Einnahmen!H$7:H$10002)+SUMIF(Ausgaben!E$7:E$10002,A9169,Ausgaben!G$7:G$10002)+SUMIF(Ausgaben!I$7:I$10002,A9169,Ausgaben!H$7:H$10002),2)</f>
        <v>0</v>
      </c>
    </row>
    <row r="9170" spans="1:2" x14ac:dyDescent="0.25">
      <c r="A9170">
        <v>9170</v>
      </c>
      <c r="B9170" s="24">
        <f>ROUND(SUMIF(Einnahmen!E$7:E$10002,A9170,Einnahmen!G$7:G$10002)+SUMIF(Einnahmen!I$7:I$10002,A9170,Einnahmen!H$7:H$10002)+SUMIF(Ausgaben!E$7:E$10002,A9170,Ausgaben!G$7:G$10002)+SUMIF(Ausgaben!I$7:I$10002,A9170,Ausgaben!H$7:H$10002),2)</f>
        <v>0</v>
      </c>
    </row>
    <row r="9171" spans="1:2" x14ac:dyDescent="0.25">
      <c r="A9171">
        <v>9171</v>
      </c>
      <c r="B9171" s="24">
        <f>ROUND(SUMIF(Einnahmen!E$7:E$10002,A9171,Einnahmen!G$7:G$10002)+SUMIF(Einnahmen!I$7:I$10002,A9171,Einnahmen!H$7:H$10002)+SUMIF(Ausgaben!E$7:E$10002,A9171,Ausgaben!G$7:G$10002)+SUMIF(Ausgaben!I$7:I$10002,A9171,Ausgaben!H$7:H$10002),2)</f>
        <v>0</v>
      </c>
    </row>
    <row r="9172" spans="1:2" x14ac:dyDescent="0.25">
      <c r="A9172">
        <v>9172</v>
      </c>
      <c r="B9172" s="24">
        <f>ROUND(SUMIF(Einnahmen!E$7:E$10002,A9172,Einnahmen!G$7:G$10002)+SUMIF(Einnahmen!I$7:I$10002,A9172,Einnahmen!H$7:H$10002)+SUMIF(Ausgaben!E$7:E$10002,A9172,Ausgaben!G$7:G$10002)+SUMIF(Ausgaben!I$7:I$10002,A9172,Ausgaben!H$7:H$10002),2)</f>
        <v>0</v>
      </c>
    </row>
    <row r="9173" spans="1:2" x14ac:dyDescent="0.25">
      <c r="A9173">
        <v>9173</v>
      </c>
      <c r="B9173" s="24">
        <f>ROUND(SUMIF(Einnahmen!E$7:E$10002,A9173,Einnahmen!G$7:G$10002)+SUMIF(Einnahmen!I$7:I$10002,A9173,Einnahmen!H$7:H$10002)+SUMIF(Ausgaben!E$7:E$10002,A9173,Ausgaben!G$7:G$10002)+SUMIF(Ausgaben!I$7:I$10002,A9173,Ausgaben!H$7:H$10002),2)</f>
        <v>0</v>
      </c>
    </row>
    <row r="9174" spans="1:2" x14ac:dyDescent="0.25">
      <c r="A9174">
        <v>9174</v>
      </c>
      <c r="B9174" s="24">
        <f>ROUND(SUMIF(Einnahmen!E$7:E$10002,A9174,Einnahmen!G$7:G$10002)+SUMIF(Einnahmen!I$7:I$10002,A9174,Einnahmen!H$7:H$10002)+SUMIF(Ausgaben!E$7:E$10002,A9174,Ausgaben!G$7:G$10002)+SUMIF(Ausgaben!I$7:I$10002,A9174,Ausgaben!H$7:H$10002),2)</f>
        <v>0</v>
      </c>
    </row>
    <row r="9175" spans="1:2" x14ac:dyDescent="0.25">
      <c r="A9175">
        <v>9175</v>
      </c>
      <c r="B9175" s="24">
        <f>ROUND(SUMIF(Einnahmen!E$7:E$10002,A9175,Einnahmen!G$7:G$10002)+SUMIF(Einnahmen!I$7:I$10002,A9175,Einnahmen!H$7:H$10002)+SUMIF(Ausgaben!E$7:E$10002,A9175,Ausgaben!G$7:G$10002)+SUMIF(Ausgaben!I$7:I$10002,A9175,Ausgaben!H$7:H$10002),2)</f>
        <v>0</v>
      </c>
    </row>
    <row r="9176" spans="1:2" x14ac:dyDescent="0.25">
      <c r="A9176">
        <v>9176</v>
      </c>
      <c r="B9176" s="24">
        <f>ROUND(SUMIF(Einnahmen!E$7:E$10002,A9176,Einnahmen!G$7:G$10002)+SUMIF(Einnahmen!I$7:I$10002,A9176,Einnahmen!H$7:H$10002)+SUMIF(Ausgaben!E$7:E$10002,A9176,Ausgaben!G$7:G$10002)+SUMIF(Ausgaben!I$7:I$10002,A9176,Ausgaben!H$7:H$10002),2)</f>
        <v>0</v>
      </c>
    </row>
    <row r="9177" spans="1:2" x14ac:dyDescent="0.25">
      <c r="A9177">
        <v>9177</v>
      </c>
      <c r="B9177" s="24">
        <f>ROUND(SUMIF(Einnahmen!E$7:E$10002,A9177,Einnahmen!G$7:G$10002)+SUMIF(Einnahmen!I$7:I$10002,A9177,Einnahmen!H$7:H$10002)+SUMIF(Ausgaben!E$7:E$10002,A9177,Ausgaben!G$7:G$10002)+SUMIF(Ausgaben!I$7:I$10002,A9177,Ausgaben!H$7:H$10002),2)</f>
        <v>0</v>
      </c>
    </row>
    <row r="9178" spans="1:2" x14ac:dyDescent="0.25">
      <c r="A9178">
        <v>9178</v>
      </c>
      <c r="B9178" s="24">
        <f>ROUND(SUMIF(Einnahmen!E$7:E$10002,A9178,Einnahmen!G$7:G$10002)+SUMIF(Einnahmen!I$7:I$10002,A9178,Einnahmen!H$7:H$10002)+SUMIF(Ausgaben!E$7:E$10002,A9178,Ausgaben!G$7:G$10002)+SUMIF(Ausgaben!I$7:I$10002,A9178,Ausgaben!H$7:H$10002),2)</f>
        <v>0</v>
      </c>
    </row>
    <row r="9179" spans="1:2" x14ac:dyDescent="0.25">
      <c r="A9179">
        <v>9179</v>
      </c>
      <c r="B9179" s="24">
        <f>ROUND(SUMIF(Einnahmen!E$7:E$10002,A9179,Einnahmen!G$7:G$10002)+SUMIF(Einnahmen!I$7:I$10002,A9179,Einnahmen!H$7:H$10002)+SUMIF(Ausgaben!E$7:E$10002,A9179,Ausgaben!G$7:G$10002)+SUMIF(Ausgaben!I$7:I$10002,A9179,Ausgaben!H$7:H$10002),2)</f>
        <v>0</v>
      </c>
    </row>
    <row r="9180" spans="1:2" x14ac:dyDescent="0.25">
      <c r="A9180">
        <v>9180</v>
      </c>
      <c r="B9180" s="24">
        <f>ROUND(SUMIF(Einnahmen!E$7:E$10002,A9180,Einnahmen!G$7:G$10002)+SUMIF(Einnahmen!I$7:I$10002,A9180,Einnahmen!H$7:H$10002)+SUMIF(Ausgaben!E$7:E$10002,A9180,Ausgaben!G$7:G$10002)+SUMIF(Ausgaben!I$7:I$10002,A9180,Ausgaben!H$7:H$10002),2)</f>
        <v>0</v>
      </c>
    </row>
    <row r="9181" spans="1:2" x14ac:dyDescent="0.25">
      <c r="A9181">
        <v>9181</v>
      </c>
      <c r="B9181" s="24">
        <f>ROUND(SUMIF(Einnahmen!E$7:E$10002,A9181,Einnahmen!G$7:G$10002)+SUMIF(Einnahmen!I$7:I$10002,A9181,Einnahmen!H$7:H$10002)+SUMIF(Ausgaben!E$7:E$10002,A9181,Ausgaben!G$7:G$10002)+SUMIF(Ausgaben!I$7:I$10002,A9181,Ausgaben!H$7:H$10002),2)</f>
        <v>0</v>
      </c>
    </row>
    <row r="9182" spans="1:2" x14ac:dyDescent="0.25">
      <c r="A9182">
        <v>9182</v>
      </c>
      <c r="B9182" s="24">
        <f>ROUND(SUMIF(Einnahmen!E$7:E$10002,A9182,Einnahmen!G$7:G$10002)+SUMIF(Einnahmen!I$7:I$10002,A9182,Einnahmen!H$7:H$10002)+SUMIF(Ausgaben!E$7:E$10002,A9182,Ausgaben!G$7:G$10002)+SUMIF(Ausgaben!I$7:I$10002,A9182,Ausgaben!H$7:H$10002),2)</f>
        <v>0</v>
      </c>
    </row>
    <row r="9183" spans="1:2" x14ac:dyDescent="0.25">
      <c r="A9183">
        <v>9183</v>
      </c>
      <c r="B9183" s="24">
        <f>ROUND(SUMIF(Einnahmen!E$7:E$10002,A9183,Einnahmen!G$7:G$10002)+SUMIF(Einnahmen!I$7:I$10002,A9183,Einnahmen!H$7:H$10002)+SUMIF(Ausgaben!E$7:E$10002,A9183,Ausgaben!G$7:G$10002)+SUMIF(Ausgaben!I$7:I$10002,A9183,Ausgaben!H$7:H$10002),2)</f>
        <v>0</v>
      </c>
    </row>
    <row r="9184" spans="1:2" x14ac:dyDescent="0.25">
      <c r="A9184">
        <v>9184</v>
      </c>
      <c r="B9184" s="24">
        <f>ROUND(SUMIF(Einnahmen!E$7:E$10002,A9184,Einnahmen!G$7:G$10002)+SUMIF(Einnahmen!I$7:I$10002,A9184,Einnahmen!H$7:H$10002)+SUMIF(Ausgaben!E$7:E$10002,A9184,Ausgaben!G$7:G$10002)+SUMIF(Ausgaben!I$7:I$10002,A9184,Ausgaben!H$7:H$10002),2)</f>
        <v>0</v>
      </c>
    </row>
    <row r="9185" spans="1:2" x14ac:dyDescent="0.25">
      <c r="A9185">
        <v>9185</v>
      </c>
      <c r="B9185" s="24">
        <f>ROUND(SUMIF(Einnahmen!E$7:E$10002,A9185,Einnahmen!G$7:G$10002)+SUMIF(Einnahmen!I$7:I$10002,A9185,Einnahmen!H$7:H$10002)+SUMIF(Ausgaben!E$7:E$10002,A9185,Ausgaben!G$7:G$10002)+SUMIF(Ausgaben!I$7:I$10002,A9185,Ausgaben!H$7:H$10002),2)</f>
        <v>0</v>
      </c>
    </row>
    <row r="9186" spans="1:2" x14ac:dyDescent="0.25">
      <c r="A9186">
        <v>9186</v>
      </c>
      <c r="B9186" s="24">
        <f>ROUND(SUMIF(Einnahmen!E$7:E$10002,A9186,Einnahmen!G$7:G$10002)+SUMIF(Einnahmen!I$7:I$10002,A9186,Einnahmen!H$7:H$10002)+SUMIF(Ausgaben!E$7:E$10002,A9186,Ausgaben!G$7:G$10002)+SUMIF(Ausgaben!I$7:I$10002,A9186,Ausgaben!H$7:H$10002),2)</f>
        <v>0</v>
      </c>
    </row>
    <row r="9187" spans="1:2" x14ac:dyDescent="0.25">
      <c r="A9187">
        <v>9187</v>
      </c>
      <c r="B9187" s="24">
        <f>ROUND(SUMIF(Einnahmen!E$7:E$10002,A9187,Einnahmen!G$7:G$10002)+SUMIF(Einnahmen!I$7:I$10002,A9187,Einnahmen!H$7:H$10002)+SUMIF(Ausgaben!E$7:E$10002,A9187,Ausgaben!G$7:G$10002)+SUMIF(Ausgaben!I$7:I$10002,A9187,Ausgaben!H$7:H$10002),2)</f>
        <v>0</v>
      </c>
    </row>
    <row r="9188" spans="1:2" x14ac:dyDescent="0.25">
      <c r="A9188">
        <v>9188</v>
      </c>
      <c r="B9188" s="24">
        <f>ROUND(SUMIF(Einnahmen!E$7:E$10002,A9188,Einnahmen!G$7:G$10002)+SUMIF(Einnahmen!I$7:I$10002,A9188,Einnahmen!H$7:H$10002)+SUMIF(Ausgaben!E$7:E$10002,A9188,Ausgaben!G$7:G$10002)+SUMIF(Ausgaben!I$7:I$10002,A9188,Ausgaben!H$7:H$10002),2)</f>
        <v>0</v>
      </c>
    </row>
    <row r="9189" spans="1:2" x14ac:dyDescent="0.25">
      <c r="A9189">
        <v>9189</v>
      </c>
      <c r="B9189" s="24">
        <f>ROUND(SUMIF(Einnahmen!E$7:E$10002,A9189,Einnahmen!G$7:G$10002)+SUMIF(Einnahmen!I$7:I$10002,A9189,Einnahmen!H$7:H$10002)+SUMIF(Ausgaben!E$7:E$10002,A9189,Ausgaben!G$7:G$10002)+SUMIF(Ausgaben!I$7:I$10002,A9189,Ausgaben!H$7:H$10002),2)</f>
        <v>0</v>
      </c>
    </row>
    <row r="9190" spans="1:2" x14ac:dyDescent="0.25">
      <c r="A9190">
        <v>9190</v>
      </c>
      <c r="B9190" s="24">
        <f>ROUND(SUMIF(Einnahmen!E$7:E$10002,A9190,Einnahmen!G$7:G$10002)+SUMIF(Einnahmen!I$7:I$10002,A9190,Einnahmen!H$7:H$10002)+SUMIF(Ausgaben!E$7:E$10002,A9190,Ausgaben!G$7:G$10002)+SUMIF(Ausgaben!I$7:I$10002,A9190,Ausgaben!H$7:H$10002),2)</f>
        <v>0</v>
      </c>
    </row>
    <row r="9191" spans="1:2" x14ac:dyDescent="0.25">
      <c r="A9191">
        <v>9191</v>
      </c>
      <c r="B9191" s="24">
        <f>ROUND(SUMIF(Einnahmen!E$7:E$10002,A9191,Einnahmen!G$7:G$10002)+SUMIF(Einnahmen!I$7:I$10002,A9191,Einnahmen!H$7:H$10002)+SUMIF(Ausgaben!E$7:E$10002,A9191,Ausgaben!G$7:G$10002)+SUMIF(Ausgaben!I$7:I$10002,A9191,Ausgaben!H$7:H$10002),2)</f>
        <v>0</v>
      </c>
    </row>
    <row r="9192" spans="1:2" x14ac:dyDescent="0.25">
      <c r="A9192">
        <v>9192</v>
      </c>
      <c r="B9192" s="24">
        <f>ROUND(SUMIF(Einnahmen!E$7:E$10002,A9192,Einnahmen!G$7:G$10002)+SUMIF(Einnahmen!I$7:I$10002,A9192,Einnahmen!H$7:H$10002)+SUMIF(Ausgaben!E$7:E$10002,A9192,Ausgaben!G$7:G$10002)+SUMIF(Ausgaben!I$7:I$10002,A9192,Ausgaben!H$7:H$10002),2)</f>
        <v>0</v>
      </c>
    </row>
    <row r="9193" spans="1:2" x14ac:dyDescent="0.25">
      <c r="A9193">
        <v>9193</v>
      </c>
      <c r="B9193" s="24">
        <f>ROUND(SUMIF(Einnahmen!E$7:E$10002,A9193,Einnahmen!G$7:G$10002)+SUMIF(Einnahmen!I$7:I$10002,A9193,Einnahmen!H$7:H$10002)+SUMIF(Ausgaben!E$7:E$10002,A9193,Ausgaben!G$7:G$10002)+SUMIF(Ausgaben!I$7:I$10002,A9193,Ausgaben!H$7:H$10002),2)</f>
        <v>0</v>
      </c>
    </row>
    <row r="9194" spans="1:2" x14ac:dyDescent="0.25">
      <c r="A9194">
        <v>9194</v>
      </c>
      <c r="B9194" s="24">
        <f>ROUND(SUMIF(Einnahmen!E$7:E$10002,A9194,Einnahmen!G$7:G$10002)+SUMIF(Einnahmen!I$7:I$10002,A9194,Einnahmen!H$7:H$10002)+SUMIF(Ausgaben!E$7:E$10002,A9194,Ausgaben!G$7:G$10002)+SUMIF(Ausgaben!I$7:I$10002,A9194,Ausgaben!H$7:H$10002),2)</f>
        <v>0</v>
      </c>
    </row>
    <row r="9195" spans="1:2" x14ac:dyDescent="0.25">
      <c r="A9195">
        <v>9195</v>
      </c>
      <c r="B9195" s="24">
        <f>ROUND(SUMIF(Einnahmen!E$7:E$10002,A9195,Einnahmen!G$7:G$10002)+SUMIF(Einnahmen!I$7:I$10002,A9195,Einnahmen!H$7:H$10002)+SUMIF(Ausgaben!E$7:E$10002,A9195,Ausgaben!G$7:G$10002)+SUMIF(Ausgaben!I$7:I$10002,A9195,Ausgaben!H$7:H$10002),2)</f>
        <v>0</v>
      </c>
    </row>
    <row r="9196" spans="1:2" x14ac:dyDescent="0.25">
      <c r="A9196">
        <v>9196</v>
      </c>
      <c r="B9196" s="24">
        <f>ROUND(SUMIF(Einnahmen!E$7:E$10002,A9196,Einnahmen!G$7:G$10002)+SUMIF(Einnahmen!I$7:I$10002,A9196,Einnahmen!H$7:H$10002)+SUMIF(Ausgaben!E$7:E$10002,A9196,Ausgaben!G$7:G$10002)+SUMIF(Ausgaben!I$7:I$10002,A9196,Ausgaben!H$7:H$10002),2)</f>
        <v>0</v>
      </c>
    </row>
    <row r="9197" spans="1:2" x14ac:dyDescent="0.25">
      <c r="A9197">
        <v>9197</v>
      </c>
      <c r="B9197" s="24">
        <f>ROUND(SUMIF(Einnahmen!E$7:E$10002,A9197,Einnahmen!G$7:G$10002)+SUMIF(Einnahmen!I$7:I$10002,A9197,Einnahmen!H$7:H$10002)+SUMIF(Ausgaben!E$7:E$10002,A9197,Ausgaben!G$7:G$10002)+SUMIF(Ausgaben!I$7:I$10002,A9197,Ausgaben!H$7:H$10002),2)</f>
        <v>0</v>
      </c>
    </row>
    <row r="9198" spans="1:2" x14ac:dyDescent="0.25">
      <c r="A9198">
        <v>9198</v>
      </c>
      <c r="B9198" s="24">
        <f>ROUND(SUMIF(Einnahmen!E$7:E$10002,A9198,Einnahmen!G$7:G$10002)+SUMIF(Einnahmen!I$7:I$10002,A9198,Einnahmen!H$7:H$10002)+SUMIF(Ausgaben!E$7:E$10002,A9198,Ausgaben!G$7:G$10002)+SUMIF(Ausgaben!I$7:I$10002,A9198,Ausgaben!H$7:H$10002),2)</f>
        <v>0</v>
      </c>
    </row>
    <row r="9199" spans="1:2" x14ac:dyDescent="0.25">
      <c r="A9199">
        <v>9199</v>
      </c>
      <c r="B9199" s="24">
        <f>ROUND(SUMIF(Einnahmen!E$7:E$10002,A9199,Einnahmen!G$7:G$10002)+SUMIF(Einnahmen!I$7:I$10002,A9199,Einnahmen!H$7:H$10002)+SUMIF(Ausgaben!E$7:E$10002,A9199,Ausgaben!G$7:G$10002)+SUMIF(Ausgaben!I$7:I$10002,A9199,Ausgaben!H$7:H$10002),2)</f>
        <v>0</v>
      </c>
    </row>
    <row r="9200" spans="1:2" x14ac:dyDescent="0.25">
      <c r="A9200">
        <v>9200</v>
      </c>
      <c r="B9200" s="24">
        <f>ROUND(SUMIF(Einnahmen!E$7:E$10002,A9200,Einnahmen!G$7:G$10002)+SUMIF(Einnahmen!I$7:I$10002,A9200,Einnahmen!H$7:H$10002)+SUMIF(Ausgaben!E$7:E$10002,A9200,Ausgaben!G$7:G$10002)+SUMIF(Ausgaben!I$7:I$10002,A9200,Ausgaben!H$7:H$10002),2)</f>
        <v>0</v>
      </c>
    </row>
    <row r="9201" spans="1:2" x14ac:dyDescent="0.25">
      <c r="A9201">
        <v>9201</v>
      </c>
      <c r="B9201" s="24">
        <f>ROUND(SUMIF(Einnahmen!E$7:E$10002,A9201,Einnahmen!G$7:G$10002)+SUMIF(Einnahmen!I$7:I$10002,A9201,Einnahmen!H$7:H$10002)+SUMIF(Ausgaben!E$7:E$10002,A9201,Ausgaben!G$7:G$10002)+SUMIF(Ausgaben!I$7:I$10002,A9201,Ausgaben!H$7:H$10002),2)</f>
        <v>0</v>
      </c>
    </row>
    <row r="9202" spans="1:2" x14ac:dyDescent="0.25">
      <c r="A9202">
        <v>9202</v>
      </c>
      <c r="B9202" s="24">
        <f>ROUND(SUMIF(Einnahmen!E$7:E$10002,A9202,Einnahmen!G$7:G$10002)+SUMIF(Einnahmen!I$7:I$10002,A9202,Einnahmen!H$7:H$10002)+SUMIF(Ausgaben!E$7:E$10002,A9202,Ausgaben!G$7:G$10002)+SUMIF(Ausgaben!I$7:I$10002,A9202,Ausgaben!H$7:H$10002),2)</f>
        <v>0</v>
      </c>
    </row>
    <row r="9203" spans="1:2" x14ac:dyDescent="0.25">
      <c r="A9203">
        <v>9203</v>
      </c>
      <c r="B9203" s="24">
        <f>ROUND(SUMIF(Einnahmen!E$7:E$10002,A9203,Einnahmen!G$7:G$10002)+SUMIF(Einnahmen!I$7:I$10002,A9203,Einnahmen!H$7:H$10002)+SUMIF(Ausgaben!E$7:E$10002,A9203,Ausgaben!G$7:G$10002)+SUMIF(Ausgaben!I$7:I$10002,A9203,Ausgaben!H$7:H$10002),2)</f>
        <v>0</v>
      </c>
    </row>
    <row r="9204" spans="1:2" x14ac:dyDescent="0.25">
      <c r="A9204">
        <v>9204</v>
      </c>
      <c r="B9204" s="24">
        <f>ROUND(SUMIF(Einnahmen!E$7:E$10002,A9204,Einnahmen!G$7:G$10002)+SUMIF(Einnahmen!I$7:I$10002,A9204,Einnahmen!H$7:H$10002)+SUMIF(Ausgaben!E$7:E$10002,A9204,Ausgaben!G$7:G$10002)+SUMIF(Ausgaben!I$7:I$10002,A9204,Ausgaben!H$7:H$10002),2)</f>
        <v>0</v>
      </c>
    </row>
    <row r="9205" spans="1:2" x14ac:dyDescent="0.25">
      <c r="A9205">
        <v>9205</v>
      </c>
      <c r="B9205" s="24">
        <f>ROUND(SUMIF(Einnahmen!E$7:E$10002,A9205,Einnahmen!G$7:G$10002)+SUMIF(Einnahmen!I$7:I$10002,A9205,Einnahmen!H$7:H$10002)+SUMIF(Ausgaben!E$7:E$10002,A9205,Ausgaben!G$7:G$10002)+SUMIF(Ausgaben!I$7:I$10002,A9205,Ausgaben!H$7:H$10002),2)</f>
        <v>0</v>
      </c>
    </row>
    <row r="9206" spans="1:2" x14ac:dyDescent="0.25">
      <c r="A9206">
        <v>9206</v>
      </c>
      <c r="B9206" s="24">
        <f>ROUND(SUMIF(Einnahmen!E$7:E$10002,A9206,Einnahmen!G$7:G$10002)+SUMIF(Einnahmen!I$7:I$10002,A9206,Einnahmen!H$7:H$10002)+SUMIF(Ausgaben!E$7:E$10002,A9206,Ausgaben!G$7:G$10002)+SUMIF(Ausgaben!I$7:I$10002,A9206,Ausgaben!H$7:H$10002),2)</f>
        <v>0</v>
      </c>
    </row>
    <row r="9207" spans="1:2" x14ac:dyDescent="0.25">
      <c r="A9207">
        <v>9207</v>
      </c>
      <c r="B9207" s="24">
        <f>ROUND(SUMIF(Einnahmen!E$7:E$10002,A9207,Einnahmen!G$7:G$10002)+SUMIF(Einnahmen!I$7:I$10002,A9207,Einnahmen!H$7:H$10002)+SUMIF(Ausgaben!E$7:E$10002,A9207,Ausgaben!G$7:G$10002)+SUMIF(Ausgaben!I$7:I$10002,A9207,Ausgaben!H$7:H$10002),2)</f>
        <v>0</v>
      </c>
    </row>
    <row r="9208" spans="1:2" x14ac:dyDescent="0.25">
      <c r="A9208">
        <v>9208</v>
      </c>
      <c r="B9208" s="24">
        <f>ROUND(SUMIF(Einnahmen!E$7:E$10002,A9208,Einnahmen!G$7:G$10002)+SUMIF(Einnahmen!I$7:I$10002,A9208,Einnahmen!H$7:H$10002)+SUMIF(Ausgaben!E$7:E$10002,A9208,Ausgaben!G$7:G$10002)+SUMIF(Ausgaben!I$7:I$10002,A9208,Ausgaben!H$7:H$10002),2)</f>
        <v>0</v>
      </c>
    </row>
    <row r="9209" spans="1:2" x14ac:dyDescent="0.25">
      <c r="A9209">
        <v>9209</v>
      </c>
      <c r="B9209" s="24">
        <f>ROUND(SUMIF(Einnahmen!E$7:E$10002,A9209,Einnahmen!G$7:G$10002)+SUMIF(Einnahmen!I$7:I$10002,A9209,Einnahmen!H$7:H$10002)+SUMIF(Ausgaben!E$7:E$10002,A9209,Ausgaben!G$7:G$10002)+SUMIF(Ausgaben!I$7:I$10002,A9209,Ausgaben!H$7:H$10002),2)</f>
        <v>0</v>
      </c>
    </row>
    <row r="9210" spans="1:2" x14ac:dyDescent="0.25">
      <c r="A9210">
        <v>9210</v>
      </c>
      <c r="B9210" s="24">
        <f>ROUND(SUMIF(Einnahmen!E$7:E$10002,A9210,Einnahmen!G$7:G$10002)+SUMIF(Einnahmen!I$7:I$10002,A9210,Einnahmen!H$7:H$10002)+SUMIF(Ausgaben!E$7:E$10002,A9210,Ausgaben!G$7:G$10002)+SUMIF(Ausgaben!I$7:I$10002,A9210,Ausgaben!H$7:H$10002),2)</f>
        <v>0</v>
      </c>
    </row>
    <row r="9211" spans="1:2" x14ac:dyDescent="0.25">
      <c r="A9211">
        <v>9211</v>
      </c>
      <c r="B9211" s="24">
        <f>ROUND(SUMIF(Einnahmen!E$7:E$10002,A9211,Einnahmen!G$7:G$10002)+SUMIF(Einnahmen!I$7:I$10002,A9211,Einnahmen!H$7:H$10002)+SUMIF(Ausgaben!E$7:E$10002,A9211,Ausgaben!G$7:G$10002)+SUMIF(Ausgaben!I$7:I$10002,A9211,Ausgaben!H$7:H$10002),2)</f>
        <v>0</v>
      </c>
    </row>
    <row r="9212" spans="1:2" x14ac:dyDescent="0.25">
      <c r="A9212">
        <v>9212</v>
      </c>
      <c r="B9212" s="24">
        <f>ROUND(SUMIF(Einnahmen!E$7:E$10002,A9212,Einnahmen!G$7:G$10002)+SUMIF(Einnahmen!I$7:I$10002,A9212,Einnahmen!H$7:H$10002)+SUMIF(Ausgaben!E$7:E$10002,A9212,Ausgaben!G$7:G$10002)+SUMIF(Ausgaben!I$7:I$10002,A9212,Ausgaben!H$7:H$10002),2)</f>
        <v>0</v>
      </c>
    </row>
    <row r="9213" spans="1:2" x14ac:dyDescent="0.25">
      <c r="A9213">
        <v>9213</v>
      </c>
      <c r="B9213" s="24">
        <f>ROUND(SUMIF(Einnahmen!E$7:E$10002,A9213,Einnahmen!G$7:G$10002)+SUMIF(Einnahmen!I$7:I$10002,A9213,Einnahmen!H$7:H$10002)+SUMIF(Ausgaben!E$7:E$10002,A9213,Ausgaben!G$7:G$10002)+SUMIF(Ausgaben!I$7:I$10002,A9213,Ausgaben!H$7:H$10002),2)</f>
        <v>0</v>
      </c>
    </row>
    <row r="9214" spans="1:2" x14ac:dyDescent="0.25">
      <c r="A9214">
        <v>9214</v>
      </c>
      <c r="B9214" s="24">
        <f>ROUND(SUMIF(Einnahmen!E$7:E$10002,A9214,Einnahmen!G$7:G$10002)+SUMIF(Einnahmen!I$7:I$10002,A9214,Einnahmen!H$7:H$10002)+SUMIF(Ausgaben!E$7:E$10002,A9214,Ausgaben!G$7:G$10002)+SUMIF(Ausgaben!I$7:I$10002,A9214,Ausgaben!H$7:H$10002),2)</f>
        <v>0</v>
      </c>
    </row>
    <row r="9215" spans="1:2" x14ac:dyDescent="0.25">
      <c r="A9215">
        <v>9215</v>
      </c>
      <c r="B9215" s="24">
        <f>ROUND(SUMIF(Einnahmen!E$7:E$10002,A9215,Einnahmen!G$7:G$10002)+SUMIF(Einnahmen!I$7:I$10002,A9215,Einnahmen!H$7:H$10002)+SUMIF(Ausgaben!E$7:E$10002,A9215,Ausgaben!G$7:G$10002)+SUMIF(Ausgaben!I$7:I$10002,A9215,Ausgaben!H$7:H$10002),2)</f>
        <v>0</v>
      </c>
    </row>
    <row r="9216" spans="1:2" x14ac:dyDescent="0.25">
      <c r="A9216">
        <v>9216</v>
      </c>
      <c r="B9216" s="24">
        <f>ROUND(SUMIF(Einnahmen!E$7:E$10002,A9216,Einnahmen!G$7:G$10002)+SUMIF(Einnahmen!I$7:I$10002,A9216,Einnahmen!H$7:H$10002)+SUMIF(Ausgaben!E$7:E$10002,A9216,Ausgaben!G$7:G$10002)+SUMIF(Ausgaben!I$7:I$10002,A9216,Ausgaben!H$7:H$10002),2)</f>
        <v>0</v>
      </c>
    </row>
    <row r="9217" spans="1:2" x14ac:dyDescent="0.25">
      <c r="A9217">
        <v>9217</v>
      </c>
      <c r="B9217" s="24">
        <f>ROUND(SUMIF(Einnahmen!E$7:E$10002,A9217,Einnahmen!G$7:G$10002)+SUMIF(Einnahmen!I$7:I$10002,A9217,Einnahmen!H$7:H$10002)+SUMIF(Ausgaben!E$7:E$10002,A9217,Ausgaben!G$7:G$10002)+SUMIF(Ausgaben!I$7:I$10002,A9217,Ausgaben!H$7:H$10002),2)</f>
        <v>0</v>
      </c>
    </row>
    <row r="9218" spans="1:2" x14ac:dyDescent="0.25">
      <c r="A9218">
        <v>9218</v>
      </c>
      <c r="B9218" s="24">
        <f>ROUND(SUMIF(Einnahmen!E$7:E$10002,A9218,Einnahmen!G$7:G$10002)+SUMIF(Einnahmen!I$7:I$10002,A9218,Einnahmen!H$7:H$10002)+SUMIF(Ausgaben!E$7:E$10002,A9218,Ausgaben!G$7:G$10002)+SUMIF(Ausgaben!I$7:I$10002,A9218,Ausgaben!H$7:H$10002),2)</f>
        <v>0</v>
      </c>
    </row>
    <row r="9219" spans="1:2" x14ac:dyDescent="0.25">
      <c r="A9219">
        <v>9219</v>
      </c>
      <c r="B9219" s="24">
        <f>ROUND(SUMIF(Einnahmen!E$7:E$10002,A9219,Einnahmen!G$7:G$10002)+SUMIF(Einnahmen!I$7:I$10002,A9219,Einnahmen!H$7:H$10002)+SUMIF(Ausgaben!E$7:E$10002,A9219,Ausgaben!G$7:G$10002)+SUMIF(Ausgaben!I$7:I$10002,A9219,Ausgaben!H$7:H$10002),2)</f>
        <v>0</v>
      </c>
    </row>
    <row r="9220" spans="1:2" x14ac:dyDescent="0.25">
      <c r="A9220">
        <v>9220</v>
      </c>
      <c r="B9220" s="24">
        <f>ROUND(SUMIF(Einnahmen!E$7:E$10002,A9220,Einnahmen!G$7:G$10002)+SUMIF(Einnahmen!I$7:I$10002,A9220,Einnahmen!H$7:H$10002)+SUMIF(Ausgaben!E$7:E$10002,A9220,Ausgaben!G$7:G$10002)+SUMIF(Ausgaben!I$7:I$10002,A9220,Ausgaben!H$7:H$10002),2)</f>
        <v>0</v>
      </c>
    </row>
    <row r="9221" spans="1:2" x14ac:dyDescent="0.25">
      <c r="A9221">
        <v>9221</v>
      </c>
      <c r="B9221" s="24">
        <f>ROUND(SUMIF(Einnahmen!E$7:E$10002,A9221,Einnahmen!G$7:G$10002)+SUMIF(Einnahmen!I$7:I$10002,A9221,Einnahmen!H$7:H$10002)+SUMIF(Ausgaben!E$7:E$10002,A9221,Ausgaben!G$7:G$10002)+SUMIF(Ausgaben!I$7:I$10002,A9221,Ausgaben!H$7:H$10002),2)</f>
        <v>0</v>
      </c>
    </row>
    <row r="9222" spans="1:2" x14ac:dyDescent="0.25">
      <c r="A9222">
        <v>9222</v>
      </c>
      <c r="B9222" s="24">
        <f>ROUND(SUMIF(Einnahmen!E$7:E$10002,A9222,Einnahmen!G$7:G$10002)+SUMIF(Einnahmen!I$7:I$10002,A9222,Einnahmen!H$7:H$10002)+SUMIF(Ausgaben!E$7:E$10002,A9222,Ausgaben!G$7:G$10002)+SUMIF(Ausgaben!I$7:I$10002,A9222,Ausgaben!H$7:H$10002),2)</f>
        <v>0</v>
      </c>
    </row>
    <row r="9223" spans="1:2" x14ac:dyDescent="0.25">
      <c r="A9223">
        <v>9223</v>
      </c>
      <c r="B9223" s="24">
        <f>ROUND(SUMIF(Einnahmen!E$7:E$10002,A9223,Einnahmen!G$7:G$10002)+SUMIF(Einnahmen!I$7:I$10002,A9223,Einnahmen!H$7:H$10002)+SUMIF(Ausgaben!E$7:E$10002,A9223,Ausgaben!G$7:G$10002)+SUMIF(Ausgaben!I$7:I$10002,A9223,Ausgaben!H$7:H$10002),2)</f>
        <v>0</v>
      </c>
    </row>
    <row r="9224" spans="1:2" x14ac:dyDescent="0.25">
      <c r="A9224">
        <v>9224</v>
      </c>
      <c r="B9224" s="24">
        <f>ROUND(SUMIF(Einnahmen!E$7:E$10002,A9224,Einnahmen!G$7:G$10002)+SUMIF(Einnahmen!I$7:I$10002,A9224,Einnahmen!H$7:H$10002)+SUMIF(Ausgaben!E$7:E$10002,A9224,Ausgaben!G$7:G$10002)+SUMIF(Ausgaben!I$7:I$10002,A9224,Ausgaben!H$7:H$10002),2)</f>
        <v>0</v>
      </c>
    </row>
    <row r="9225" spans="1:2" x14ac:dyDescent="0.25">
      <c r="A9225">
        <v>9225</v>
      </c>
      <c r="B9225" s="24">
        <f>ROUND(SUMIF(Einnahmen!E$7:E$10002,A9225,Einnahmen!G$7:G$10002)+SUMIF(Einnahmen!I$7:I$10002,A9225,Einnahmen!H$7:H$10002)+SUMIF(Ausgaben!E$7:E$10002,A9225,Ausgaben!G$7:G$10002)+SUMIF(Ausgaben!I$7:I$10002,A9225,Ausgaben!H$7:H$10002),2)</f>
        <v>0</v>
      </c>
    </row>
    <row r="9226" spans="1:2" x14ac:dyDescent="0.25">
      <c r="A9226">
        <v>9226</v>
      </c>
      <c r="B9226" s="24">
        <f>ROUND(SUMIF(Einnahmen!E$7:E$10002,A9226,Einnahmen!G$7:G$10002)+SUMIF(Einnahmen!I$7:I$10002,A9226,Einnahmen!H$7:H$10002)+SUMIF(Ausgaben!E$7:E$10002,A9226,Ausgaben!G$7:G$10002)+SUMIF(Ausgaben!I$7:I$10002,A9226,Ausgaben!H$7:H$10002),2)</f>
        <v>0</v>
      </c>
    </row>
    <row r="9227" spans="1:2" x14ac:dyDescent="0.25">
      <c r="A9227">
        <v>9227</v>
      </c>
      <c r="B9227" s="24">
        <f>ROUND(SUMIF(Einnahmen!E$7:E$10002,A9227,Einnahmen!G$7:G$10002)+SUMIF(Einnahmen!I$7:I$10002,A9227,Einnahmen!H$7:H$10002)+SUMIF(Ausgaben!E$7:E$10002,A9227,Ausgaben!G$7:G$10002)+SUMIF(Ausgaben!I$7:I$10002,A9227,Ausgaben!H$7:H$10002),2)</f>
        <v>0</v>
      </c>
    </row>
    <row r="9228" spans="1:2" x14ac:dyDescent="0.25">
      <c r="A9228">
        <v>9228</v>
      </c>
      <c r="B9228" s="24">
        <f>ROUND(SUMIF(Einnahmen!E$7:E$10002,A9228,Einnahmen!G$7:G$10002)+SUMIF(Einnahmen!I$7:I$10002,A9228,Einnahmen!H$7:H$10002)+SUMIF(Ausgaben!E$7:E$10002,A9228,Ausgaben!G$7:G$10002)+SUMIF(Ausgaben!I$7:I$10002,A9228,Ausgaben!H$7:H$10002),2)</f>
        <v>0</v>
      </c>
    </row>
    <row r="9229" spans="1:2" x14ac:dyDescent="0.25">
      <c r="A9229">
        <v>9229</v>
      </c>
      <c r="B9229" s="24">
        <f>ROUND(SUMIF(Einnahmen!E$7:E$10002,A9229,Einnahmen!G$7:G$10002)+SUMIF(Einnahmen!I$7:I$10002,A9229,Einnahmen!H$7:H$10002)+SUMIF(Ausgaben!E$7:E$10002,A9229,Ausgaben!G$7:G$10002)+SUMIF(Ausgaben!I$7:I$10002,A9229,Ausgaben!H$7:H$10002),2)</f>
        <v>0</v>
      </c>
    </row>
    <row r="9230" spans="1:2" x14ac:dyDescent="0.25">
      <c r="A9230">
        <v>9230</v>
      </c>
      <c r="B9230" s="24">
        <f>ROUND(SUMIF(Einnahmen!E$7:E$10002,A9230,Einnahmen!G$7:G$10002)+SUMIF(Einnahmen!I$7:I$10002,A9230,Einnahmen!H$7:H$10002)+SUMIF(Ausgaben!E$7:E$10002,A9230,Ausgaben!G$7:G$10002)+SUMIF(Ausgaben!I$7:I$10002,A9230,Ausgaben!H$7:H$10002),2)</f>
        <v>0</v>
      </c>
    </row>
    <row r="9231" spans="1:2" x14ac:dyDescent="0.25">
      <c r="A9231">
        <v>9231</v>
      </c>
      <c r="B9231" s="24">
        <f>ROUND(SUMIF(Einnahmen!E$7:E$10002,A9231,Einnahmen!G$7:G$10002)+SUMIF(Einnahmen!I$7:I$10002,A9231,Einnahmen!H$7:H$10002)+SUMIF(Ausgaben!E$7:E$10002,A9231,Ausgaben!G$7:G$10002)+SUMIF(Ausgaben!I$7:I$10002,A9231,Ausgaben!H$7:H$10002),2)</f>
        <v>0</v>
      </c>
    </row>
    <row r="9232" spans="1:2" x14ac:dyDescent="0.25">
      <c r="A9232">
        <v>9232</v>
      </c>
      <c r="B9232" s="24">
        <f>ROUND(SUMIF(Einnahmen!E$7:E$10002,A9232,Einnahmen!G$7:G$10002)+SUMIF(Einnahmen!I$7:I$10002,A9232,Einnahmen!H$7:H$10002)+SUMIF(Ausgaben!E$7:E$10002,A9232,Ausgaben!G$7:G$10002)+SUMIF(Ausgaben!I$7:I$10002,A9232,Ausgaben!H$7:H$10002),2)</f>
        <v>0</v>
      </c>
    </row>
    <row r="9233" spans="1:2" x14ac:dyDescent="0.25">
      <c r="A9233">
        <v>9233</v>
      </c>
      <c r="B9233" s="24">
        <f>ROUND(SUMIF(Einnahmen!E$7:E$10002,A9233,Einnahmen!G$7:G$10002)+SUMIF(Einnahmen!I$7:I$10002,A9233,Einnahmen!H$7:H$10002)+SUMIF(Ausgaben!E$7:E$10002,A9233,Ausgaben!G$7:G$10002)+SUMIF(Ausgaben!I$7:I$10002,A9233,Ausgaben!H$7:H$10002),2)</f>
        <v>0</v>
      </c>
    </row>
    <row r="9234" spans="1:2" x14ac:dyDescent="0.25">
      <c r="A9234">
        <v>9234</v>
      </c>
      <c r="B9234" s="24">
        <f>ROUND(SUMIF(Einnahmen!E$7:E$10002,A9234,Einnahmen!G$7:G$10002)+SUMIF(Einnahmen!I$7:I$10002,A9234,Einnahmen!H$7:H$10002)+SUMIF(Ausgaben!E$7:E$10002,A9234,Ausgaben!G$7:G$10002)+SUMIF(Ausgaben!I$7:I$10002,A9234,Ausgaben!H$7:H$10002),2)</f>
        <v>0</v>
      </c>
    </row>
    <row r="9235" spans="1:2" x14ac:dyDescent="0.25">
      <c r="A9235">
        <v>9235</v>
      </c>
      <c r="B9235" s="24">
        <f>ROUND(SUMIF(Einnahmen!E$7:E$10002,A9235,Einnahmen!G$7:G$10002)+SUMIF(Einnahmen!I$7:I$10002,A9235,Einnahmen!H$7:H$10002)+SUMIF(Ausgaben!E$7:E$10002,A9235,Ausgaben!G$7:G$10002)+SUMIF(Ausgaben!I$7:I$10002,A9235,Ausgaben!H$7:H$10002),2)</f>
        <v>0</v>
      </c>
    </row>
    <row r="9236" spans="1:2" x14ac:dyDescent="0.25">
      <c r="A9236">
        <v>9236</v>
      </c>
      <c r="B9236" s="24">
        <f>ROUND(SUMIF(Einnahmen!E$7:E$10002,A9236,Einnahmen!G$7:G$10002)+SUMIF(Einnahmen!I$7:I$10002,A9236,Einnahmen!H$7:H$10002)+SUMIF(Ausgaben!E$7:E$10002,A9236,Ausgaben!G$7:G$10002)+SUMIF(Ausgaben!I$7:I$10002,A9236,Ausgaben!H$7:H$10002),2)</f>
        <v>0</v>
      </c>
    </row>
    <row r="9237" spans="1:2" x14ac:dyDescent="0.25">
      <c r="A9237">
        <v>9237</v>
      </c>
      <c r="B9237" s="24">
        <f>ROUND(SUMIF(Einnahmen!E$7:E$10002,A9237,Einnahmen!G$7:G$10002)+SUMIF(Einnahmen!I$7:I$10002,A9237,Einnahmen!H$7:H$10002)+SUMIF(Ausgaben!E$7:E$10002,A9237,Ausgaben!G$7:G$10002)+SUMIF(Ausgaben!I$7:I$10002,A9237,Ausgaben!H$7:H$10002),2)</f>
        <v>0</v>
      </c>
    </row>
    <row r="9238" spans="1:2" x14ac:dyDescent="0.25">
      <c r="A9238">
        <v>9238</v>
      </c>
      <c r="B9238" s="24">
        <f>ROUND(SUMIF(Einnahmen!E$7:E$10002,A9238,Einnahmen!G$7:G$10002)+SUMIF(Einnahmen!I$7:I$10002,A9238,Einnahmen!H$7:H$10002)+SUMIF(Ausgaben!E$7:E$10002,A9238,Ausgaben!G$7:G$10002)+SUMIF(Ausgaben!I$7:I$10002,A9238,Ausgaben!H$7:H$10002),2)</f>
        <v>0</v>
      </c>
    </row>
    <row r="9239" spans="1:2" x14ac:dyDescent="0.25">
      <c r="A9239">
        <v>9239</v>
      </c>
      <c r="B9239" s="24">
        <f>ROUND(SUMIF(Einnahmen!E$7:E$10002,A9239,Einnahmen!G$7:G$10002)+SUMIF(Einnahmen!I$7:I$10002,A9239,Einnahmen!H$7:H$10002)+SUMIF(Ausgaben!E$7:E$10002,A9239,Ausgaben!G$7:G$10002)+SUMIF(Ausgaben!I$7:I$10002,A9239,Ausgaben!H$7:H$10002),2)</f>
        <v>0</v>
      </c>
    </row>
    <row r="9240" spans="1:2" x14ac:dyDescent="0.25">
      <c r="A9240">
        <v>9240</v>
      </c>
      <c r="B9240" s="24">
        <f>ROUND(SUMIF(Einnahmen!E$7:E$10002,A9240,Einnahmen!G$7:G$10002)+SUMIF(Einnahmen!I$7:I$10002,A9240,Einnahmen!H$7:H$10002)+SUMIF(Ausgaben!E$7:E$10002,A9240,Ausgaben!G$7:G$10002)+SUMIF(Ausgaben!I$7:I$10002,A9240,Ausgaben!H$7:H$10002),2)</f>
        <v>0</v>
      </c>
    </row>
    <row r="9241" spans="1:2" x14ac:dyDescent="0.25">
      <c r="A9241">
        <v>9241</v>
      </c>
      <c r="B9241" s="24">
        <f>ROUND(SUMIF(Einnahmen!E$7:E$10002,A9241,Einnahmen!G$7:G$10002)+SUMIF(Einnahmen!I$7:I$10002,A9241,Einnahmen!H$7:H$10002)+SUMIF(Ausgaben!E$7:E$10002,A9241,Ausgaben!G$7:G$10002)+SUMIF(Ausgaben!I$7:I$10002,A9241,Ausgaben!H$7:H$10002),2)</f>
        <v>0</v>
      </c>
    </row>
    <row r="9242" spans="1:2" x14ac:dyDescent="0.25">
      <c r="A9242">
        <v>9242</v>
      </c>
      <c r="B9242" s="24">
        <f>ROUND(SUMIF(Einnahmen!E$7:E$10002,A9242,Einnahmen!G$7:G$10002)+SUMIF(Einnahmen!I$7:I$10002,A9242,Einnahmen!H$7:H$10002)+SUMIF(Ausgaben!E$7:E$10002,A9242,Ausgaben!G$7:G$10002)+SUMIF(Ausgaben!I$7:I$10002,A9242,Ausgaben!H$7:H$10002),2)</f>
        <v>0</v>
      </c>
    </row>
    <row r="9243" spans="1:2" x14ac:dyDescent="0.25">
      <c r="A9243">
        <v>9243</v>
      </c>
      <c r="B9243" s="24">
        <f>ROUND(SUMIF(Einnahmen!E$7:E$10002,A9243,Einnahmen!G$7:G$10002)+SUMIF(Einnahmen!I$7:I$10002,A9243,Einnahmen!H$7:H$10002)+SUMIF(Ausgaben!E$7:E$10002,A9243,Ausgaben!G$7:G$10002)+SUMIF(Ausgaben!I$7:I$10002,A9243,Ausgaben!H$7:H$10002),2)</f>
        <v>0</v>
      </c>
    </row>
    <row r="9244" spans="1:2" x14ac:dyDescent="0.25">
      <c r="A9244">
        <v>9244</v>
      </c>
      <c r="B9244" s="24">
        <f>ROUND(SUMIF(Einnahmen!E$7:E$10002,A9244,Einnahmen!G$7:G$10002)+SUMIF(Einnahmen!I$7:I$10002,A9244,Einnahmen!H$7:H$10002)+SUMIF(Ausgaben!E$7:E$10002,A9244,Ausgaben!G$7:G$10002)+SUMIF(Ausgaben!I$7:I$10002,A9244,Ausgaben!H$7:H$10002),2)</f>
        <v>0</v>
      </c>
    </row>
    <row r="9245" spans="1:2" x14ac:dyDescent="0.25">
      <c r="A9245">
        <v>9245</v>
      </c>
      <c r="B9245" s="24">
        <f>ROUND(SUMIF(Einnahmen!E$7:E$10002,A9245,Einnahmen!G$7:G$10002)+SUMIF(Einnahmen!I$7:I$10002,A9245,Einnahmen!H$7:H$10002)+SUMIF(Ausgaben!E$7:E$10002,A9245,Ausgaben!G$7:G$10002)+SUMIF(Ausgaben!I$7:I$10002,A9245,Ausgaben!H$7:H$10002),2)</f>
        <v>0</v>
      </c>
    </row>
    <row r="9246" spans="1:2" x14ac:dyDescent="0.25">
      <c r="A9246">
        <v>9246</v>
      </c>
      <c r="B9246" s="24">
        <f>ROUND(SUMIF(Einnahmen!E$7:E$10002,A9246,Einnahmen!G$7:G$10002)+SUMIF(Einnahmen!I$7:I$10002,A9246,Einnahmen!H$7:H$10002)+SUMIF(Ausgaben!E$7:E$10002,A9246,Ausgaben!G$7:G$10002)+SUMIF(Ausgaben!I$7:I$10002,A9246,Ausgaben!H$7:H$10002),2)</f>
        <v>0</v>
      </c>
    </row>
    <row r="9247" spans="1:2" x14ac:dyDescent="0.25">
      <c r="A9247">
        <v>9247</v>
      </c>
      <c r="B9247" s="24">
        <f>ROUND(SUMIF(Einnahmen!E$7:E$10002,A9247,Einnahmen!G$7:G$10002)+SUMIF(Einnahmen!I$7:I$10002,A9247,Einnahmen!H$7:H$10002)+SUMIF(Ausgaben!E$7:E$10002,A9247,Ausgaben!G$7:G$10002)+SUMIF(Ausgaben!I$7:I$10002,A9247,Ausgaben!H$7:H$10002),2)</f>
        <v>0</v>
      </c>
    </row>
    <row r="9248" spans="1:2" x14ac:dyDescent="0.25">
      <c r="A9248">
        <v>9248</v>
      </c>
      <c r="B9248" s="24">
        <f>ROUND(SUMIF(Einnahmen!E$7:E$10002,A9248,Einnahmen!G$7:G$10002)+SUMIF(Einnahmen!I$7:I$10002,A9248,Einnahmen!H$7:H$10002)+SUMIF(Ausgaben!E$7:E$10002,A9248,Ausgaben!G$7:G$10002)+SUMIF(Ausgaben!I$7:I$10002,A9248,Ausgaben!H$7:H$10002),2)</f>
        <v>0</v>
      </c>
    </row>
    <row r="9249" spans="1:2" x14ac:dyDescent="0.25">
      <c r="A9249">
        <v>9249</v>
      </c>
      <c r="B9249" s="24">
        <f>ROUND(SUMIF(Einnahmen!E$7:E$10002,A9249,Einnahmen!G$7:G$10002)+SUMIF(Einnahmen!I$7:I$10002,A9249,Einnahmen!H$7:H$10002)+SUMIF(Ausgaben!E$7:E$10002,A9249,Ausgaben!G$7:G$10002)+SUMIF(Ausgaben!I$7:I$10002,A9249,Ausgaben!H$7:H$10002),2)</f>
        <v>0</v>
      </c>
    </row>
    <row r="9250" spans="1:2" x14ac:dyDescent="0.25">
      <c r="A9250">
        <v>9250</v>
      </c>
      <c r="B9250" s="24">
        <f>ROUND(SUMIF(Einnahmen!E$7:E$10002,A9250,Einnahmen!G$7:G$10002)+SUMIF(Einnahmen!I$7:I$10002,A9250,Einnahmen!H$7:H$10002)+SUMIF(Ausgaben!E$7:E$10002,A9250,Ausgaben!G$7:G$10002)+SUMIF(Ausgaben!I$7:I$10002,A9250,Ausgaben!H$7:H$10002),2)</f>
        <v>0</v>
      </c>
    </row>
    <row r="9251" spans="1:2" x14ac:dyDescent="0.25">
      <c r="A9251">
        <v>9251</v>
      </c>
      <c r="B9251" s="24">
        <f>ROUND(SUMIF(Einnahmen!E$7:E$10002,A9251,Einnahmen!G$7:G$10002)+SUMIF(Einnahmen!I$7:I$10002,A9251,Einnahmen!H$7:H$10002)+SUMIF(Ausgaben!E$7:E$10002,A9251,Ausgaben!G$7:G$10002)+SUMIF(Ausgaben!I$7:I$10002,A9251,Ausgaben!H$7:H$10002),2)</f>
        <v>0</v>
      </c>
    </row>
    <row r="9252" spans="1:2" x14ac:dyDescent="0.25">
      <c r="A9252">
        <v>9252</v>
      </c>
      <c r="B9252" s="24">
        <f>ROUND(SUMIF(Einnahmen!E$7:E$10002,A9252,Einnahmen!G$7:G$10002)+SUMIF(Einnahmen!I$7:I$10002,A9252,Einnahmen!H$7:H$10002)+SUMIF(Ausgaben!E$7:E$10002,A9252,Ausgaben!G$7:G$10002)+SUMIF(Ausgaben!I$7:I$10002,A9252,Ausgaben!H$7:H$10002),2)</f>
        <v>0</v>
      </c>
    </row>
    <row r="9253" spans="1:2" x14ac:dyDescent="0.25">
      <c r="A9253">
        <v>9253</v>
      </c>
      <c r="B9253" s="24">
        <f>ROUND(SUMIF(Einnahmen!E$7:E$10002,A9253,Einnahmen!G$7:G$10002)+SUMIF(Einnahmen!I$7:I$10002,A9253,Einnahmen!H$7:H$10002)+SUMIF(Ausgaben!E$7:E$10002,A9253,Ausgaben!G$7:G$10002)+SUMIF(Ausgaben!I$7:I$10002,A9253,Ausgaben!H$7:H$10002),2)</f>
        <v>0</v>
      </c>
    </row>
    <row r="9254" spans="1:2" x14ac:dyDescent="0.25">
      <c r="A9254">
        <v>9254</v>
      </c>
      <c r="B9254" s="24">
        <f>ROUND(SUMIF(Einnahmen!E$7:E$10002,A9254,Einnahmen!G$7:G$10002)+SUMIF(Einnahmen!I$7:I$10002,A9254,Einnahmen!H$7:H$10002)+SUMIF(Ausgaben!E$7:E$10002,A9254,Ausgaben!G$7:G$10002)+SUMIF(Ausgaben!I$7:I$10002,A9254,Ausgaben!H$7:H$10002),2)</f>
        <v>0</v>
      </c>
    </row>
    <row r="9255" spans="1:2" x14ac:dyDescent="0.25">
      <c r="A9255">
        <v>9255</v>
      </c>
      <c r="B9255" s="24">
        <f>ROUND(SUMIF(Einnahmen!E$7:E$10002,A9255,Einnahmen!G$7:G$10002)+SUMIF(Einnahmen!I$7:I$10002,A9255,Einnahmen!H$7:H$10002)+SUMIF(Ausgaben!E$7:E$10002,A9255,Ausgaben!G$7:G$10002)+SUMIF(Ausgaben!I$7:I$10002,A9255,Ausgaben!H$7:H$10002),2)</f>
        <v>0</v>
      </c>
    </row>
    <row r="9256" spans="1:2" x14ac:dyDescent="0.25">
      <c r="A9256">
        <v>9256</v>
      </c>
      <c r="B9256" s="24">
        <f>ROUND(SUMIF(Einnahmen!E$7:E$10002,A9256,Einnahmen!G$7:G$10002)+SUMIF(Einnahmen!I$7:I$10002,A9256,Einnahmen!H$7:H$10002)+SUMIF(Ausgaben!E$7:E$10002,A9256,Ausgaben!G$7:G$10002)+SUMIF(Ausgaben!I$7:I$10002,A9256,Ausgaben!H$7:H$10002),2)</f>
        <v>0</v>
      </c>
    </row>
    <row r="9257" spans="1:2" x14ac:dyDescent="0.25">
      <c r="A9257">
        <v>9257</v>
      </c>
      <c r="B9257" s="24">
        <f>ROUND(SUMIF(Einnahmen!E$7:E$10002,A9257,Einnahmen!G$7:G$10002)+SUMIF(Einnahmen!I$7:I$10002,A9257,Einnahmen!H$7:H$10002)+SUMIF(Ausgaben!E$7:E$10002,A9257,Ausgaben!G$7:G$10002)+SUMIF(Ausgaben!I$7:I$10002,A9257,Ausgaben!H$7:H$10002),2)</f>
        <v>0</v>
      </c>
    </row>
    <row r="9258" spans="1:2" x14ac:dyDescent="0.25">
      <c r="A9258">
        <v>9258</v>
      </c>
      <c r="B9258" s="24">
        <f>ROUND(SUMIF(Einnahmen!E$7:E$10002,A9258,Einnahmen!G$7:G$10002)+SUMIF(Einnahmen!I$7:I$10002,A9258,Einnahmen!H$7:H$10002)+SUMIF(Ausgaben!E$7:E$10002,A9258,Ausgaben!G$7:G$10002)+SUMIF(Ausgaben!I$7:I$10002,A9258,Ausgaben!H$7:H$10002),2)</f>
        <v>0</v>
      </c>
    </row>
    <row r="9259" spans="1:2" x14ac:dyDescent="0.25">
      <c r="A9259">
        <v>9259</v>
      </c>
      <c r="B9259" s="24">
        <f>ROUND(SUMIF(Einnahmen!E$7:E$10002,A9259,Einnahmen!G$7:G$10002)+SUMIF(Einnahmen!I$7:I$10002,A9259,Einnahmen!H$7:H$10002)+SUMIF(Ausgaben!E$7:E$10002,A9259,Ausgaben!G$7:G$10002)+SUMIF(Ausgaben!I$7:I$10002,A9259,Ausgaben!H$7:H$10002),2)</f>
        <v>0</v>
      </c>
    </row>
    <row r="9260" spans="1:2" x14ac:dyDescent="0.25">
      <c r="A9260">
        <v>9260</v>
      </c>
      <c r="B9260" s="24">
        <f>ROUND(SUMIF(Einnahmen!E$7:E$10002,A9260,Einnahmen!G$7:G$10002)+SUMIF(Einnahmen!I$7:I$10002,A9260,Einnahmen!H$7:H$10002)+SUMIF(Ausgaben!E$7:E$10002,A9260,Ausgaben!G$7:G$10002)+SUMIF(Ausgaben!I$7:I$10002,A9260,Ausgaben!H$7:H$10002),2)</f>
        <v>0</v>
      </c>
    </row>
    <row r="9261" spans="1:2" x14ac:dyDescent="0.25">
      <c r="A9261">
        <v>9261</v>
      </c>
      <c r="B9261" s="24">
        <f>ROUND(SUMIF(Einnahmen!E$7:E$10002,A9261,Einnahmen!G$7:G$10002)+SUMIF(Einnahmen!I$7:I$10002,A9261,Einnahmen!H$7:H$10002)+SUMIF(Ausgaben!E$7:E$10002,A9261,Ausgaben!G$7:G$10002)+SUMIF(Ausgaben!I$7:I$10002,A9261,Ausgaben!H$7:H$10002),2)</f>
        <v>0</v>
      </c>
    </row>
    <row r="9262" spans="1:2" x14ac:dyDescent="0.25">
      <c r="A9262">
        <v>9262</v>
      </c>
      <c r="B9262" s="24">
        <f>ROUND(SUMIF(Einnahmen!E$7:E$10002,A9262,Einnahmen!G$7:G$10002)+SUMIF(Einnahmen!I$7:I$10002,A9262,Einnahmen!H$7:H$10002)+SUMIF(Ausgaben!E$7:E$10002,A9262,Ausgaben!G$7:G$10002)+SUMIF(Ausgaben!I$7:I$10002,A9262,Ausgaben!H$7:H$10002),2)</f>
        <v>0</v>
      </c>
    </row>
    <row r="9263" spans="1:2" x14ac:dyDescent="0.25">
      <c r="A9263">
        <v>9263</v>
      </c>
      <c r="B9263" s="24">
        <f>ROUND(SUMIF(Einnahmen!E$7:E$10002,A9263,Einnahmen!G$7:G$10002)+SUMIF(Einnahmen!I$7:I$10002,A9263,Einnahmen!H$7:H$10002)+SUMIF(Ausgaben!E$7:E$10002,A9263,Ausgaben!G$7:G$10002)+SUMIF(Ausgaben!I$7:I$10002,A9263,Ausgaben!H$7:H$10002),2)</f>
        <v>0</v>
      </c>
    </row>
    <row r="9264" spans="1:2" x14ac:dyDescent="0.25">
      <c r="A9264">
        <v>9264</v>
      </c>
      <c r="B9264" s="24">
        <f>ROUND(SUMIF(Einnahmen!E$7:E$10002,A9264,Einnahmen!G$7:G$10002)+SUMIF(Einnahmen!I$7:I$10002,A9264,Einnahmen!H$7:H$10002)+SUMIF(Ausgaben!E$7:E$10002,A9264,Ausgaben!G$7:G$10002)+SUMIF(Ausgaben!I$7:I$10002,A9264,Ausgaben!H$7:H$10002),2)</f>
        <v>0</v>
      </c>
    </row>
    <row r="9265" spans="1:2" x14ac:dyDescent="0.25">
      <c r="A9265">
        <v>9265</v>
      </c>
      <c r="B9265" s="24">
        <f>ROUND(SUMIF(Einnahmen!E$7:E$10002,A9265,Einnahmen!G$7:G$10002)+SUMIF(Einnahmen!I$7:I$10002,A9265,Einnahmen!H$7:H$10002)+SUMIF(Ausgaben!E$7:E$10002,A9265,Ausgaben!G$7:G$10002)+SUMIF(Ausgaben!I$7:I$10002,A9265,Ausgaben!H$7:H$10002),2)</f>
        <v>0</v>
      </c>
    </row>
    <row r="9266" spans="1:2" x14ac:dyDescent="0.25">
      <c r="A9266">
        <v>9266</v>
      </c>
      <c r="B9266" s="24">
        <f>ROUND(SUMIF(Einnahmen!E$7:E$10002,A9266,Einnahmen!G$7:G$10002)+SUMIF(Einnahmen!I$7:I$10002,A9266,Einnahmen!H$7:H$10002)+SUMIF(Ausgaben!E$7:E$10002,A9266,Ausgaben!G$7:G$10002)+SUMIF(Ausgaben!I$7:I$10002,A9266,Ausgaben!H$7:H$10002),2)</f>
        <v>0</v>
      </c>
    </row>
    <row r="9267" spans="1:2" x14ac:dyDescent="0.25">
      <c r="A9267">
        <v>9267</v>
      </c>
      <c r="B9267" s="24">
        <f>ROUND(SUMIF(Einnahmen!E$7:E$10002,A9267,Einnahmen!G$7:G$10002)+SUMIF(Einnahmen!I$7:I$10002,A9267,Einnahmen!H$7:H$10002)+SUMIF(Ausgaben!E$7:E$10002,A9267,Ausgaben!G$7:G$10002)+SUMIF(Ausgaben!I$7:I$10002,A9267,Ausgaben!H$7:H$10002),2)</f>
        <v>0</v>
      </c>
    </row>
    <row r="9268" spans="1:2" x14ac:dyDescent="0.25">
      <c r="A9268">
        <v>9268</v>
      </c>
      <c r="B9268" s="24">
        <f>ROUND(SUMIF(Einnahmen!E$7:E$10002,A9268,Einnahmen!G$7:G$10002)+SUMIF(Einnahmen!I$7:I$10002,A9268,Einnahmen!H$7:H$10002)+SUMIF(Ausgaben!E$7:E$10002,A9268,Ausgaben!G$7:G$10002)+SUMIF(Ausgaben!I$7:I$10002,A9268,Ausgaben!H$7:H$10002),2)</f>
        <v>0</v>
      </c>
    </row>
    <row r="9269" spans="1:2" x14ac:dyDescent="0.25">
      <c r="A9269">
        <v>9269</v>
      </c>
      <c r="B9269" s="24">
        <f>ROUND(SUMIF(Einnahmen!E$7:E$10002,A9269,Einnahmen!G$7:G$10002)+SUMIF(Einnahmen!I$7:I$10002,A9269,Einnahmen!H$7:H$10002)+SUMIF(Ausgaben!E$7:E$10002,A9269,Ausgaben!G$7:G$10002)+SUMIF(Ausgaben!I$7:I$10002,A9269,Ausgaben!H$7:H$10002),2)</f>
        <v>0</v>
      </c>
    </row>
    <row r="9270" spans="1:2" x14ac:dyDescent="0.25">
      <c r="A9270">
        <v>9270</v>
      </c>
      <c r="B9270" s="24">
        <f>ROUND(SUMIF(Einnahmen!E$7:E$10002,A9270,Einnahmen!G$7:G$10002)+SUMIF(Einnahmen!I$7:I$10002,A9270,Einnahmen!H$7:H$10002)+SUMIF(Ausgaben!E$7:E$10002,A9270,Ausgaben!G$7:G$10002)+SUMIF(Ausgaben!I$7:I$10002,A9270,Ausgaben!H$7:H$10002),2)</f>
        <v>0</v>
      </c>
    </row>
    <row r="9271" spans="1:2" x14ac:dyDescent="0.25">
      <c r="A9271">
        <v>9271</v>
      </c>
      <c r="B9271" s="24">
        <f>ROUND(SUMIF(Einnahmen!E$7:E$10002,A9271,Einnahmen!G$7:G$10002)+SUMIF(Einnahmen!I$7:I$10002,A9271,Einnahmen!H$7:H$10002)+SUMIF(Ausgaben!E$7:E$10002,A9271,Ausgaben!G$7:G$10002)+SUMIF(Ausgaben!I$7:I$10002,A9271,Ausgaben!H$7:H$10002),2)</f>
        <v>0</v>
      </c>
    </row>
    <row r="9272" spans="1:2" x14ac:dyDescent="0.25">
      <c r="A9272">
        <v>9272</v>
      </c>
      <c r="B9272" s="24">
        <f>ROUND(SUMIF(Einnahmen!E$7:E$10002,A9272,Einnahmen!G$7:G$10002)+SUMIF(Einnahmen!I$7:I$10002,A9272,Einnahmen!H$7:H$10002)+SUMIF(Ausgaben!E$7:E$10002,A9272,Ausgaben!G$7:G$10002)+SUMIF(Ausgaben!I$7:I$10002,A9272,Ausgaben!H$7:H$10002),2)</f>
        <v>0</v>
      </c>
    </row>
    <row r="9273" spans="1:2" x14ac:dyDescent="0.25">
      <c r="A9273">
        <v>9273</v>
      </c>
      <c r="B9273" s="24">
        <f>ROUND(SUMIF(Einnahmen!E$7:E$10002,A9273,Einnahmen!G$7:G$10002)+SUMIF(Einnahmen!I$7:I$10002,A9273,Einnahmen!H$7:H$10002)+SUMIF(Ausgaben!E$7:E$10002,A9273,Ausgaben!G$7:G$10002)+SUMIF(Ausgaben!I$7:I$10002,A9273,Ausgaben!H$7:H$10002),2)</f>
        <v>0</v>
      </c>
    </row>
    <row r="9274" spans="1:2" x14ac:dyDescent="0.25">
      <c r="A9274">
        <v>9274</v>
      </c>
      <c r="B9274" s="24">
        <f>ROUND(SUMIF(Einnahmen!E$7:E$10002,A9274,Einnahmen!G$7:G$10002)+SUMIF(Einnahmen!I$7:I$10002,A9274,Einnahmen!H$7:H$10002)+SUMIF(Ausgaben!E$7:E$10002,A9274,Ausgaben!G$7:G$10002)+SUMIF(Ausgaben!I$7:I$10002,A9274,Ausgaben!H$7:H$10002),2)</f>
        <v>0</v>
      </c>
    </row>
    <row r="9275" spans="1:2" x14ac:dyDescent="0.25">
      <c r="A9275">
        <v>9275</v>
      </c>
      <c r="B9275" s="24">
        <f>ROUND(SUMIF(Einnahmen!E$7:E$10002,A9275,Einnahmen!G$7:G$10002)+SUMIF(Einnahmen!I$7:I$10002,A9275,Einnahmen!H$7:H$10002)+SUMIF(Ausgaben!E$7:E$10002,A9275,Ausgaben!G$7:G$10002)+SUMIF(Ausgaben!I$7:I$10002,A9275,Ausgaben!H$7:H$10002),2)</f>
        <v>0</v>
      </c>
    </row>
    <row r="9276" spans="1:2" x14ac:dyDescent="0.25">
      <c r="A9276">
        <v>9276</v>
      </c>
      <c r="B9276" s="24">
        <f>ROUND(SUMIF(Einnahmen!E$7:E$10002,A9276,Einnahmen!G$7:G$10002)+SUMIF(Einnahmen!I$7:I$10002,A9276,Einnahmen!H$7:H$10002)+SUMIF(Ausgaben!E$7:E$10002,A9276,Ausgaben!G$7:G$10002)+SUMIF(Ausgaben!I$7:I$10002,A9276,Ausgaben!H$7:H$10002),2)</f>
        <v>0</v>
      </c>
    </row>
    <row r="9277" spans="1:2" x14ac:dyDescent="0.25">
      <c r="A9277">
        <v>9277</v>
      </c>
      <c r="B9277" s="24">
        <f>ROUND(SUMIF(Einnahmen!E$7:E$10002,A9277,Einnahmen!G$7:G$10002)+SUMIF(Einnahmen!I$7:I$10002,A9277,Einnahmen!H$7:H$10002)+SUMIF(Ausgaben!E$7:E$10002,A9277,Ausgaben!G$7:G$10002)+SUMIF(Ausgaben!I$7:I$10002,A9277,Ausgaben!H$7:H$10002),2)</f>
        <v>0</v>
      </c>
    </row>
    <row r="9278" spans="1:2" x14ac:dyDescent="0.25">
      <c r="A9278">
        <v>9278</v>
      </c>
      <c r="B9278" s="24">
        <f>ROUND(SUMIF(Einnahmen!E$7:E$10002,A9278,Einnahmen!G$7:G$10002)+SUMIF(Einnahmen!I$7:I$10002,A9278,Einnahmen!H$7:H$10002)+SUMIF(Ausgaben!E$7:E$10002,A9278,Ausgaben!G$7:G$10002)+SUMIF(Ausgaben!I$7:I$10002,A9278,Ausgaben!H$7:H$10002),2)</f>
        <v>0</v>
      </c>
    </row>
    <row r="9279" spans="1:2" x14ac:dyDescent="0.25">
      <c r="A9279">
        <v>9279</v>
      </c>
      <c r="B9279" s="24">
        <f>ROUND(SUMIF(Einnahmen!E$7:E$10002,A9279,Einnahmen!G$7:G$10002)+SUMIF(Einnahmen!I$7:I$10002,A9279,Einnahmen!H$7:H$10002)+SUMIF(Ausgaben!E$7:E$10002,A9279,Ausgaben!G$7:G$10002)+SUMIF(Ausgaben!I$7:I$10002,A9279,Ausgaben!H$7:H$10002),2)</f>
        <v>0</v>
      </c>
    </row>
    <row r="9280" spans="1:2" x14ac:dyDescent="0.25">
      <c r="A9280">
        <v>9280</v>
      </c>
      <c r="B9280" s="24">
        <f>ROUND(SUMIF(Einnahmen!E$7:E$10002,A9280,Einnahmen!G$7:G$10002)+SUMIF(Einnahmen!I$7:I$10002,A9280,Einnahmen!H$7:H$10002)+SUMIF(Ausgaben!E$7:E$10002,A9280,Ausgaben!G$7:G$10002)+SUMIF(Ausgaben!I$7:I$10002,A9280,Ausgaben!H$7:H$10002),2)</f>
        <v>0</v>
      </c>
    </row>
    <row r="9281" spans="1:2" x14ac:dyDescent="0.25">
      <c r="A9281">
        <v>9281</v>
      </c>
      <c r="B9281" s="24">
        <f>ROUND(SUMIF(Einnahmen!E$7:E$10002,A9281,Einnahmen!G$7:G$10002)+SUMIF(Einnahmen!I$7:I$10002,A9281,Einnahmen!H$7:H$10002)+SUMIF(Ausgaben!E$7:E$10002,A9281,Ausgaben!G$7:G$10002)+SUMIF(Ausgaben!I$7:I$10002,A9281,Ausgaben!H$7:H$10002),2)</f>
        <v>0</v>
      </c>
    </row>
    <row r="9282" spans="1:2" x14ac:dyDescent="0.25">
      <c r="A9282">
        <v>9282</v>
      </c>
      <c r="B9282" s="24">
        <f>ROUND(SUMIF(Einnahmen!E$7:E$10002,A9282,Einnahmen!G$7:G$10002)+SUMIF(Einnahmen!I$7:I$10002,A9282,Einnahmen!H$7:H$10002)+SUMIF(Ausgaben!E$7:E$10002,A9282,Ausgaben!G$7:G$10002)+SUMIF(Ausgaben!I$7:I$10002,A9282,Ausgaben!H$7:H$10002),2)</f>
        <v>0</v>
      </c>
    </row>
    <row r="9283" spans="1:2" x14ac:dyDescent="0.25">
      <c r="A9283">
        <v>9283</v>
      </c>
      <c r="B9283" s="24">
        <f>ROUND(SUMIF(Einnahmen!E$7:E$10002,A9283,Einnahmen!G$7:G$10002)+SUMIF(Einnahmen!I$7:I$10002,A9283,Einnahmen!H$7:H$10002)+SUMIF(Ausgaben!E$7:E$10002,A9283,Ausgaben!G$7:G$10002)+SUMIF(Ausgaben!I$7:I$10002,A9283,Ausgaben!H$7:H$10002),2)</f>
        <v>0</v>
      </c>
    </row>
    <row r="9284" spans="1:2" x14ac:dyDescent="0.25">
      <c r="A9284">
        <v>9284</v>
      </c>
      <c r="B9284" s="24">
        <f>ROUND(SUMIF(Einnahmen!E$7:E$10002,A9284,Einnahmen!G$7:G$10002)+SUMIF(Einnahmen!I$7:I$10002,A9284,Einnahmen!H$7:H$10002)+SUMIF(Ausgaben!E$7:E$10002,A9284,Ausgaben!G$7:G$10002)+SUMIF(Ausgaben!I$7:I$10002,A9284,Ausgaben!H$7:H$10002),2)</f>
        <v>0</v>
      </c>
    </row>
    <row r="9285" spans="1:2" x14ac:dyDescent="0.25">
      <c r="A9285">
        <v>9285</v>
      </c>
      <c r="B9285" s="24">
        <f>ROUND(SUMIF(Einnahmen!E$7:E$10002,A9285,Einnahmen!G$7:G$10002)+SUMIF(Einnahmen!I$7:I$10002,A9285,Einnahmen!H$7:H$10002)+SUMIF(Ausgaben!E$7:E$10002,A9285,Ausgaben!G$7:G$10002)+SUMIF(Ausgaben!I$7:I$10002,A9285,Ausgaben!H$7:H$10002),2)</f>
        <v>0</v>
      </c>
    </row>
    <row r="9286" spans="1:2" x14ac:dyDescent="0.25">
      <c r="A9286">
        <v>9286</v>
      </c>
      <c r="B9286" s="24">
        <f>ROUND(SUMIF(Einnahmen!E$7:E$10002,A9286,Einnahmen!G$7:G$10002)+SUMIF(Einnahmen!I$7:I$10002,A9286,Einnahmen!H$7:H$10002)+SUMIF(Ausgaben!E$7:E$10002,A9286,Ausgaben!G$7:G$10002)+SUMIF(Ausgaben!I$7:I$10002,A9286,Ausgaben!H$7:H$10002),2)</f>
        <v>0</v>
      </c>
    </row>
    <row r="9287" spans="1:2" x14ac:dyDescent="0.25">
      <c r="A9287">
        <v>9287</v>
      </c>
      <c r="B9287" s="24">
        <f>ROUND(SUMIF(Einnahmen!E$7:E$10002,A9287,Einnahmen!G$7:G$10002)+SUMIF(Einnahmen!I$7:I$10002,A9287,Einnahmen!H$7:H$10002)+SUMIF(Ausgaben!E$7:E$10002,A9287,Ausgaben!G$7:G$10002)+SUMIF(Ausgaben!I$7:I$10002,A9287,Ausgaben!H$7:H$10002),2)</f>
        <v>0</v>
      </c>
    </row>
    <row r="9288" spans="1:2" x14ac:dyDescent="0.25">
      <c r="A9288">
        <v>9288</v>
      </c>
      <c r="B9288" s="24">
        <f>ROUND(SUMIF(Einnahmen!E$7:E$10002,A9288,Einnahmen!G$7:G$10002)+SUMIF(Einnahmen!I$7:I$10002,A9288,Einnahmen!H$7:H$10002)+SUMIF(Ausgaben!E$7:E$10002,A9288,Ausgaben!G$7:G$10002)+SUMIF(Ausgaben!I$7:I$10002,A9288,Ausgaben!H$7:H$10002),2)</f>
        <v>0</v>
      </c>
    </row>
    <row r="9289" spans="1:2" x14ac:dyDescent="0.25">
      <c r="A9289">
        <v>9289</v>
      </c>
      <c r="B9289" s="24">
        <f>ROUND(SUMIF(Einnahmen!E$7:E$10002,A9289,Einnahmen!G$7:G$10002)+SUMIF(Einnahmen!I$7:I$10002,A9289,Einnahmen!H$7:H$10002)+SUMIF(Ausgaben!E$7:E$10002,A9289,Ausgaben!G$7:G$10002)+SUMIF(Ausgaben!I$7:I$10002,A9289,Ausgaben!H$7:H$10002),2)</f>
        <v>0</v>
      </c>
    </row>
    <row r="9290" spans="1:2" x14ac:dyDescent="0.25">
      <c r="A9290">
        <v>9290</v>
      </c>
      <c r="B9290" s="24">
        <f>ROUND(SUMIF(Einnahmen!E$7:E$10002,A9290,Einnahmen!G$7:G$10002)+SUMIF(Einnahmen!I$7:I$10002,A9290,Einnahmen!H$7:H$10002)+SUMIF(Ausgaben!E$7:E$10002,A9290,Ausgaben!G$7:G$10002)+SUMIF(Ausgaben!I$7:I$10002,A9290,Ausgaben!H$7:H$10002),2)</f>
        <v>0</v>
      </c>
    </row>
    <row r="9291" spans="1:2" x14ac:dyDescent="0.25">
      <c r="A9291">
        <v>9291</v>
      </c>
      <c r="B9291" s="24">
        <f>ROUND(SUMIF(Einnahmen!E$7:E$10002,A9291,Einnahmen!G$7:G$10002)+SUMIF(Einnahmen!I$7:I$10002,A9291,Einnahmen!H$7:H$10002)+SUMIF(Ausgaben!E$7:E$10002,A9291,Ausgaben!G$7:G$10002)+SUMIF(Ausgaben!I$7:I$10002,A9291,Ausgaben!H$7:H$10002),2)</f>
        <v>0</v>
      </c>
    </row>
    <row r="9292" spans="1:2" x14ac:dyDescent="0.25">
      <c r="A9292">
        <v>9292</v>
      </c>
      <c r="B9292" s="24">
        <f>ROUND(SUMIF(Einnahmen!E$7:E$10002,A9292,Einnahmen!G$7:G$10002)+SUMIF(Einnahmen!I$7:I$10002,A9292,Einnahmen!H$7:H$10002)+SUMIF(Ausgaben!E$7:E$10002,A9292,Ausgaben!G$7:G$10002)+SUMIF(Ausgaben!I$7:I$10002,A9292,Ausgaben!H$7:H$10002),2)</f>
        <v>0</v>
      </c>
    </row>
    <row r="9293" spans="1:2" x14ac:dyDescent="0.25">
      <c r="A9293">
        <v>9293</v>
      </c>
      <c r="B9293" s="24">
        <f>ROUND(SUMIF(Einnahmen!E$7:E$10002,A9293,Einnahmen!G$7:G$10002)+SUMIF(Einnahmen!I$7:I$10002,A9293,Einnahmen!H$7:H$10002)+SUMIF(Ausgaben!E$7:E$10002,A9293,Ausgaben!G$7:G$10002)+SUMIF(Ausgaben!I$7:I$10002,A9293,Ausgaben!H$7:H$10002),2)</f>
        <v>0</v>
      </c>
    </row>
    <row r="9294" spans="1:2" x14ac:dyDescent="0.25">
      <c r="A9294">
        <v>9294</v>
      </c>
      <c r="B9294" s="24">
        <f>ROUND(SUMIF(Einnahmen!E$7:E$10002,A9294,Einnahmen!G$7:G$10002)+SUMIF(Einnahmen!I$7:I$10002,A9294,Einnahmen!H$7:H$10002)+SUMIF(Ausgaben!E$7:E$10002,A9294,Ausgaben!G$7:G$10002)+SUMIF(Ausgaben!I$7:I$10002,A9294,Ausgaben!H$7:H$10002),2)</f>
        <v>0</v>
      </c>
    </row>
    <row r="9295" spans="1:2" x14ac:dyDescent="0.25">
      <c r="A9295">
        <v>9295</v>
      </c>
      <c r="B9295" s="24">
        <f>ROUND(SUMIF(Einnahmen!E$7:E$10002,A9295,Einnahmen!G$7:G$10002)+SUMIF(Einnahmen!I$7:I$10002,A9295,Einnahmen!H$7:H$10002)+SUMIF(Ausgaben!E$7:E$10002,A9295,Ausgaben!G$7:G$10002)+SUMIF(Ausgaben!I$7:I$10002,A9295,Ausgaben!H$7:H$10002),2)</f>
        <v>0</v>
      </c>
    </row>
    <row r="9296" spans="1:2" x14ac:dyDescent="0.25">
      <c r="A9296">
        <v>9296</v>
      </c>
      <c r="B9296" s="24">
        <f>ROUND(SUMIF(Einnahmen!E$7:E$10002,A9296,Einnahmen!G$7:G$10002)+SUMIF(Einnahmen!I$7:I$10002,A9296,Einnahmen!H$7:H$10002)+SUMIF(Ausgaben!E$7:E$10002,A9296,Ausgaben!G$7:G$10002)+SUMIF(Ausgaben!I$7:I$10002,A9296,Ausgaben!H$7:H$10002),2)</f>
        <v>0</v>
      </c>
    </row>
    <row r="9297" spans="1:2" x14ac:dyDescent="0.25">
      <c r="A9297">
        <v>9297</v>
      </c>
      <c r="B9297" s="24">
        <f>ROUND(SUMIF(Einnahmen!E$7:E$10002,A9297,Einnahmen!G$7:G$10002)+SUMIF(Einnahmen!I$7:I$10002,A9297,Einnahmen!H$7:H$10002)+SUMIF(Ausgaben!E$7:E$10002,A9297,Ausgaben!G$7:G$10002)+SUMIF(Ausgaben!I$7:I$10002,A9297,Ausgaben!H$7:H$10002),2)</f>
        <v>0</v>
      </c>
    </row>
    <row r="9298" spans="1:2" x14ac:dyDescent="0.25">
      <c r="A9298">
        <v>9298</v>
      </c>
      <c r="B9298" s="24">
        <f>ROUND(SUMIF(Einnahmen!E$7:E$10002,A9298,Einnahmen!G$7:G$10002)+SUMIF(Einnahmen!I$7:I$10002,A9298,Einnahmen!H$7:H$10002)+SUMIF(Ausgaben!E$7:E$10002,A9298,Ausgaben!G$7:G$10002)+SUMIF(Ausgaben!I$7:I$10002,A9298,Ausgaben!H$7:H$10002),2)</f>
        <v>0</v>
      </c>
    </row>
    <row r="9299" spans="1:2" x14ac:dyDescent="0.25">
      <c r="A9299">
        <v>9299</v>
      </c>
      <c r="B9299" s="24">
        <f>ROUND(SUMIF(Einnahmen!E$7:E$10002,A9299,Einnahmen!G$7:G$10002)+SUMIF(Einnahmen!I$7:I$10002,A9299,Einnahmen!H$7:H$10002)+SUMIF(Ausgaben!E$7:E$10002,A9299,Ausgaben!G$7:G$10002)+SUMIF(Ausgaben!I$7:I$10002,A9299,Ausgaben!H$7:H$10002),2)</f>
        <v>0</v>
      </c>
    </row>
    <row r="9300" spans="1:2" x14ac:dyDescent="0.25">
      <c r="A9300">
        <v>9300</v>
      </c>
      <c r="B9300" s="24">
        <f>ROUND(SUMIF(Einnahmen!E$7:E$10002,A9300,Einnahmen!G$7:G$10002)+SUMIF(Einnahmen!I$7:I$10002,A9300,Einnahmen!H$7:H$10002)+SUMIF(Ausgaben!E$7:E$10002,A9300,Ausgaben!G$7:G$10002)+SUMIF(Ausgaben!I$7:I$10002,A9300,Ausgaben!H$7:H$10002),2)</f>
        <v>0</v>
      </c>
    </row>
    <row r="9301" spans="1:2" x14ac:dyDescent="0.25">
      <c r="A9301">
        <v>9301</v>
      </c>
      <c r="B9301" s="24">
        <f>ROUND(SUMIF(Einnahmen!E$7:E$10002,A9301,Einnahmen!G$7:G$10002)+SUMIF(Einnahmen!I$7:I$10002,A9301,Einnahmen!H$7:H$10002)+SUMIF(Ausgaben!E$7:E$10002,A9301,Ausgaben!G$7:G$10002)+SUMIF(Ausgaben!I$7:I$10002,A9301,Ausgaben!H$7:H$10002),2)</f>
        <v>0</v>
      </c>
    </row>
    <row r="9302" spans="1:2" x14ac:dyDescent="0.25">
      <c r="A9302">
        <v>9302</v>
      </c>
      <c r="B9302" s="24">
        <f>ROUND(SUMIF(Einnahmen!E$7:E$10002,A9302,Einnahmen!G$7:G$10002)+SUMIF(Einnahmen!I$7:I$10002,A9302,Einnahmen!H$7:H$10002)+SUMIF(Ausgaben!E$7:E$10002,A9302,Ausgaben!G$7:G$10002)+SUMIF(Ausgaben!I$7:I$10002,A9302,Ausgaben!H$7:H$10002),2)</f>
        <v>0</v>
      </c>
    </row>
    <row r="9303" spans="1:2" x14ac:dyDescent="0.25">
      <c r="A9303">
        <v>9303</v>
      </c>
      <c r="B9303" s="24">
        <f>ROUND(SUMIF(Einnahmen!E$7:E$10002,A9303,Einnahmen!G$7:G$10002)+SUMIF(Einnahmen!I$7:I$10002,A9303,Einnahmen!H$7:H$10002)+SUMIF(Ausgaben!E$7:E$10002,A9303,Ausgaben!G$7:G$10002)+SUMIF(Ausgaben!I$7:I$10002,A9303,Ausgaben!H$7:H$10002),2)</f>
        <v>0</v>
      </c>
    </row>
    <row r="9304" spans="1:2" x14ac:dyDescent="0.25">
      <c r="A9304">
        <v>9304</v>
      </c>
      <c r="B9304" s="24">
        <f>ROUND(SUMIF(Einnahmen!E$7:E$10002,A9304,Einnahmen!G$7:G$10002)+SUMIF(Einnahmen!I$7:I$10002,A9304,Einnahmen!H$7:H$10002)+SUMIF(Ausgaben!E$7:E$10002,A9304,Ausgaben!G$7:G$10002)+SUMIF(Ausgaben!I$7:I$10002,A9304,Ausgaben!H$7:H$10002),2)</f>
        <v>0</v>
      </c>
    </row>
    <row r="9305" spans="1:2" x14ac:dyDescent="0.25">
      <c r="A9305">
        <v>9305</v>
      </c>
      <c r="B9305" s="24">
        <f>ROUND(SUMIF(Einnahmen!E$7:E$10002,A9305,Einnahmen!G$7:G$10002)+SUMIF(Einnahmen!I$7:I$10002,A9305,Einnahmen!H$7:H$10002)+SUMIF(Ausgaben!E$7:E$10002,A9305,Ausgaben!G$7:G$10002)+SUMIF(Ausgaben!I$7:I$10002,A9305,Ausgaben!H$7:H$10002),2)</f>
        <v>0</v>
      </c>
    </row>
    <row r="9306" spans="1:2" x14ac:dyDescent="0.25">
      <c r="A9306">
        <v>9306</v>
      </c>
      <c r="B9306" s="24">
        <f>ROUND(SUMIF(Einnahmen!E$7:E$10002,A9306,Einnahmen!G$7:G$10002)+SUMIF(Einnahmen!I$7:I$10002,A9306,Einnahmen!H$7:H$10002)+SUMIF(Ausgaben!E$7:E$10002,A9306,Ausgaben!G$7:G$10002)+SUMIF(Ausgaben!I$7:I$10002,A9306,Ausgaben!H$7:H$10002),2)</f>
        <v>0</v>
      </c>
    </row>
    <row r="9307" spans="1:2" x14ac:dyDescent="0.25">
      <c r="A9307">
        <v>9307</v>
      </c>
      <c r="B9307" s="24">
        <f>ROUND(SUMIF(Einnahmen!E$7:E$10002,A9307,Einnahmen!G$7:G$10002)+SUMIF(Einnahmen!I$7:I$10002,A9307,Einnahmen!H$7:H$10002)+SUMIF(Ausgaben!E$7:E$10002,A9307,Ausgaben!G$7:G$10002)+SUMIF(Ausgaben!I$7:I$10002,A9307,Ausgaben!H$7:H$10002),2)</f>
        <v>0</v>
      </c>
    </row>
    <row r="9308" spans="1:2" x14ac:dyDescent="0.25">
      <c r="A9308">
        <v>9308</v>
      </c>
      <c r="B9308" s="24">
        <f>ROUND(SUMIF(Einnahmen!E$7:E$10002,A9308,Einnahmen!G$7:G$10002)+SUMIF(Einnahmen!I$7:I$10002,A9308,Einnahmen!H$7:H$10002)+SUMIF(Ausgaben!E$7:E$10002,A9308,Ausgaben!G$7:G$10002)+SUMIF(Ausgaben!I$7:I$10002,A9308,Ausgaben!H$7:H$10002),2)</f>
        <v>0</v>
      </c>
    </row>
    <row r="9309" spans="1:2" x14ac:dyDescent="0.25">
      <c r="A9309">
        <v>9309</v>
      </c>
      <c r="B9309" s="24">
        <f>ROUND(SUMIF(Einnahmen!E$7:E$10002,A9309,Einnahmen!G$7:G$10002)+SUMIF(Einnahmen!I$7:I$10002,A9309,Einnahmen!H$7:H$10002)+SUMIF(Ausgaben!E$7:E$10002,A9309,Ausgaben!G$7:G$10002)+SUMIF(Ausgaben!I$7:I$10002,A9309,Ausgaben!H$7:H$10002),2)</f>
        <v>0</v>
      </c>
    </row>
    <row r="9310" spans="1:2" x14ac:dyDescent="0.25">
      <c r="A9310">
        <v>9310</v>
      </c>
      <c r="B9310" s="24">
        <f>ROUND(SUMIF(Einnahmen!E$7:E$10002,A9310,Einnahmen!G$7:G$10002)+SUMIF(Einnahmen!I$7:I$10002,A9310,Einnahmen!H$7:H$10002)+SUMIF(Ausgaben!E$7:E$10002,A9310,Ausgaben!G$7:G$10002)+SUMIF(Ausgaben!I$7:I$10002,A9310,Ausgaben!H$7:H$10002),2)</f>
        <v>0</v>
      </c>
    </row>
    <row r="9311" spans="1:2" x14ac:dyDescent="0.25">
      <c r="A9311">
        <v>9311</v>
      </c>
      <c r="B9311" s="24">
        <f>ROUND(SUMIF(Einnahmen!E$7:E$10002,A9311,Einnahmen!G$7:G$10002)+SUMIF(Einnahmen!I$7:I$10002,A9311,Einnahmen!H$7:H$10002)+SUMIF(Ausgaben!E$7:E$10002,A9311,Ausgaben!G$7:G$10002)+SUMIF(Ausgaben!I$7:I$10002,A9311,Ausgaben!H$7:H$10002),2)</f>
        <v>0</v>
      </c>
    </row>
    <row r="9312" spans="1:2" x14ac:dyDescent="0.25">
      <c r="A9312">
        <v>9312</v>
      </c>
      <c r="B9312" s="24">
        <f>ROUND(SUMIF(Einnahmen!E$7:E$10002,A9312,Einnahmen!G$7:G$10002)+SUMIF(Einnahmen!I$7:I$10002,A9312,Einnahmen!H$7:H$10002)+SUMIF(Ausgaben!E$7:E$10002,A9312,Ausgaben!G$7:G$10002)+SUMIF(Ausgaben!I$7:I$10002,A9312,Ausgaben!H$7:H$10002),2)</f>
        <v>0</v>
      </c>
    </row>
    <row r="9313" spans="1:2" x14ac:dyDescent="0.25">
      <c r="A9313">
        <v>9313</v>
      </c>
      <c r="B9313" s="24">
        <f>ROUND(SUMIF(Einnahmen!E$7:E$10002,A9313,Einnahmen!G$7:G$10002)+SUMIF(Einnahmen!I$7:I$10002,A9313,Einnahmen!H$7:H$10002)+SUMIF(Ausgaben!E$7:E$10002,A9313,Ausgaben!G$7:G$10002)+SUMIF(Ausgaben!I$7:I$10002,A9313,Ausgaben!H$7:H$10002),2)</f>
        <v>0</v>
      </c>
    </row>
    <row r="9314" spans="1:2" x14ac:dyDescent="0.25">
      <c r="A9314">
        <v>9314</v>
      </c>
      <c r="B9314" s="24">
        <f>ROUND(SUMIF(Einnahmen!E$7:E$10002,A9314,Einnahmen!G$7:G$10002)+SUMIF(Einnahmen!I$7:I$10002,A9314,Einnahmen!H$7:H$10002)+SUMIF(Ausgaben!E$7:E$10002,A9314,Ausgaben!G$7:G$10002)+SUMIF(Ausgaben!I$7:I$10002,A9314,Ausgaben!H$7:H$10002),2)</f>
        <v>0</v>
      </c>
    </row>
    <row r="9315" spans="1:2" x14ac:dyDescent="0.25">
      <c r="A9315">
        <v>9315</v>
      </c>
      <c r="B9315" s="24">
        <f>ROUND(SUMIF(Einnahmen!E$7:E$10002,A9315,Einnahmen!G$7:G$10002)+SUMIF(Einnahmen!I$7:I$10002,A9315,Einnahmen!H$7:H$10002)+SUMIF(Ausgaben!E$7:E$10002,A9315,Ausgaben!G$7:G$10002)+SUMIF(Ausgaben!I$7:I$10002,A9315,Ausgaben!H$7:H$10002),2)</f>
        <v>0</v>
      </c>
    </row>
    <row r="9316" spans="1:2" x14ac:dyDescent="0.25">
      <c r="A9316">
        <v>9316</v>
      </c>
      <c r="B9316" s="24">
        <f>ROUND(SUMIF(Einnahmen!E$7:E$10002,A9316,Einnahmen!G$7:G$10002)+SUMIF(Einnahmen!I$7:I$10002,A9316,Einnahmen!H$7:H$10002)+SUMIF(Ausgaben!E$7:E$10002,A9316,Ausgaben!G$7:G$10002)+SUMIF(Ausgaben!I$7:I$10002,A9316,Ausgaben!H$7:H$10002),2)</f>
        <v>0</v>
      </c>
    </row>
    <row r="9317" spans="1:2" x14ac:dyDescent="0.25">
      <c r="A9317">
        <v>9317</v>
      </c>
      <c r="B9317" s="24">
        <f>ROUND(SUMIF(Einnahmen!E$7:E$10002,A9317,Einnahmen!G$7:G$10002)+SUMIF(Einnahmen!I$7:I$10002,A9317,Einnahmen!H$7:H$10002)+SUMIF(Ausgaben!E$7:E$10002,A9317,Ausgaben!G$7:G$10002)+SUMIF(Ausgaben!I$7:I$10002,A9317,Ausgaben!H$7:H$10002),2)</f>
        <v>0</v>
      </c>
    </row>
    <row r="9318" spans="1:2" x14ac:dyDescent="0.25">
      <c r="A9318">
        <v>9318</v>
      </c>
      <c r="B9318" s="24">
        <f>ROUND(SUMIF(Einnahmen!E$7:E$10002,A9318,Einnahmen!G$7:G$10002)+SUMIF(Einnahmen!I$7:I$10002,A9318,Einnahmen!H$7:H$10002)+SUMIF(Ausgaben!E$7:E$10002,A9318,Ausgaben!G$7:G$10002)+SUMIF(Ausgaben!I$7:I$10002,A9318,Ausgaben!H$7:H$10002),2)</f>
        <v>0</v>
      </c>
    </row>
    <row r="9319" spans="1:2" x14ac:dyDescent="0.25">
      <c r="A9319">
        <v>9319</v>
      </c>
      <c r="B9319" s="24">
        <f>ROUND(SUMIF(Einnahmen!E$7:E$10002,A9319,Einnahmen!G$7:G$10002)+SUMIF(Einnahmen!I$7:I$10002,A9319,Einnahmen!H$7:H$10002)+SUMIF(Ausgaben!E$7:E$10002,A9319,Ausgaben!G$7:G$10002)+SUMIF(Ausgaben!I$7:I$10002,A9319,Ausgaben!H$7:H$10002),2)</f>
        <v>0</v>
      </c>
    </row>
    <row r="9320" spans="1:2" x14ac:dyDescent="0.25">
      <c r="A9320">
        <v>9320</v>
      </c>
      <c r="B9320" s="24">
        <f>ROUND(SUMIF(Einnahmen!E$7:E$10002,A9320,Einnahmen!G$7:G$10002)+SUMIF(Einnahmen!I$7:I$10002,A9320,Einnahmen!H$7:H$10002)+SUMIF(Ausgaben!E$7:E$10002,A9320,Ausgaben!G$7:G$10002)+SUMIF(Ausgaben!I$7:I$10002,A9320,Ausgaben!H$7:H$10002),2)</f>
        <v>0</v>
      </c>
    </row>
    <row r="9321" spans="1:2" x14ac:dyDescent="0.25">
      <c r="A9321">
        <v>9321</v>
      </c>
      <c r="B9321" s="24">
        <f>ROUND(SUMIF(Einnahmen!E$7:E$10002,A9321,Einnahmen!G$7:G$10002)+SUMIF(Einnahmen!I$7:I$10002,A9321,Einnahmen!H$7:H$10002)+SUMIF(Ausgaben!E$7:E$10002,A9321,Ausgaben!G$7:G$10002)+SUMIF(Ausgaben!I$7:I$10002,A9321,Ausgaben!H$7:H$10002),2)</f>
        <v>0</v>
      </c>
    </row>
    <row r="9322" spans="1:2" x14ac:dyDescent="0.25">
      <c r="A9322">
        <v>9322</v>
      </c>
      <c r="B9322" s="24">
        <f>ROUND(SUMIF(Einnahmen!E$7:E$10002,A9322,Einnahmen!G$7:G$10002)+SUMIF(Einnahmen!I$7:I$10002,A9322,Einnahmen!H$7:H$10002)+SUMIF(Ausgaben!E$7:E$10002,A9322,Ausgaben!G$7:G$10002)+SUMIF(Ausgaben!I$7:I$10002,A9322,Ausgaben!H$7:H$10002),2)</f>
        <v>0</v>
      </c>
    </row>
    <row r="9323" spans="1:2" x14ac:dyDescent="0.25">
      <c r="A9323">
        <v>9323</v>
      </c>
      <c r="B9323" s="24">
        <f>ROUND(SUMIF(Einnahmen!E$7:E$10002,A9323,Einnahmen!G$7:G$10002)+SUMIF(Einnahmen!I$7:I$10002,A9323,Einnahmen!H$7:H$10002)+SUMIF(Ausgaben!E$7:E$10002,A9323,Ausgaben!G$7:G$10002)+SUMIF(Ausgaben!I$7:I$10002,A9323,Ausgaben!H$7:H$10002),2)</f>
        <v>0</v>
      </c>
    </row>
    <row r="9324" spans="1:2" x14ac:dyDescent="0.25">
      <c r="A9324">
        <v>9324</v>
      </c>
      <c r="B9324" s="24">
        <f>ROUND(SUMIF(Einnahmen!E$7:E$10002,A9324,Einnahmen!G$7:G$10002)+SUMIF(Einnahmen!I$7:I$10002,A9324,Einnahmen!H$7:H$10002)+SUMIF(Ausgaben!E$7:E$10002,A9324,Ausgaben!G$7:G$10002)+SUMIF(Ausgaben!I$7:I$10002,A9324,Ausgaben!H$7:H$10002),2)</f>
        <v>0</v>
      </c>
    </row>
    <row r="9325" spans="1:2" x14ac:dyDescent="0.25">
      <c r="A9325">
        <v>9325</v>
      </c>
      <c r="B9325" s="24">
        <f>ROUND(SUMIF(Einnahmen!E$7:E$10002,A9325,Einnahmen!G$7:G$10002)+SUMIF(Einnahmen!I$7:I$10002,A9325,Einnahmen!H$7:H$10002)+SUMIF(Ausgaben!E$7:E$10002,A9325,Ausgaben!G$7:G$10002)+SUMIF(Ausgaben!I$7:I$10002,A9325,Ausgaben!H$7:H$10002),2)</f>
        <v>0</v>
      </c>
    </row>
    <row r="9326" spans="1:2" x14ac:dyDescent="0.25">
      <c r="A9326">
        <v>9326</v>
      </c>
      <c r="B9326" s="24">
        <f>ROUND(SUMIF(Einnahmen!E$7:E$10002,A9326,Einnahmen!G$7:G$10002)+SUMIF(Einnahmen!I$7:I$10002,A9326,Einnahmen!H$7:H$10002)+SUMIF(Ausgaben!E$7:E$10002,A9326,Ausgaben!G$7:G$10002)+SUMIF(Ausgaben!I$7:I$10002,A9326,Ausgaben!H$7:H$10002),2)</f>
        <v>0</v>
      </c>
    </row>
    <row r="9327" spans="1:2" x14ac:dyDescent="0.25">
      <c r="A9327">
        <v>9327</v>
      </c>
      <c r="B9327" s="24">
        <f>ROUND(SUMIF(Einnahmen!E$7:E$10002,A9327,Einnahmen!G$7:G$10002)+SUMIF(Einnahmen!I$7:I$10002,A9327,Einnahmen!H$7:H$10002)+SUMIF(Ausgaben!E$7:E$10002,A9327,Ausgaben!G$7:G$10002)+SUMIF(Ausgaben!I$7:I$10002,A9327,Ausgaben!H$7:H$10002),2)</f>
        <v>0</v>
      </c>
    </row>
    <row r="9328" spans="1:2" x14ac:dyDescent="0.25">
      <c r="A9328">
        <v>9328</v>
      </c>
      <c r="B9328" s="24">
        <f>ROUND(SUMIF(Einnahmen!E$7:E$10002,A9328,Einnahmen!G$7:G$10002)+SUMIF(Einnahmen!I$7:I$10002,A9328,Einnahmen!H$7:H$10002)+SUMIF(Ausgaben!E$7:E$10002,A9328,Ausgaben!G$7:G$10002)+SUMIF(Ausgaben!I$7:I$10002,A9328,Ausgaben!H$7:H$10002),2)</f>
        <v>0</v>
      </c>
    </row>
    <row r="9329" spans="1:2" x14ac:dyDescent="0.25">
      <c r="A9329">
        <v>9329</v>
      </c>
      <c r="B9329" s="24">
        <f>ROUND(SUMIF(Einnahmen!E$7:E$10002,A9329,Einnahmen!G$7:G$10002)+SUMIF(Einnahmen!I$7:I$10002,A9329,Einnahmen!H$7:H$10002)+SUMIF(Ausgaben!E$7:E$10002,A9329,Ausgaben!G$7:G$10002)+SUMIF(Ausgaben!I$7:I$10002,A9329,Ausgaben!H$7:H$10002),2)</f>
        <v>0</v>
      </c>
    </row>
    <row r="9330" spans="1:2" x14ac:dyDescent="0.25">
      <c r="A9330">
        <v>9330</v>
      </c>
      <c r="B9330" s="24">
        <f>ROUND(SUMIF(Einnahmen!E$7:E$10002,A9330,Einnahmen!G$7:G$10002)+SUMIF(Einnahmen!I$7:I$10002,A9330,Einnahmen!H$7:H$10002)+SUMIF(Ausgaben!E$7:E$10002,A9330,Ausgaben!G$7:G$10002)+SUMIF(Ausgaben!I$7:I$10002,A9330,Ausgaben!H$7:H$10002),2)</f>
        <v>0</v>
      </c>
    </row>
    <row r="9331" spans="1:2" x14ac:dyDescent="0.25">
      <c r="A9331">
        <v>9331</v>
      </c>
      <c r="B9331" s="24">
        <f>ROUND(SUMIF(Einnahmen!E$7:E$10002,A9331,Einnahmen!G$7:G$10002)+SUMIF(Einnahmen!I$7:I$10002,A9331,Einnahmen!H$7:H$10002)+SUMIF(Ausgaben!E$7:E$10002,A9331,Ausgaben!G$7:G$10002)+SUMIF(Ausgaben!I$7:I$10002,A9331,Ausgaben!H$7:H$10002),2)</f>
        <v>0</v>
      </c>
    </row>
    <row r="9332" spans="1:2" x14ac:dyDescent="0.25">
      <c r="A9332">
        <v>9332</v>
      </c>
      <c r="B9332" s="24">
        <f>ROUND(SUMIF(Einnahmen!E$7:E$10002,A9332,Einnahmen!G$7:G$10002)+SUMIF(Einnahmen!I$7:I$10002,A9332,Einnahmen!H$7:H$10002)+SUMIF(Ausgaben!E$7:E$10002,A9332,Ausgaben!G$7:G$10002)+SUMIF(Ausgaben!I$7:I$10002,A9332,Ausgaben!H$7:H$10002),2)</f>
        <v>0</v>
      </c>
    </row>
    <row r="9333" spans="1:2" x14ac:dyDescent="0.25">
      <c r="A9333">
        <v>9333</v>
      </c>
      <c r="B9333" s="24">
        <f>ROUND(SUMIF(Einnahmen!E$7:E$10002,A9333,Einnahmen!G$7:G$10002)+SUMIF(Einnahmen!I$7:I$10002,A9333,Einnahmen!H$7:H$10002)+SUMIF(Ausgaben!E$7:E$10002,A9333,Ausgaben!G$7:G$10002)+SUMIF(Ausgaben!I$7:I$10002,A9333,Ausgaben!H$7:H$10002),2)</f>
        <v>0</v>
      </c>
    </row>
    <row r="9334" spans="1:2" x14ac:dyDescent="0.25">
      <c r="A9334">
        <v>9334</v>
      </c>
      <c r="B9334" s="24">
        <f>ROUND(SUMIF(Einnahmen!E$7:E$10002,A9334,Einnahmen!G$7:G$10002)+SUMIF(Einnahmen!I$7:I$10002,A9334,Einnahmen!H$7:H$10002)+SUMIF(Ausgaben!E$7:E$10002,A9334,Ausgaben!G$7:G$10002)+SUMIF(Ausgaben!I$7:I$10002,A9334,Ausgaben!H$7:H$10002),2)</f>
        <v>0</v>
      </c>
    </row>
    <row r="9335" spans="1:2" x14ac:dyDescent="0.25">
      <c r="A9335">
        <v>9335</v>
      </c>
      <c r="B9335" s="24">
        <f>ROUND(SUMIF(Einnahmen!E$7:E$10002,A9335,Einnahmen!G$7:G$10002)+SUMIF(Einnahmen!I$7:I$10002,A9335,Einnahmen!H$7:H$10002)+SUMIF(Ausgaben!E$7:E$10002,A9335,Ausgaben!G$7:G$10002)+SUMIF(Ausgaben!I$7:I$10002,A9335,Ausgaben!H$7:H$10002),2)</f>
        <v>0</v>
      </c>
    </row>
    <row r="9336" spans="1:2" x14ac:dyDescent="0.25">
      <c r="A9336">
        <v>9336</v>
      </c>
      <c r="B9336" s="24">
        <f>ROUND(SUMIF(Einnahmen!E$7:E$10002,A9336,Einnahmen!G$7:G$10002)+SUMIF(Einnahmen!I$7:I$10002,A9336,Einnahmen!H$7:H$10002)+SUMIF(Ausgaben!E$7:E$10002,A9336,Ausgaben!G$7:G$10002)+SUMIF(Ausgaben!I$7:I$10002,A9336,Ausgaben!H$7:H$10002),2)</f>
        <v>0</v>
      </c>
    </row>
    <row r="9337" spans="1:2" x14ac:dyDescent="0.25">
      <c r="A9337">
        <v>9337</v>
      </c>
      <c r="B9337" s="24">
        <f>ROUND(SUMIF(Einnahmen!E$7:E$10002,A9337,Einnahmen!G$7:G$10002)+SUMIF(Einnahmen!I$7:I$10002,A9337,Einnahmen!H$7:H$10002)+SUMIF(Ausgaben!E$7:E$10002,A9337,Ausgaben!G$7:G$10002)+SUMIF(Ausgaben!I$7:I$10002,A9337,Ausgaben!H$7:H$10002),2)</f>
        <v>0</v>
      </c>
    </row>
    <row r="9338" spans="1:2" x14ac:dyDescent="0.25">
      <c r="A9338">
        <v>9338</v>
      </c>
      <c r="B9338" s="24">
        <f>ROUND(SUMIF(Einnahmen!E$7:E$10002,A9338,Einnahmen!G$7:G$10002)+SUMIF(Einnahmen!I$7:I$10002,A9338,Einnahmen!H$7:H$10002)+SUMIF(Ausgaben!E$7:E$10002,A9338,Ausgaben!G$7:G$10002)+SUMIF(Ausgaben!I$7:I$10002,A9338,Ausgaben!H$7:H$10002),2)</f>
        <v>0</v>
      </c>
    </row>
    <row r="9339" spans="1:2" x14ac:dyDescent="0.25">
      <c r="A9339">
        <v>9339</v>
      </c>
      <c r="B9339" s="24">
        <f>ROUND(SUMIF(Einnahmen!E$7:E$10002,A9339,Einnahmen!G$7:G$10002)+SUMIF(Einnahmen!I$7:I$10002,A9339,Einnahmen!H$7:H$10002)+SUMIF(Ausgaben!E$7:E$10002,A9339,Ausgaben!G$7:G$10002)+SUMIF(Ausgaben!I$7:I$10002,A9339,Ausgaben!H$7:H$10002),2)</f>
        <v>0</v>
      </c>
    </row>
    <row r="9340" spans="1:2" x14ac:dyDescent="0.25">
      <c r="A9340">
        <v>9340</v>
      </c>
      <c r="B9340" s="24">
        <f>ROUND(SUMIF(Einnahmen!E$7:E$10002,A9340,Einnahmen!G$7:G$10002)+SUMIF(Einnahmen!I$7:I$10002,A9340,Einnahmen!H$7:H$10002)+SUMIF(Ausgaben!E$7:E$10002,A9340,Ausgaben!G$7:G$10002)+SUMIF(Ausgaben!I$7:I$10002,A9340,Ausgaben!H$7:H$10002),2)</f>
        <v>0</v>
      </c>
    </row>
    <row r="9341" spans="1:2" x14ac:dyDescent="0.25">
      <c r="A9341">
        <v>9341</v>
      </c>
      <c r="B9341" s="24">
        <f>ROUND(SUMIF(Einnahmen!E$7:E$10002,A9341,Einnahmen!G$7:G$10002)+SUMIF(Einnahmen!I$7:I$10002,A9341,Einnahmen!H$7:H$10002)+SUMIF(Ausgaben!E$7:E$10002,A9341,Ausgaben!G$7:G$10002)+SUMIF(Ausgaben!I$7:I$10002,A9341,Ausgaben!H$7:H$10002),2)</f>
        <v>0</v>
      </c>
    </row>
    <row r="9342" spans="1:2" x14ac:dyDescent="0.25">
      <c r="A9342">
        <v>9342</v>
      </c>
      <c r="B9342" s="24">
        <f>ROUND(SUMIF(Einnahmen!E$7:E$10002,A9342,Einnahmen!G$7:G$10002)+SUMIF(Einnahmen!I$7:I$10002,A9342,Einnahmen!H$7:H$10002)+SUMIF(Ausgaben!E$7:E$10002,A9342,Ausgaben!G$7:G$10002)+SUMIF(Ausgaben!I$7:I$10002,A9342,Ausgaben!H$7:H$10002),2)</f>
        <v>0</v>
      </c>
    </row>
    <row r="9343" spans="1:2" x14ac:dyDescent="0.25">
      <c r="A9343">
        <v>9343</v>
      </c>
      <c r="B9343" s="24">
        <f>ROUND(SUMIF(Einnahmen!E$7:E$10002,A9343,Einnahmen!G$7:G$10002)+SUMIF(Einnahmen!I$7:I$10002,A9343,Einnahmen!H$7:H$10002)+SUMIF(Ausgaben!E$7:E$10002,A9343,Ausgaben!G$7:G$10002)+SUMIF(Ausgaben!I$7:I$10002,A9343,Ausgaben!H$7:H$10002),2)</f>
        <v>0</v>
      </c>
    </row>
    <row r="9344" spans="1:2" x14ac:dyDescent="0.25">
      <c r="A9344">
        <v>9344</v>
      </c>
      <c r="B9344" s="24">
        <f>ROUND(SUMIF(Einnahmen!E$7:E$10002,A9344,Einnahmen!G$7:G$10002)+SUMIF(Einnahmen!I$7:I$10002,A9344,Einnahmen!H$7:H$10002)+SUMIF(Ausgaben!E$7:E$10002,A9344,Ausgaben!G$7:G$10002)+SUMIF(Ausgaben!I$7:I$10002,A9344,Ausgaben!H$7:H$10002),2)</f>
        <v>0</v>
      </c>
    </row>
    <row r="9345" spans="1:2" x14ac:dyDescent="0.25">
      <c r="A9345">
        <v>9345</v>
      </c>
      <c r="B9345" s="24">
        <f>ROUND(SUMIF(Einnahmen!E$7:E$10002,A9345,Einnahmen!G$7:G$10002)+SUMIF(Einnahmen!I$7:I$10002,A9345,Einnahmen!H$7:H$10002)+SUMIF(Ausgaben!E$7:E$10002,A9345,Ausgaben!G$7:G$10002)+SUMIF(Ausgaben!I$7:I$10002,A9345,Ausgaben!H$7:H$10002),2)</f>
        <v>0</v>
      </c>
    </row>
    <row r="9346" spans="1:2" x14ac:dyDescent="0.25">
      <c r="A9346">
        <v>9346</v>
      </c>
      <c r="B9346" s="24">
        <f>ROUND(SUMIF(Einnahmen!E$7:E$10002,A9346,Einnahmen!G$7:G$10002)+SUMIF(Einnahmen!I$7:I$10002,A9346,Einnahmen!H$7:H$10002)+SUMIF(Ausgaben!E$7:E$10002,A9346,Ausgaben!G$7:G$10002)+SUMIF(Ausgaben!I$7:I$10002,A9346,Ausgaben!H$7:H$10002),2)</f>
        <v>0</v>
      </c>
    </row>
    <row r="9347" spans="1:2" x14ac:dyDescent="0.25">
      <c r="A9347">
        <v>9347</v>
      </c>
      <c r="B9347" s="24">
        <f>ROUND(SUMIF(Einnahmen!E$7:E$10002,A9347,Einnahmen!G$7:G$10002)+SUMIF(Einnahmen!I$7:I$10002,A9347,Einnahmen!H$7:H$10002)+SUMIF(Ausgaben!E$7:E$10002,A9347,Ausgaben!G$7:G$10002)+SUMIF(Ausgaben!I$7:I$10002,A9347,Ausgaben!H$7:H$10002),2)</f>
        <v>0</v>
      </c>
    </row>
    <row r="9348" spans="1:2" x14ac:dyDescent="0.25">
      <c r="A9348">
        <v>9348</v>
      </c>
      <c r="B9348" s="24">
        <f>ROUND(SUMIF(Einnahmen!E$7:E$10002,A9348,Einnahmen!G$7:G$10002)+SUMIF(Einnahmen!I$7:I$10002,A9348,Einnahmen!H$7:H$10002)+SUMIF(Ausgaben!E$7:E$10002,A9348,Ausgaben!G$7:G$10002)+SUMIF(Ausgaben!I$7:I$10002,A9348,Ausgaben!H$7:H$10002),2)</f>
        <v>0</v>
      </c>
    </row>
    <row r="9349" spans="1:2" x14ac:dyDescent="0.25">
      <c r="A9349">
        <v>9349</v>
      </c>
      <c r="B9349" s="24">
        <f>ROUND(SUMIF(Einnahmen!E$7:E$10002,A9349,Einnahmen!G$7:G$10002)+SUMIF(Einnahmen!I$7:I$10002,A9349,Einnahmen!H$7:H$10002)+SUMIF(Ausgaben!E$7:E$10002,A9349,Ausgaben!G$7:G$10002)+SUMIF(Ausgaben!I$7:I$10002,A9349,Ausgaben!H$7:H$10002),2)</f>
        <v>0</v>
      </c>
    </row>
    <row r="9350" spans="1:2" x14ac:dyDescent="0.25">
      <c r="A9350">
        <v>9350</v>
      </c>
      <c r="B9350" s="24">
        <f>ROUND(SUMIF(Einnahmen!E$7:E$10002,A9350,Einnahmen!G$7:G$10002)+SUMIF(Einnahmen!I$7:I$10002,A9350,Einnahmen!H$7:H$10002)+SUMIF(Ausgaben!E$7:E$10002,A9350,Ausgaben!G$7:G$10002)+SUMIF(Ausgaben!I$7:I$10002,A9350,Ausgaben!H$7:H$10002),2)</f>
        <v>0</v>
      </c>
    </row>
    <row r="9351" spans="1:2" x14ac:dyDescent="0.25">
      <c r="A9351">
        <v>9351</v>
      </c>
      <c r="B9351" s="24">
        <f>ROUND(SUMIF(Einnahmen!E$7:E$10002,A9351,Einnahmen!G$7:G$10002)+SUMIF(Einnahmen!I$7:I$10002,A9351,Einnahmen!H$7:H$10002)+SUMIF(Ausgaben!E$7:E$10002,A9351,Ausgaben!G$7:G$10002)+SUMIF(Ausgaben!I$7:I$10002,A9351,Ausgaben!H$7:H$10002),2)</f>
        <v>0</v>
      </c>
    </row>
    <row r="9352" spans="1:2" x14ac:dyDescent="0.25">
      <c r="A9352">
        <v>9352</v>
      </c>
      <c r="B9352" s="24">
        <f>ROUND(SUMIF(Einnahmen!E$7:E$10002,A9352,Einnahmen!G$7:G$10002)+SUMIF(Einnahmen!I$7:I$10002,A9352,Einnahmen!H$7:H$10002)+SUMIF(Ausgaben!E$7:E$10002,A9352,Ausgaben!G$7:G$10002)+SUMIF(Ausgaben!I$7:I$10002,A9352,Ausgaben!H$7:H$10002),2)</f>
        <v>0</v>
      </c>
    </row>
    <row r="9353" spans="1:2" x14ac:dyDescent="0.25">
      <c r="A9353">
        <v>9353</v>
      </c>
      <c r="B9353" s="24">
        <f>ROUND(SUMIF(Einnahmen!E$7:E$10002,A9353,Einnahmen!G$7:G$10002)+SUMIF(Einnahmen!I$7:I$10002,A9353,Einnahmen!H$7:H$10002)+SUMIF(Ausgaben!E$7:E$10002,A9353,Ausgaben!G$7:G$10002)+SUMIF(Ausgaben!I$7:I$10002,A9353,Ausgaben!H$7:H$10002),2)</f>
        <v>0</v>
      </c>
    </row>
    <row r="9354" spans="1:2" x14ac:dyDescent="0.25">
      <c r="A9354">
        <v>9354</v>
      </c>
      <c r="B9354" s="24">
        <f>ROUND(SUMIF(Einnahmen!E$7:E$10002,A9354,Einnahmen!G$7:G$10002)+SUMIF(Einnahmen!I$7:I$10002,A9354,Einnahmen!H$7:H$10002)+SUMIF(Ausgaben!E$7:E$10002,A9354,Ausgaben!G$7:G$10002)+SUMIF(Ausgaben!I$7:I$10002,A9354,Ausgaben!H$7:H$10002),2)</f>
        <v>0</v>
      </c>
    </row>
    <row r="9355" spans="1:2" x14ac:dyDescent="0.25">
      <c r="A9355">
        <v>9355</v>
      </c>
      <c r="B9355" s="24">
        <f>ROUND(SUMIF(Einnahmen!E$7:E$10002,A9355,Einnahmen!G$7:G$10002)+SUMIF(Einnahmen!I$7:I$10002,A9355,Einnahmen!H$7:H$10002)+SUMIF(Ausgaben!E$7:E$10002,A9355,Ausgaben!G$7:G$10002)+SUMIF(Ausgaben!I$7:I$10002,A9355,Ausgaben!H$7:H$10002),2)</f>
        <v>0</v>
      </c>
    </row>
    <row r="9356" spans="1:2" x14ac:dyDescent="0.25">
      <c r="A9356">
        <v>9356</v>
      </c>
      <c r="B9356" s="24">
        <f>ROUND(SUMIF(Einnahmen!E$7:E$10002,A9356,Einnahmen!G$7:G$10002)+SUMIF(Einnahmen!I$7:I$10002,A9356,Einnahmen!H$7:H$10002)+SUMIF(Ausgaben!E$7:E$10002,A9356,Ausgaben!G$7:G$10002)+SUMIF(Ausgaben!I$7:I$10002,A9356,Ausgaben!H$7:H$10002),2)</f>
        <v>0</v>
      </c>
    </row>
    <row r="9357" spans="1:2" x14ac:dyDescent="0.25">
      <c r="A9357">
        <v>9357</v>
      </c>
      <c r="B9357" s="24">
        <f>ROUND(SUMIF(Einnahmen!E$7:E$10002,A9357,Einnahmen!G$7:G$10002)+SUMIF(Einnahmen!I$7:I$10002,A9357,Einnahmen!H$7:H$10002)+SUMIF(Ausgaben!E$7:E$10002,A9357,Ausgaben!G$7:G$10002)+SUMIF(Ausgaben!I$7:I$10002,A9357,Ausgaben!H$7:H$10002),2)</f>
        <v>0</v>
      </c>
    </row>
    <row r="9358" spans="1:2" x14ac:dyDescent="0.25">
      <c r="A9358">
        <v>9358</v>
      </c>
      <c r="B9358" s="24">
        <f>ROUND(SUMIF(Einnahmen!E$7:E$10002,A9358,Einnahmen!G$7:G$10002)+SUMIF(Einnahmen!I$7:I$10002,A9358,Einnahmen!H$7:H$10002)+SUMIF(Ausgaben!E$7:E$10002,A9358,Ausgaben!G$7:G$10002)+SUMIF(Ausgaben!I$7:I$10002,A9358,Ausgaben!H$7:H$10002),2)</f>
        <v>0</v>
      </c>
    </row>
    <row r="9359" spans="1:2" x14ac:dyDescent="0.25">
      <c r="A9359">
        <v>9359</v>
      </c>
      <c r="B9359" s="24">
        <f>ROUND(SUMIF(Einnahmen!E$7:E$10002,A9359,Einnahmen!G$7:G$10002)+SUMIF(Einnahmen!I$7:I$10002,A9359,Einnahmen!H$7:H$10002)+SUMIF(Ausgaben!E$7:E$10002,A9359,Ausgaben!G$7:G$10002)+SUMIF(Ausgaben!I$7:I$10002,A9359,Ausgaben!H$7:H$10002),2)</f>
        <v>0</v>
      </c>
    </row>
    <row r="9360" spans="1:2" x14ac:dyDescent="0.25">
      <c r="A9360">
        <v>9360</v>
      </c>
      <c r="B9360" s="24">
        <f>ROUND(SUMIF(Einnahmen!E$7:E$10002,A9360,Einnahmen!G$7:G$10002)+SUMIF(Einnahmen!I$7:I$10002,A9360,Einnahmen!H$7:H$10002)+SUMIF(Ausgaben!E$7:E$10002,A9360,Ausgaben!G$7:G$10002)+SUMIF(Ausgaben!I$7:I$10002,A9360,Ausgaben!H$7:H$10002),2)</f>
        <v>0</v>
      </c>
    </row>
    <row r="9361" spans="1:2" x14ac:dyDescent="0.25">
      <c r="A9361">
        <v>9361</v>
      </c>
      <c r="B9361" s="24">
        <f>ROUND(SUMIF(Einnahmen!E$7:E$10002,A9361,Einnahmen!G$7:G$10002)+SUMIF(Einnahmen!I$7:I$10002,A9361,Einnahmen!H$7:H$10002)+SUMIF(Ausgaben!E$7:E$10002,A9361,Ausgaben!G$7:G$10002)+SUMIF(Ausgaben!I$7:I$10002,A9361,Ausgaben!H$7:H$10002),2)</f>
        <v>0</v>
      </c>
    </row>
    <row r="9362" spans="1:2" x14ac:dyDescent="0.25">
      <c r="A9362">
        <v>9362</v>
      </c>
      <c r="B9362" s="24">
        <f>ROUND(SUMIF(Einnahmen!E$7:E$10002,A9362,Einnahmen!G$7:G$10002)+SUMIF(Einnahmen!I$7:I$10002,A9362,Einnahmen!H$7:H$10002)+SUMIF(Ausgaben!E$7:E$10002,A9362,Ausgaben!G$7:G$10002)+SUMIF(Ausgaben!I$7:I$10002,A9362,Ausgaben!H$7:H$10002),2)</f>
        <v>0</v>
      </c>
    </row>
    <row r="9363" spans="1:2" x14ac:dyDescent="0.25">
      <c r="A9363">
        <v>9363</v>
      </c>
      <c r="B9363" s="24">
        <f>ROUND(SUMIF(Einnahmen!E$7:E$10002,A9363,Einnahmen!G$7:G$10002)+SUMIF(Einnahmen!I$7:I$10002,A9363,Einnahmen!H$7:H$10002)+SUMIF(Ausgaben!E$7:E$10002,A9363,Ausgaben!G$7:G$10002)+SUMIF(Ausgaben!I$7:I$10002,A9363,Ausgaben!H$7:H$10002),2)</f>
        <v>0</v>
      </c>
    </row>
    <row r="9364" spans="1:2" x14ac:dyDescent="0.25">
      <c r="A9364">
        <v>9364</v>
      </c>
      <c r="B9364" s="24">
        <f>ROUND(SUMIF(Einnahmen!E$7:E$10002,A9364,Einnahmen!G$7:G$10002)+SUMIF(Einnahmen!I$7:I$10002,A9364,Einnahmen!H$7:H$10002)+SUMIF(Ausgaben!E$7:E$10002,A9364,Ausgaben!G$7:G$10002)+SUMIF(Ausgaben!I$7:I$10002,A9364,Ausgaben!H$7:H$10002),2)</f>
        <v>0</v>
      </c>
    </row>
    <row r="9365" spans="1:2" x14ac:dyDescent="0.25">
      <c r="A9365">
        <v>9365</v>
      </c>
      <c r="B9365" s="24">
        <f>ROUND(SUMIF(Einnahmen!E$7:E$10002,A9365,Einnahmen!G$7:G$10002)+SUMIF(Einnahmen!I$7:I$10002,A9365,Einnahmen!H$7:H$10002)+SUMIF(Ausgaben!E$7:E$10002,A9365,Ausgaben!G$7:G$10002)+SUMIF(Ausgaben!I$7:I$10002,A9365,Ausgaben!H$7:H$10002),2)</f>
        <v>0</v>
      </c>
    </row>
    <row r="9366" spans="1:2" x14ac:dyDescent="0.25">
      <c r="A9366">
        <v>9366</v>
      </c>
      <c r="B9366" s="24">
        <f>ROUND(SUMIF(Einnahmen!E$7:E$10002,A9366,Einnahmen!G$7:G$10002)+SUMIF(Einnahmen!I$7:I$10002,A9366,Einnahmen!H$7:H$10002)+SUMIF(Ausgaben!E$7:E$10002,A9366,Ausgaben!G$7:G$10002)+SUMIF(Ausgaben!I$7:I$10002,A9366,Ausgaben!H$7:H$10002),2)</f>
        <v>0</v>
      </c>
    </row>
    <row r="9367" spans="1:2" x14ac:dyDescent="0.25">
      <c r="A9367">
        <v>9367</v>
      </c>
      <c r="B9367" s="24">
        <f>ROUND(SUMIF(Einnahmen!E$7:E$10002,A9367,Einnahmen!G$7:G$10002)+SUMIF(Einnahmen!I$7:I$10002,A9367,Einnahmen!H$7:H$10002)+SUMIF(Ausgaben!E$7:E$10002,A9367,Ausgaben!G$7:G$10002)+SUMIF(Ausgaben!I$7:I$10002,A9367,Ausgaben!H$7:H$10002),2)</f>
        <v>0</v>
      </c>
    </row>
    <row r="9368" spans="1:2" x14ac:dyDescent="0.25">
      <c r="A9368">
        <v>9368</v>
      </c>
      <c r="B9368" s="24">
        <f>ROUND(SUMIF(Einnahmen!E$7:E$10002,A9368,Einnahmen!G$7:G$10002)+SUMIF(Einnahmen!I$7:I$10002,A9368,Einnahmen!H$7:H$10002)+SUMIF(Ausgaben!E$7:E$10002,A9368,Ausgaben!G$7:G$10002)+SUMIF(Ausgaben!I$7:I$10002,A9368,Ausgaben!H$7:H$10002),2)</f>
        <v>0</v>
      </c>
    </row>
    <row r="9369" spans="1:2" x14ac:dyDescent="0.25">
      <c r="A9369">
        <v>9369</v>
      </c>
      <c r="B9369" s="24">
        <f>ROUND(SUMIF(Einnahmen!E$7:E$10002,A9369,Einnahmen!G$7:G$10002)+SUMIF(Einnahmen!I$7:I$10002,A9369,Einnahmen!H$7:H$10002)+SUMIF(Ausgaben!E$7:E$10002,A9369,Ausgaben!G$7:G$10002)+SUMIF(Ausgaben!I$7:I$10002,A9369,Ausgaben!H$7:H$10002),2)</f>
        <v>0</v>
      </c>
    </row>
    <row r="9370" spans="1:2" x14ac:dyDescent="0.25">
      <c r="A9370">
        <v>9370</v>
      </c>
      <c r="B9370" s="24">
        <f>ROUND(SUMIF(Einnahmen!E$7:E$10002,A9370,Einnahmen!G$7:G$10002)+SUMIF(Einnahmen!I$7:I$10002,A9370,Einnahmen!H$7:H$10002)+SUMIF(Ausgaben!E$7:E$10002,A9370,Ausgaben!G$7:G$10002)+SUMIF(Ausgaben!I$7:I$10002,A9370,Ausgaben!H$7:H$10002),2)</f>
        <v>0</v>
      </c>
    </row>
    <row r="9371" spans="1:2" x14ac:dyDescent="0.25">
      <c r="A9371">
        <v>9371</v>
      </c>
      <c r="B9371" s="24">
        <f>ROUND(SUMIF(Einnahmen!E$7:E$10002,A9371,Einnahmen!G$7:G$10002)+SUMIF(Einnahmen!I$7:I$10002,A9371,Einnahmen!H$7:H$10002)+SUMIF(Ausgaben!E$7:E$10002,A9371,Ausgaben!G$7:G$10002)+SUMIF(Ausgaben!I$7:I$10002,A9371,Ausgaben!H$7:H$10002),2)</f>
        <v>0</v>
      </c>
    </row>
    <row r="9372" spans="1:2" x14ac:dyDescent="0.25">
      <c r="A9372">
        <v>9372</v>
      </c>
      <c r="B9372" s="24">
        <f>ROUND(SUMIF(Einnahmen!E$7:E$10002,A9372,Einnahmen!G$7:G$10002)+SUMIF(Einnahmen!I$7:I$10002,A9372,Einnahmen!H$7:H$10002)+SUMIF(Ausgaben!E$7:E$10002,A9372,Ausgaben!G$7:G$10002)+SUMIF(Ausgaben!I$7:I$10002,A9372,Ausgaben!H$7:H$10002),2)</f>
        <v>0</v>
      </c>
    </row>
    <row r="9373" spans="1:2" x14ac:dyDescent="0.25">
      <c r="A9373">
        <v>9373</v>
      </c>
      <c r="B9373" s="24">
        <f>ROUND(SUMIF(Einnahmen!E$7:E$10002,A9373,Einnahmen!G$7:G$10002)+SUMIF(Einnahmen!I$7:I$10002,A9373,Einnahmen!H$7:H$10002)+SUMIF(Ausgaben!E$7:E$10002,A9373,Ausgaben!G$7:G$10002)+SUMIF(Ausgaben!I$7:I$10002,A9373,Ausgaben!H$7:H$10002),2)</f>
        <v>0</v>
      </c>
    </row>
    <row r="9374" spans="1:2" x14ac:dyDescent="0.25">
      <c r="A9374">
        <v>9374</v>
      </c>
      <c r="B9374" s="24">
        <f>ROUND(SUMIF(Einnahmen!E$7:E$10002,A9374,Einnahmen!G$7:G$10002)+SUMIF(Einnahmen!I$7:I$10002,A9374,Einnahmen!H$7:H$10002)+SUMIF(Ausgaben!E$7:E$10002,A9374,Ausgaben!G$7:G$10002)+SUMIF(Ausgaben!I$7:I$10002,A9374,Ausgaben!H$7:H$10002),2)</f>
        <v>0</v>
      </c>
    </row>
    <row r="9375" spans="1:2" x14ac:dyDescent="0.25">
      <c r="A9375">
        <v>9375</v>
      </c>
      <c r="B9375" s="24">
        <f>ROUND(SUMIF(Einnahmen!E$7:E$10002,A9375,Einnahmen!G$7:G$10002)+SUMIF(Einnahmen!I$7:I$10002,A9375,Einnahmen!H$7:H$10002)+SUMIF(Ausgaben!E$7:E$10002,A9375,Ausgaben!G$7:G$10002)+SUMIF(Ausgaben!I$7:I$10002,A9375,Ausgaben!H$7:H$10002),2)</f>
        <v>0</v>
      </c>
    </row>
    <row r="9376" spans="1:2" x14ac:dyDescent="0.25">
      <c r="A9376">
        <v>9376</v>
      </c>
      <c r="B9376" s="24">
        <f>ROUND(SUMIF(Einnahmen!E$7:E$10002,A9376,Einnahmen!G$7:G$10002)+SUMIF(Einnahmen!I$7:I$10002,A9376,Einnahmen!H$7:H$10002)+SUMIF(Ausgaben!E$7:E$10002,A9376,Ausgaben!G$7:G$10002)+SUMIF(Ausgaben!I$7:I$10002,A9376,Ausgaben!H$7:H$10002),2)</f>
        <v>0</v>
      </c>
    </row>
    <row r="9377" spans="1:2" x14ac:dyDescent="0.25">
      <c r="A9377">
        <v>9377</v>
      </c>
      <c r="B9377" s="24">
        <f>ROUND(SUMIF(Einnahmen!E$7:E$10002,A9377,Einnahmen!G$7:G$10002)+SUMIF(Einnahmen!I$7:I$10002,A9377,Einnahmen!H$7:H$10002)+SUMIF(Ausgaben!E$7:E$10002,A9377,Ausgaben!G$7:G$10002)+SUMIF(Ausgaben!I$7:I$10002,A9377,Ausgaben!H$7:H$10002),2)</f>
        <v>0</v>
      </c>
    </row>
    <row r="9378" spans="1:2" x14ac:dyDescent="0.25">
      <c r="A9378">
        <v>9378</v>
      </c>
      <c r="B9378" s="24">
        <f>ROUND(SUMIF(Einnahmen!E$7:E$10002,A9378,Einnahmen!G$7:G$10002)+SUMIF(Einnahmen!I$7:I$10002,A9378,Einnahmen!H$7:H$10002)+SUMIF(Ausgaben!E$7:E$10002,A9378,Ausgaben!G$7:G$10002)+SUMIF(Ausgaben!I$7:I$10002,A9378,Ausgaben!H$7:H$10002),2)</f>
        <v>0</v>
      </c>
    </row>
    <row r="9379" spans="1:2" x14ac:dyDescent="0.25">
      <c r="A9379">
        <v>9379</v>
      </c>
      <c r="B9379" s="24">
        <f>ROUND(SUMIF(Einnahmen!E$7:E$10002,A9379,Einnahmen!G$7:G$10002)+SUMIF(Einnahmen!I$7:I$10002,A9379,Einnahmen!H$7:H$10002)+SUMIF(Ausgaben!E$7:E$10002,A9379,Ausgaben!G$7:G$10002)+SUMIF(Ausgaben!I$7:I$10002,A9379,Ausgaben!H$7:H$10002),2)</f>
        <v>0</v>
      </c>
    </row>
    <row r="9380" spans="1:2" x14ac:dyDescent="0.25">
      <c r="A9380">
        <v>9380</v>
      </c>
      <c r="B9380" s="24">
        <f>ROUND(SUMIF(Einnahmen!E$7:E$10002,A9380,Einnahmen!G$7:G$10002)+SUMIF(Einnahmen!I$7:I$10002,A9380,Einnahmen!H$7:H$10002)+SUMIF(Ausgaben!E$7:E$10002,A9380,Ausgaben!G$7:G$10002)+SUMIF(Ausgaben!I$7:I$10002,A9380,Ausgaben!H$7:H$10002),2)</f>
        <v>0</v>
      </c>
    </row>
    <row r="9381" spans="1:2" x14ac:dyDescent="0.25">
      <c r="A9381">
        <v>9381</v>
      </c>
      <c r="B9381" s="24">
        <f>ROUND(SUMIF(Einnahmen!E$7:E$10002,A9381,Einnahmen!G$7:G$10002)+SUMIF(Einnahmen!I$7:I$10002,A9381,Einnahmen!H$7:H$10002)+SUMIF(Ausgaben!E$7:E$10002,A9381,Ausgaben!G$7:G$10002)+SUMIF(Ausgaben!I$7:I$10002,A9381,Ausgaben!H$7:H$10002),2)</f>
        <v>0</v>
      </c>
    </row>
    <row r="9382" spans="1:2" x14ac:dyDescent="0.25">
      <c r="A9382">
        <v>9382</v>
      </c>
      <c r="B9382" s="24">
        <f>ROUND(SUMIF(Einnahmen!E$7:E$10002,A9382,Einnahmen!G$7:G$10002)+SUMIF(Einnahmen!I$7:I$10002,A9382,Einnahmen!H$7:H$10002)+SUMIF(Ausgaben!E$7:E$10002,A9382,Ausgaben!G$7:G$10002)+SUMIF(Ausgaben!I$7:I$10002,A9382,Ausgaben!H$7:H$10002),2)</f>
        <v>0</v>
      </c>
    </row>
    <row r="9383" spans="1:2" x14ac:dyDescent="0.25">
      <c r="A9383">
        <v>9383</v>
      </c>
      <c r="B9383" s="24">
        <f>ROUND(SUMIF(Einnahmen!E$7:E$10002,A9383,Einnahmen!G$7:G$10002)+SUMIF(Einnahmen!I$7:I$10002,A9383,Einnahmen!H$7:H$10002)+SUMIF(Ausgaben!E$7:E$10002,A9383,Ausgaben!G$7:G$10002)+SUMIF(Ausgaben!I$7:I$10002,A9383,Ausgaben!H$7:H$10002),2)</f>
        <v>0</v>
      </c>
    </row>
    <row r="9384" spans="1:2" x14ac:dyDescent="0.25">
      <c r="A9384">
        <v>9384</v>
      </c>
      <c r="B9384" s="24">
        <f>ROUND(SUMIF(Einnahmen!E$7:E$10002,A9384,Einnahmen!G$7:G$10002)+SUMIF(Einnahmen!I$7:I$10002,A9384,Einnahmen!H$7:H$10002)+SUMIF(Ausgaben!E$7:E$10002,A9384,Ausgaben!G$7:G$10002)+SUMIF(Ausgaben!I$7:I$10002,A9384,Ausgaben!H$7:H$10002),2)</f>
        <v>0</v>
      </c>
    </row>
    <row r="9385" spans="1:2" x14ac:dyDescent="0.25">
      <c r="A9385">
        <v>9385</v>
      </c>
      <c r="B9385" s="24">
        <f>ROUND(SUMIF(Einnahmen!E$7:E$10002,A9385,Einnahmen!G$7:G$10002)+SUMIF(Einnahmen!I$7:I$10002,A9385,Einnahmen!H$7:H$10002)+SUMIF(Ausgaben!E$7:E$10002,A9385,Ausgaben!G$7:G$10002)+SUMIF(Ausgaben!I$7:I$10002,A9385,Ausgaben!H$7:H$10002),2)</f>
        <v>0</v>
      </c>
    </row>
    <row r="9386" spans="1:2" x14ac:dyDescent="0.25">
      <c r="A9386">
        <v>9386</v>
      </c>
      <c r="B9386" s="24">
        <f>ROUND(SUMIF(Einnahmen!E$7:E$10002,A9386,Einnahmen!G$7:G$10002)+SUMIF(Einnahmen!I$7:I$10002,A9386,Einnahmen!H$7:H$10002)+SUMIF(Ausgaben!E$7:E$10002,A9386,Ausgaben!G$7:G$10002)+SUMIF(Ausgaben!I$7:I$10002,A9386,Ausgaben!H$7:H$10002),2)</f>
        <v>0</v>
      </c>
    </row>
    <row r="9387" spans="1:2" x14ac:dyDescent="0.25">
      <c r="A9387">
        <v>9387</v>
      </c>
      <c r="B9387" s="24">
        <f>ROUND(SUMIF(Einnahmen!E$7:E$10002,A9387,Einnahmen!G$7:G$10002)+SUMIF(Einnahmen!I$7:I$10002,A9387,Einnahmen!H$7:H$10002)+SUMIF(Ausgaben!E$7:E$10002,A9387,Ausgaben!G$7:G$10002)+SUMIF(Ausgaben!I$7:I$10002,A9387,Ausgaben!H$7:H$10002),2)</f>
        <v>0</v>
      </c>
    </row>
    <row r="9388" spans="1:2" x14ac:dyDescent="0.25">
      <c r="A9388">
        <v>9388</v>
      </c>
      <c r="B9388" s="24">
        <f>ROUND(SUMIF(Einnahmen!E$7:E$10002,A9388,Einnahmen!G$7:G$10002)+SUMIF(Einnahmen!I$7:I$10002,A9388,Einnahmen!H$7:H$10002)+SUMIF(Ausgaben!E$7:E$10002,A9388,Ausgaben!G$7:G$10002)+SUMIF(Ausgaben!I$7:I$10002,A9388,Ausgaben!H$7:H$10002),2)</f>
        <v>0</v>
      </c>
    </row>
    <row r="9389" spans="1:2" x14ac:dyDescent="0.25">
      <c r="A9389">
        <v>9389</v>
      </c>
      <c r="B9389" s="24">
        <f>ROUND(SUMIF(Einnahmen!E$7:E$10002,A9389,Einnahmen!G$7:G$10002)+SUMIF(Einnahmen!I$7:I$10002,A9389,Einnahmen!H$7:H$10002)+SUMIF(Ausgaben!E$7:E$10002,A9389,Ausgaben!G$7:G$10002)+SUMIF(Ausgaben!I$7:I$10002,A9389,Ausgaben!H$7:H$10002),2)</f>
        <v>0</v>
      </c>
    </row>
    <row r="9390" spans="1:2" x14ac:dyDescent="0.25">
      <c r="A9390">
        <v>9390</v>
      </c>
      <c r="B9390" s="24">
        <f>ROUND(SUMIF(Einnahmen!E$7:E$10002,A9390,Einnahmen!G$7:G$10002)+SUMIF(Einnahmen!I$7:I$10002,A9390,Einnahmen!H$7:H$10002)+SUMIF(Ausgaben!E$7:E$10002,A9390,Ausgaben!G$7:G$10002)+SUMIF(Ausgaben!I$7:I$10002,A9390,Ausgaben!H$7:H$10002),2)</f>
        <v>0</v>
      </c>
    </row>
    <row r="9391" spans="1:2" x14ac:dyDescent="0.25">
      <c r="A9391">
        <v>9391</v>
      </c>
      <c r="B9391" s="24">
        <f>ROUND(SUMIF(Einnahmen!E$7:E$10002,A9391,Einnahmen!G$7:G$10002)+SUMIF(Einnahmen!I$7:I$10002,A9391,Einnahmen!H$7:H$10002)+SUMIF(Ausgaben!E$7:E$10002,A9391,Ausgaben!G$7:G$10002)+SUMIF(Ausgaben!I$7:I$10002,A9391,Ausgaben!H$7:H$10002),2)</f>
        <v>0</v>
      </c>
    </row>
    <row r="9392" spans="1:2" x14ac:dyDescent="0.25">
      <c r="A9392">
        <v>9392</v>
      </c>
      <c r="B9392" s="24">
        <f>ROUND(SUMIF(Einnahmen!E$7:E$10002,A9392,Einnahmen!G$7:G$10002)+SUMIF(Einnahmen!I$7:I$10002,A9392,Einnahmen!H$7:H$10002)+SUMIF(Ausgaben!E$7:E$10002,A9392,Ausgaben!G$7:G$10002)+SUMIF(Ausgaben!I$7:I$10002,A9392,Ausgaben!H$7:H$10002),2)</f>
        <v>0</v>
      </c>
    </row>
    <row r="9393" spans="1:2" x14ac:dyDescent="0.25">
      <c r="A9393">
        <v>9393</v>
      </c>
      <c r="B9393" s="24">
        <f>ROUND(SUMIF(Einnahmen!E$7:E$10002,A9393,Einnahmen!G$7:G$10002)+SUMIF(Einnahmen!I$7:I$10002,A9393,Einnahmen!H$7:H$10002)+SUMIF(Ausgaben!E$7:E$10002,A9393,Ausgaben!G$7:G$10002)+SUMIF(Ausgaben!I$7:I$10002,A9393,Ausgaben!H$7:H$10002),2)</f>
        <v>0</v>
      </c>
    </row>
    <row r="9394" spans="1:2" x14ac:dyDescent="0.25">
      <c r="A9394">
        <v>9394</v>
      </c>
      <c r="B9394" s="24">
        <f>ROUND(SUMIF(Einnahmen!E$7:E$10002,A9394,Einnahmen!G$7:G$10002)+SUMIF(Einnahmen!I$7:I$10002,A9394,Einnahmen!H$7:H$10002)+SUMIF(Ausgaben!E$7:E$10002,A9394,Ausgaben!G$7:G$10002)+SUMIF(Ausgaben!I$7:I$10002,A9394,Ausgaben!H$7:H$10002),2)</f>
        <v>0</v>
      </c>
    </row>
    <row r="9395" spans="1:2" x14ac:dyDescent="0.25">
      <c r="A9395">
        <v>9395</v>
      </c>
      <c r="B9395" s="24">
        <f>ROUND(SUMIF(Einnahmen!E$7:E$10002,A9395,Einnahmen!G$7:G$10002)+SUMIF(Einnahmen!I$7:I$10002,A9395,Einnahmen!H$7:H$10002)+SUMIF(Ausgaben!E$7:E$10002,A9395,Ausgaben!G$7:G$10002)+SUMIF(Ausgaben!I$7:I$10002,A9395,Ausgaben!H$7:H$10002),2)</f>
        <v>0</v>
      </c>
    </row>
    <row r="9396" spans="1:2" x14ac:dyDescent="0.25">
      <c r="A9396">
        <v>9396</v>
      </c>
      <c r="B9396" s="24">
        <f>ROUND(SUMIF(Einnahmen!E$7:E$10002,A9396,Einnahmen!G$7:G$10002)+SUMIF(Einnahmen!I$7:I$10002,A9396,Einnahmen!H$7:H$10002)+SUMIF(Ausgaben!E$7:E$10002,A9396,Ausgaben!G$7:G$10002)+SUMIF(Ausgaben!I$7:I$10002,A9396,Ausgaben!H$7:H$10002),2)</f>
        <v>0</v>
      </c>
    </row>
    <row r="9397" spans="1:2" x14ac:dyDescent="0.25">
      <c r="A9397">
        <v>9397</v>
      </c>
      <c r="B9397" s="24">
        <f>ROUND(SUMIF(Einnahmen!E$7:E$10002,A9397,Einnahmen!G$7:G$10002)+SUMIF(Einnahmen!I$7:I$10002,A9397,Einnahmen!H$7:H$10002)+SUMIF(Ausgaben!E$7:E$10002,A9397,Ausgaben!G$7:G$10002)+SUMIF(Ausgaben!I$7:I$10002,A9397,Ausgaben!H$7:H$10002),2)</f>
        <v>0</v>
      </c>
    </row>
    <row r="9398" spans="1:2" x14ac:dyDescent="0.25">
      <c r="A9398">
        <v>9398</v>
      </c>
      <c r="B9398" s="24">
        <f>ROUND(SUMIF(Einnahmen!E$7:E$10002,A9398,Einnahmen!G$7:G$10002)+SUMIF(Einnahmen!I$7:I$10002,A9398,Einnahmen!H$7:H$10002)+SUMIF(Ausgaben!E$7:E$10002,A9398,Ausgaben!G$7:G$10002)+SUMIF(Ausgaben!I$7:I$10002,A9398,Ausgaben!H$7:H$10002),2)</f>
        <v>0</v>
      </c>
    </row>
    <row r="9399" spans="1:2" x14ac:dyDescent="0.25">
      <c r="A9399">
        <v>9399</v>
      </c>
      <c r="B9399" s="24">
        <f>ROUND(SUMIF(Einnahmen!E$7:E$10002,A9399,Einnahmen!G$7:G$10002)+SUMIF(Einnahmen!I$7:I$10002,A9399,Einnahmen!H$7:H$10002)+SUMIF(Ausgaben!E$7:E$10002,A9399,Ausgaben!G$7:G$10002)+SUMIF(Ausgaben!I$7:I$10002,A9399,Ausgaben!H$7:H$10002),2)</f>
        <v>0</v>
      </c>
    </row>
    <row r="9400" spans="1:2" x14ac:dyDescent="0.25">
      <c r="A9400">
        <v>9400</v>
      </c>
      <c r="B9400" s="24">
        <f>ROUND(SUMIF(Einnahmen!E$7:E$10002,A9400,Einnahmen!G$7:G$10002)+SUMIF(Einnahmen!I$7:I$10002,A9400,Einnahmen!H$7:H$10002)+SUMIF(Ausgaben!E$7:E$10002,A9400,Ausgaben!G$7:G$10002)+SUMIF(Ausgaben!I$7:I$10002,A9400,Ausgaben!H$7:H$10002),2)</f>
        <v>0</v>
      </c>
    </row>
    <row r="9401" spans="1:2" x14ac:dyDescent="0.25">
      <c r="A9401">
        <v>9401</v>
      </c>
      <c r="B9401" s="24">
        <f>ROUND(SUMIF(Einnahmen!E$7:E$10002,A9401,Einnahmen!G$7:G$10002)+SUMIF(Einnahmen!I$7:I$10002,A9401,Einnahmen!H$7:H$10002)+SUMIF(Ausgaben!E$7:E$10002,A9401,Ausgaben!G$7:G$10002)+SUMIF(Ausgaben!I$7:I$10002,A9401,Ausgaben!H$7:H$10002),2)</f>
        <v>0</v>
      </c>
    </row>
    <row r="9402" spans="1:2" x14ac:dyDescent="0.25">
      <c r="A9402">
        <v>9402</v>
      </c>
      <c r="B9402" s="24">
        <f>ROUND(SUMIF(Einnahmen!E$7:E$10002,A9402,Einnahmen!G$7:G$10002)+SUMIF(Einnahmen!I$7:I$10002,A9402,Einnahmen!H$7:H$10002)+SUMIF(Ausgaben!E$7:E$10002,A9402,Ausgaben!G$7:G$10002)+SUMIF(Ausgaben!I$7:I$10002,A9402,Ausgaben!H$7:H$10002),2)</f>
        <v>0</v>
      </c>
    </row>
    <row r="9403" spans="1:2" x14ac:dyDescent="0.25">
      <c r="A9403">
        <v>9403</v>
      </c>
      <c r="B9403" s="24">
        <f>ROUND(SUMIF(Einnahmen!E$7:E$10002,A9403,Einnahmen!G$7:G$10002)+SUMIF(Einnahmen!I$7:I$10002,A9403,Einnahmen!H$7:H$10002)+SUMIF(Ausgaben!E$7:E$10002,A9403,Ausgaben!G$7:G$10002)+SUMIF(Ausgaben!I$7:I$10002,A9403,Ausgaben!H$7:H$10002),2)</f>
        <v>0</v>
      </c>
    </row>
    <row r="9404" spans="1:2" x14ac:dyDescent="0.25">
      <c r="A9404">
        <v>9404</v>
      </c>
      <c r="B9404" s="24">
        <f>ROUND(SUMIF(Einnahmen!E$7:E$10002,A9404,Einnahmen!G$7:G$10002)+SUMIF(Einnahmen!I$7:I$10002,A9404,Einnahmen!H$7:H$10002)+SUMIF(Ausgaben!E$7:E$10002,A9404,Ausgaben!G$7:G$10002)+SUMIF(Ausgaben!I$7:I$10002,A9404,Ausgaben!H$7:H$10002),2)</f>
        <v>0</v>
      </c>
    </row>
    <row r="9405" spans="1:2" x14ac:dyDescent="0.25">
      <c r="A9405">
        <v>9405</v>
      </c>
      <c r="B9405" s="24">
        <f>ROUND(SUMIF(Einnahmen!E$7:E$10002,A9405,Einnahmen!G$7:G$10002)+SUMIF(Einnahmen!I$7:I$10002,A9405,Einnahmen!H$7:H$10002)+SUMIF(Ausgaben!E$7:E$10002,A9405,Ausgaben!G$7:G$10002)+SUMIF(Ausgaben!I$7:I$10002,A9405,Ausgaben!H$7:H$10002),2)</f>
        <v>0</v>
      </c>
    </row>
    <row r="9406" spans="1:2" x14ac:dyDescent="0.25">
      <c r="A9406">
        <v>9406</v>
      </c>
      <c r="B9406" s="24">
        <f>ROUND(SUMIF(Einnahmen!E$7:E$10002,A9406,Einnahmen!G$7:G$10002)+SUMIF(Einnahmen!I$7:I$10002,A9406,Einnahmen!H$7:H$10002)+SUMIF(Ausgaben!E$7:E$10002,A9406,Ausgaben!G$7:G$10002)+SUMIF(Ausgaben!I$7:I$10002,A9406,Ausgaben!H$7:H$10002),2)</f>
        <v>0</v>
      </c>
    </row>
    <row r="9407" spans="1:2" x14ac:dyDescent="0.25">
      <c r="A9407">
        <v>9407</v>
      </c>
      <c r="B9407" s="24">
        <f>ROUND(SUMIF(Einnahmen!E$7:E$10002,A9407,Einnahmen!G$7:G$10002)+SUMIF(Einnahmen!I$7:I$10002,A9407,Einnahmen!H$7:H$10002)+SUMIF(Ausgaben!E$7:E$10002,A9407,Ausgaben!G$7:G$10002)+SUMIF(Ausgaben!I$7:I$10002,A9407,Ausgaben!H$7:H$10002),2)</f>
        <v>0</v>
      </c>
    </row>
    <row r="9408" spans="1:2" x14ac:dyDescent="0.25">
      <c r="A9408">
        <v>9408</v>
      </c>
      <c r="B9408" s="24">
        <f>ROUND(SUMIF(Einnahmen!E$7:E$10002,A9408,Einnahmen!G$7:G$10002)+SUMIF(Einnahmen!I$7:I$10002,A9408,Einnahmen!H$7:H$10002)+SUMIF(Ausgaben!E$7:E$10002,A9408,Ausgaben!G$7:G$10002)+SUMIF(Ausgaben!I$7:I$10002,A9408,Ausgaben!H$7:H$10002),2)</f>
        <v>0</v>
      </c>
    </row>
    <row r="9409" spans="1:2" x14ac:dyDescent="0.25">
      <c r="A9409">
        <v>9409</v>
      </c>
      <c r="B9409" s="24">
        <f>ROUND(SUMIF(Einnahmen!E$7:E$10002,A9409,Einnahmen!G$7:G$10002)+SUMIF(Einnahmen!I$7:I$10002,A9409,Einnahmen!H$7:H$10002)+SUMIF(Ausgaben!E$7:E$10002,A9409,Ausgaben!G$7:G$10002)+SUMIF(Ausgaben!I$7:I$10002,A9409,Ausgaben!H$7:H$10002),2)</f>
        <v>0</v>
      </c>
    </row>
    <row r="9410" spans="1:2" x14ac:dyDescent="0.25">
      <c r="A9410">
        <v>9410</v>
      </c>
      <c r="B9410" s="24">
        <f>ROUND(SUMIF(Einnahmen!E$7:E$10002,A9410,Einnahmen!G$7:G$10002)+SUMIF(Einnahmen!I$7:I$10002,A9410,Einnahmen!H$7:H$10002)+SUMIF(Ausgaben!E$7:E$10002,A9410,Ausgaben!G$7:G$10002)+SUMIF(Ausgaben!I$7:I$10002,A9410,Ausgaben!H$7:H$10002),2)</f>
        <v>0</v>
      </c>
    </row>
    <row r="9411" spans="1:2" x14ac:dyDescent="0.25">
      <c r="A9411">
        <v>9411</v>
      </c>
      <c r="B9411" s="24">
        <f>ROUND(SUMIF(Einnahmen!E$7:E$10002,A9411,Einnahmen!G$7:G$10002)+SUMIF(Einnahmen!I$7:I$10002,A9411,Einnahmen!H$7:H$10002)+SUMIF(Ausgaben!E$7:E$10002,A9411,Ausgaben!G$7:G$10002)+SUMIF(Ausgaben!I$7:I$10002,A9411,Ausgaben!H$7:H$10002),2)</f>
        <v>0</v>
      </c>
    </row>
    <row r="9412" spans="1:2" x14ac:dyDescent="0.25">
      <c r="A9412">
        <v>9412</v>
      </c>
      <c r="B9412" s="24">
        <f>ROUND(SUMIF(Einnahmen!E$7:E$10002,A9412,Einnahmen!G$7:G$10002)+SUMIF(Einnahmen!I$7:I$10002,A9412,Einnahmen!H$7:H$10002)+SUMIF(Ausgaben!E$7:E$10002,A9412,Ausgaben!G$7:G$10002)+SUMIF(Ausgaben!I$7:I$10002,A9412,Ausgaben!H$7:H$10002),2)</f>
        <v>0</v>
      </c>
    </row>
    <row r="9413" spans="1:2" x14ac:dyDescent="0.25">
      <c r="A9413">
        <v>9413</v>
      </c>
      <c r="B9413" s="24">
        <f>ROUND(SUMIF(Einnahmen!E$7:E$10002,A9413,Einnahmen!G$7:G$10002)+SUMIF(Einnahmen!I$7:I$10002,A9413,Einnahmen!H$7:H$10002)+SUMIF(Ausgaben!E$7:E$10002,A9413,Ausgaben!G$7:G$10002)+SUMIF(Ausgaben!I$7:I$10002,A9413,Ausgaben!H$7:H$10002),2)</f>
        <v>0</v>
      </c>
    </row>
    <row r="9414" spans="1:2" x14ac:dyDescent="0.25">
      <c r="A9414">
        <v>9414</v>
      </c>
      <c r="B9414" s="24">
        <f>ROUND(SUMIF(Einnahmen!E$7:E$10002,A9414,Einnahmen!G$7:G$10002)+SUMIF(Einnahmen!I$7:I$10002,A9414,Einnahmen!H$7:H$10002)+SUMIF(Ausgaben!E$7:E$10002,A9414,Ausgaben!G$7:G$10002)+SUMIF(Ausgaben!I$7:I$10002,A9414,Ausgaben!H$7:H$10002),2)</f>
        <v>0</v>
      </c>
    </row>
    <row r="9415" spans="1:2" x14ac:dyDescent="0.25">
      <c r="A9415">
        <v>9415</v>
      </c>
      <c r="B9415" s="24">
        <f>ROUND(SUMIF(Einnahmen!E$7:E$10002,A9415,Einnahmen!G$7:G$10002)+SUMIF(Einnahmen!I$7:I$10002,A9415,Einnahmen!H$7:H$10002)+SUMIF(Ausgaben!E$7:E$10002,A9415,Ausgaben!G$7:G$10002)+SUMIF(Ausgaben!I$7:I$10002,A9415,Ausgaben!H$7:H$10002),2)</f>
        <v>0</v>
      </c>
    </row>
    <row r="9416" spans="1:2" x14ac:dyDescent="0.25">
      <c r="A9416">
        <v>9416</v>
      </c>
      <c r="B9416" s="24">
        <f>ROUND(SUMIF(Einnahmen!E$7:E$10002,A9416,Einnahmen!G$7:G$10002)+SUMIF(Einnahmen!I$7:I$10002,A9416,Einnahmen!H$7:H$10002)+SUMIF(Ausgaben!E$7:E$10002,A9416,Ausgaben!G$7:G$10002)+SUMIF(Ausgaben!I$7:I$10002,A9416,Ausgaben!H$7:H$10002),2)</f>
        <v>0</v>
      </c>
    </row>
    <row r="9417" spans="1:2" x14ac:dyDescent="0.25">
      <c r="A9417">
        <v>9417</v>
      </c>
      <c r="B9417" s="24">
        <f>ROUND(SUMIF(Einnahmen!E$7:E$10002,A9417,Einnahmen!G$7:G$10002)+SUMIF(Einnahmen!I$7:I$10002,A9417,Einnahmen!H$7:H$10002)+SUMIF(Ausgaben!E$7:E$10002,A9417,Ausgaben!G$7:G$10002)+SUMIF(Ausgaben!I$7:I$10002,A9417,Ausgaben!H$7:H$10002),2)</f>
        <v>0</v>
      </c>
    </row>
    <row r="9418" spans="1:2" x14ac:dyDescent="0.25">
      <c r="A9418">
        <v>9418</v>
      </c>
      <c r="B9418" s="24">
        <f>ROUND(SUMIF(Einnahmen!E$7:E$10002,A9418,Einnahmen!G$7:G$10002)+SUMIF(Einnahmen!I$7:I$10002,A9418,Einnahmen!H$7:H$10002)+SUMIF(Ausgaben!E$7:E$10002,A9418,Ausgaben!G$7:G$10002)+SUMIF(Ausgaben!I$7:I$10002,A9418,Ausgaben!H$7:H$10002),2)</f>
        <v>0</v>
      </c>
    </row>
    <row r="9419" spans="1:2" x14ac:dyDescent="0.25">
      <c r="A9419">
        <v>9419</v>
      </c>
      <c r="B9419" s="24">
        <f>ROUND(SUMIF(Einnahmen!E$7:E$10002,A9419,Einnahmen!G$7:G$10002)+SUMIF(Einnahmen!I$7:I$10002,A9419,Einnahmen!H$7:H$10002)+SUMIF(Ausgaben!E$7:E$10002,A9419,Ausgaben!G$7:G$10002)+SUMIF(Ausgaben!I$7:I$10002,A9419,Ausgaben!H$7:H$10002),2)</f>
        <v>0</v>
      </c>
    </row>
    <row r="9420" spans="1:2" x14ac:dyDescent="0.25">
      <c r="A9420">
        <v>9420</v>
      </c>
      <c r="B9420" s="24">
        <f>ROUND(SUMIF(Einnahmen!E$7:E$10002,A9420,Einnahmen!G$7:G$10002)+SUMIF(Einnahmen!I$7:I$10002,A9420,Einnahmen!H$7:H$10002)+SUMIF(Ausgaben!E$7:E$10002,A9420,Ausgaben!G$7:G$10002)+SUMIF(Ausgaben!I$7:I$10002,A9420,Ausgaben!H$7:H$10002),2)</f>
        <v>0</v>
      </c>
    </row>
    <row r="9421" spans="1:2" x14ac:dyDescent="0.25">
      <c r="A9421">
        <v>9421</v>
      </c>
      <c r="B9421" s="24">
        <f>ROUND(SUMIF(Einnahmen!E$7:E$10002,A9421,Einnahmen!G$7:G$10002)+SUMIF(Einnahmen!I$7:I$10002,A9421,Einnahmen!H$7:H$10002)+SUMIF(Ausgaben!E$7:E$10002,A9421,Ausgaben!G$7:G$10002)+SUMIF(Ausgaben!I$7:I$10002,A9421,Ausgaben!H$7:H$10002),2)</f>
        <v>0</v>
      </c>
    </row>
    <row r="9422" spans="1:2" x14ac:dyDescent="0.25">
      <c r="A9422">
        <v>9422</v>
      </c>
      <c r="B9422" s="24">
        <f>ROUND(SUMIF(Einnahmen!E$7:E$10002,A9422,Einnahmen!G$7:G$10002)+SUMIF(Einnahmen!I$7:I$10002,A9422,Einnahmen!H$7:H$10002)+SUMIF(Ausgaben!E$7:E$10002,A9422,Ausgaben!G$7:G$10002)+SUMIF(Ausgaben!I$7:I$10002,A9422,Ausgaben!H$7:H$10002),2)</f>
        <v>0</v>
      </c>
    </row>
    <row r="9423" spans="1:2" x14ac:dyDescent="0.25">
      <c r="A9423">
        <v>9423</v>
      </c>
      <c r="B9423" s="24">
        <f>ROUND(SUMIF(Einnahmen!E$7:E$10002,A9423,Einnahmen!G$7:G$10002)+SUMIF(Einnahmen!I$7:I$10002,A9423,Einnahmen!H$7:H$10002)+SUMIF(Ausgaben!E$7:E$10002,A9423,Ausgaben!G$7:G$10002)+SUMIF(Ausgaben!I$7:I$10002,A9423,Ausgaben!H$7:H$10002),2)</f>
        <v>0</v>
      </c>
    </row>
    <row r="9424" spans="1:2" x14ac:dyDescent="0.25">
      <c r="A9424">
        <v>9424</v>
      </c>
      <c r="B9424" s="24">
        <f>ROUND(SUMIF(Einnahmen!E$7:E$10002,A9424,Einnahmen!G$7:G$10002)+SUMIF(Einnahmen!I$7:I$10002,A9424,Einnahmen!H$7:H$10002)+SUMIF(Ausgaben!E$7:E$10002,A9424,Ausgaben!G$7:G$10002)+SUMIF(Ausgaben!I$7:I$10002,A9424,Ausgaben!H$7:H$10002),2)</f>
        <v>0</v>
      </c>
    </row>
    <row r="9425" spans="1:2" x14ac:dyDescent="0.25">
      <c r="A9425">
        <v>9425</v>
      </c>
      <c r="B9425" s="24">
        <f>ROUND(SUMIF(Einnahmen!E$7:E$10002,A9425,Einnahmen!G$7:G$10002)+SUMIF(Einnahmen!I$7:I$10002,A9425,Einnahmen!H$7:H$10002)+SUMIF(Ausgaben!E$7:E$10002,A9425,Ausgaben!G$7:G$10002)+SUMIF(Ausgaben!I$7:I$10002,A9425,Ausgaben!H$7:H$10002),2)</f>
        <v>0</v>
      </c>
    </row>
    <row r="9426" spans="1:2" x14ac:dyDescent="0.25">
      <c r="A9426">
        <v>9426</v>
      </c>
      <c r="B9426" s="24">
        <f>ROUND(SUMIF(Einnahmen!E$7:E$10002,A9426,Einnahmen!G$7:G$10002)+SUMIF(Einnahmen!I$7:I$10002,A9426,Einnahmen!H$7:H$10002)+SUMIF(Ausgaben!E$7:E$10002,A9426,Ausgaben!G$7:G$10002)+SUMIF(Ausgaben!I$7:I$10002,A9426,Ausgaben!H$7:H$10002),2)</f>
        <v>0</v>
      </c>
    </row>
    <row r="9427" spans="1:2" x14ac:dyDescent="0.25">
      <c r="A9427">
        <v>9427</v>
      </c>
      <c r="B9427" s="24">
        <f>ROUND(SUMIF(Einnahmen!E$7:E$10002,A9427,Einnahmen!G$7:G$10002)+SUMIF(Einnahmen!I$7:I$10002,A9427,Einnahmen!H$7:H$10002)+SUMIF(Ausgaben!E$7:E$10002,A9427,Ausgaben!G$7:G$10002)+SUMIF(Ausgaben!I$7:I$10002,A9427,Ausgaben!H$7:H$10002),2)</f>
        <v>0</v>
      </c>
    </row>
    <row r="9428" spans="1:2" x14ac:dyDescent="0.25">
      <c r="A9428">
        <v>9428</v>
      </c>
      <c r="B9428" s="24">
        <f>ROUND(SUMIF(Einnahmen!E$7:E$10002,A9428,Einnahmen!G$7:G$10002)+SUMIF(Einnahmen!I$7:I$10002,A9428,Einnahmen!H$7:H$10002)+SUMIF(Ausgaben!E$7:E$10002,A9428,Ausgaben!G$7:G$10002)+SUMIF(Ausgaben!I$7:I$10002,A9428,Ausgaben!H$7:H$10002),2)</f>
        <v>0</v>
      </c>
    </row>
    <row r="9429" spans="1:2" x14ac:dyDescent="0.25">
      <c r="A9429">
        <v>9429</v>
      </c>
      <c r="B9429" s="24">
        <f>ROUND(SUMIF(Einnahmen!E$7:E$10002,A9429,Einnahmen!G$7:G$10002)+SUMIF(Einnahmen!I$7:I$10002,A9429,Einnahmen!H$7:H$10002)+SUMIF(Ausgaben!E$7:E$10002,A9429,Ausgaben!G$7:G$10002)+SUMIF(Ausgaben!I$7:I$10002,A9429,Ausgaben!H$7:H$10002),2)</f>
        <v>0</v>
      </c>
    </row>
    <row r="9430" spans="1:2" x14ac:dyDescent="0.25">
      <c r="A9430">
        <v>9430</v>
      </c>
      <c r="B9430" s="24">
        <f>ROUND(SUMIF(Einnahmen!E$7:E$10002,A9430,Einnahmen!G$7:G$10002)+SUMIF(Einnahmen!I$7:I$10002,A9430,Einnahmen!H$7:H$10002)+SUMIF(Ausgaben!E$7:E$10002,A9430,Ausgaben!G$7:G$10002)+SUMIF(Ausgaben!I$7:I$10002,A9430,Ausgaben!H$7:H$10002),2)</f>
        <v>0</v>
      </c>
    </row>
    <row r="9431" spans="1:2" x14ac:dyDescent="0.25">
      <c r="A9431">
        <v>9431</v>
      </c>
      <c r="B9431" s="24">
        <f>ROUND(SUMIF(Einnahmen!E$7:E$10002,A9431,Einnahmen!G$7:G$10002)+SUMIF(Einnahmen!I$7:I$10002,A9431,Einnahmen!H$7:H$10002)+SUMIF(Ausgaben!E$7:E$10002,A9431,Ausgaben!G$7:G$10002)+SUMIF(Ausgaben!I$7:I$10002,A9431,Ausgaben!H$7:H$10002),2)</f>
        <v>0</v>
      </c>
    </row>
    <row r="9432" spans="1:2" x14ac:dyDescent="0.25">
      <c r="A9432">
        <v>9432</v>
      </c>
      <c r="B9432" s="24">
        <f>ROUND(SUMIF(Einnahmen!E$7:E$10002,A9432,Einnahmen!G$7:G$10002)+SUMIF(Einnahmen!I$7:I$10002,A9432,Einnahmen!H$7:H$10002)+SUMIF(Ausgaben!E$7:E$10002,A9432,Ausgaben!G$7:G$10002)+SUMIF(Ausgaben!I$7:I$10002,A9432,Ausgaben!H$7:H$10002),2)</f>
        <v>0</v>
      </c>
    </row>
    <row r="9433" spans="1:2" x14ac:dyDescent="0.25">
      <c r="A9433">
        <v>9433</v>
      </c>
      <c r="B9433" s="24">
        <f>ROUND(SUMIF(Einnahmen!E$7:E$10002,A9433,Einnahmen!G$7:G$10002)+SUMIF(Einnahmen!I$7:I$10002,A9433,Einnahmen!H$7:H$10002)+SUMIF(Ausgaben!E$7:E$10002,A9433,Ausgaben!G$7:G$10002)+SUMIF(Ausgaben!I$7:I$10002,A9433,Ausgaben!H$7:H$10002),2)</f>
        <v>0</v>
      </c>
    </row>
    <row r="9434" spans="1:2" x14ac:dyDescent="0.25">
      <c r="A9434">
        <v>9434</v>
      </c>
      <c r="B9434" s="24">
        <f>ROUND(SUMIF(Einnahmen!E$7:E$10002,A9434,Einnahmen!G$7:G$10002)+SUMIF(Einnahmen!I$7:I$10002,A9434,Einnahmen!H$7:H$10002)+SUMIF(Ausgaben!E$7:E$10002,A9434,Ausgaben!G$7:G$10002)+SUMIF(Ausgaben!I$7:I$10002,A9434,Ausgaben!H$7:H$10002),2)</f>
        <v>0</v>
      </c>
    </row>
    <row r="9435" spans="1:2" x14ac:dyDescent="0.25">
      <c r="A9435">
        <v>9435</v>
      </c>
      <c r="B9435" s="24">
        <f>ROUND(SUMIF(Einnahmen!E$7:E$10002,A9435,Einnahmen!G$7:G$10002)+SUMIF(Einnahmen!I$7:I$10002,A9435,Einnahmen!H$7:H$10002)+SUMIF(Ausgaben!E$7:E$10002,A9435,Ausgaben!G$7:G$10002)+SUMIF(Ausgaben!I$7:I$10002,A9435,Ausgaben!H$7:H$10002),2)</f>
        <v>0</v>
      </c>
    </row>
    <row r="9436" spans="1:2" x14ac:dyDescent="0.25">
      <c r="A9436">
        <v>9436</v>
      </c>
      <c r="B9436" s="24">
        <f>ROUND(SUMIF(Einnahmen!E$7:E$10002,A9436,Einnahmen!G$7:G$10002)+SUMIF(Einnahmen!I$7:I$10002,A9436,Einnahmen!H$7:H$10002)+SUMIF(Ausgaben!E$7:E$10002,A9436,Ausgaben!G$7:G$10002)+SUMIF(Ausgaben!I$7:I$10002,A9436,Ausgaben!H$7:H$10002),2)</f>
        <v>0</v>
      </c>
    </row>
    <row r="9437" spans="1:2" x14ac:dyDescent="0.25">
      <c r="A9437">
        <v>9437</v>
      </c>
      <c r="B9437" s="24">
        <f>ROUND(SUMIF(Einnahmen!E$7:E$10002,A9437,Einnahmen!G$7:G$10002)+SUMIF(Einnahmen!I$7:I$10002,A9437,Einnahmen!H$7:H$10002)+SUMIF(Ausgaben!E$7:E$10002,A9437,Ausgaben!G$7:G$10002)+SUMIF(Ausgaben!I$7:I$10002,A9437,Ausgaben!H$7:H$10002),2)</f>
        <v>0</v>
      </c>
    </row>
    <row r="9438" spans="1:2" x14ac:dyDescent="0.25">
      <c r="A9438">
        <v>9438</v>
      </c>
      <c r="B9438" s="24">
        <f>ROUND(SUMIF(Einnahmen!E$7:E$10002,A9438,Einnahmen!G$7:G$10002)+SUMIF(Einnahmen!I$7:I$10002,A9438,Einnahmen!H$7:H$10002)+SUMIF(Ausgaben!E$7:E$10002,A9438,Ausgaben!G$7:G$10002)+SUMIF(Ausgaben!I$7:I$10002,A9438,Ausgaben!H$7:H$10002),2)</f>
        <v>0</v>
      </c>
    </row>
    <row r="9439" spans="1:2" x14ac:dyDescent="0.25">
      <c r="A9439">
        <v>9439</v>
      </c>
      <c r="B9439" s="24">
        <f>ROUND(SUMIF(Einnahmen!E$7:E$10002,A9439,Einnahmen!G$7:G$10002)+SUMIF(Einnahmen!I$7:I$10002,A9439,Einnahmen!H$7:H$10002)+SUMIF(Ausgaben!E$7:E$10002,A9439,Ausgaben!G$7:G$10002)+SUMIF(Ausgaben!I$7:I$10002,A9439,Ausgaben!H$7:H$10002),2)</f>
        <v>0</v>
      </c>
    </row>
    <row r="9440" spans="1:2" x14ac:dyDescent="0.25">
      <c r="A9440">
        <v>9440</v>
      </c>
      <c r="B9440" s="24">
        <f>ROUND(SUMIF(Einnahmen!E$7:E$10002,A9440,Einnahmen!G$7:G$10002)+SUMIF(Einnahmen!I$7:I$10002,A9440,Einnahmen!H$7:H$10002)+SUMIF(Ausgaben!E$7:E$10002,A9440,Ausgaben!G$7:G$10002)+SUMIF(Ausgaben!I$7:I$10002,A9440,Ausgaben!H$7:H$10002),2)</f>
        <v>0</v>
      </c>
    </row>
    <row r="9441" spans="1:2" x14ac:dyDescent="0.25">
      <c r="A9441">
        <v>9441</v>
      </c>
      <c r="B9441" s="24">
        <f>ROUND(SUMIF(Einnahmen!E$7:E$10002,A9441,Einnahmen!G$7:G$10002)+SUMIF(Einnahmen!I$7:I$10002,A9441,Einnahmen!H$7:H$10002)+SUMIF(Ausgaben!E$7:E$10002,A9441,Ausgaben!G$7:G$10002)+SUMIF(Ausgaben!I$7:I$10002,A9441,Ausgaben!H$7:H$10002),2)</f>
        <v>0</v>
      </c>
    </row>
    <row r="9442" spans="1:2" x14ac:dyDescent="0.25">
      <c r="A9442">
        <v>9442</v>
      </c>
      <c r="B9442" s="24">
        <f>ROUND(SUMIF(Einnahmen!E$7:E$10002,A9442,Einnahmen!G$7:G$10002)+SUMIF(Einnahmen!I$7:I$10002,A9442,Einnahmen!H$7:H$10002)+SUMIF(Ausgaben!E$7:E$10002,A9442,Ausgaben!G$7:G$10002)+SUMIF(Ausgaben!I$7:I$10002,A9442,Ausgaben!H$7:H$10002),2)</f>
        <v>0</v>
      </c>
    </row>
    <row r="9443" spans="1:2" x14ac:dyDescent="0.25">
      <c r="A9443">
        <v>9443</v>
      </c>
      <c r="B9443" s="24">
        <f>ROUND(SUMIF(Einnahmen!E$7:E$10002,A9443,Einnahmen!G$7:G$10002)+SUMIF(Einnahmen!I$7:I$10002,A9443,Einnahmen!H$7:H$10002)+SUMIF(Ausgaben!E$7:E$10002,A9443,Ausgaben!G$7:G$10002)+SUMIF(Ausgaben!I$7:I$10002,A9443,Ausgaben!H$7:H$10002),2)</f>
        <v>0</v>
      </c>
    </row>
    <row r="9444" spans="1:2" x14ac:dyDescent="0.25">
      <c r="A9444">
        <v>9444</v>
      </c>
      <c r="B9444" s="24">
        <f>ROUND(SUMIF(Einnahmen!E$7:E$10002,A9444,Einnahmen!G$7:G$10002)+SUMIF(Einnahmen!I$7:I$10002,A9444,Einnahmen!H$7:H$10002)+SUMIF(Ausgaben!E$7:E$10002,A9444,Ausgaben!G$7:G$10002)+SUMIF(Ausgaben!I$7:I$10002,A9444,Ausgaben!H$7:H$10002),2)</f>
        <v>0</v>
      </c>
    </row>
    <row r="9445" spans="1:2" x14ac:dyDescent="0.25">
      <c r="A9445">
        <v>9445</v>
      </c>
      <c r="B9445" s="24">
        <f>ROUND(SUMIF(Einnahmen!E$7:E$10002,A9445,Einnahmen!G$7:G$10002)+SUMIF(Einnahmen!I$7:I$10002,A9445,Einnahmen!H$7:H$10002)+SUMIF(Ausgaben!E$7:E$10002,A9445,Ausgaben!G$7:G$10002)+SUMIF(Ausgaben!I$7:I$10002,A9445,Ausgaben!H$7:H$10002),2)</f>
        <v>0</v>
      </c>
    </row>
    <row r="9446" spans="1:2" x14ac:dyDescent="0.25">
      <c r="A9446">
        <v>9446</v>
      </c>
      <c r="B9446" s="24">
        <f>ROUND(SUMIF(Einnahmen!E$7:E$10002,A9446,Einnahmen!G$7:G$10002)+SUMIF(Einnahmen!I$7:I$10002,A9446,Einnahmen!H$7:H$10002)+SUMIF(Ausgaben!E$7:E$10002,A9446,Ausgaben!G$7:G$10002)+SUMIF(Ausgaben!I$7:I$10002,A9446,Ausgaben!H$7:H$10002),2)</f>
        <v>0</v>
      </c>
    </row>
    <row r="9447" spans="1:2" x14ac:dyDescent="0.25">
      <c r="A9447">
        <v>9447</v>
      </c>
      <c r="B9447" s="24">
        <f>ROUND(SUMIF(Einnahmen!E$7:E$10002,A9447,Einnahmen!G$7:G$10002)+SUMIF(Einnahmen!I$7:I$10002,A9447,Einnahmen!H$7:H$10002)+SUMIF(Ausgaben!E$7:E$10002,A9447,Ausgaben!G$7:G$10002)+SUMIF(Ausgaben!I$7:I$10002,A9447,Ausgaben!H$7:H$10002),2)</f>
        <v>0</v>
      </c>
    </row>
    <row r="9448" spans="1:2" x14ac:dyDescent="0.25">
      <c r="A9448">
        <v>9448</v>
      </c>
      <c r="B9448" s="24">
        <f>ROUND(SUMIF(Einnahmen!E$7:E$10002,A9448,Einnahmen!G$7:G$10002)+SUMIF(Einnahmen!I$7:I$10002,A9448,Einnahmen!H$7:H$10002)+SUMIF(Ausgaben!E$7:E$10002,A9448,Ausgaben!G$7:G$10002)+SUMIF(Ausgaben!I$7:I$10002,A9448,Ausgaben!H$7:H$10002),2)</f>
        <v>0</v>
      </c>
    </row>
    <row r="9449" spans="1:2" x14ac:dyDescent="0.25">
      <c r="A9449">
        <v>9449</v>
      </c>
      <c r="B9449" s="24">
        <f>ROUND(SUMIF(Einnahmen!E$7:E$10002,A9449,Einnahmen!G$7:G$10002)+SUMIF(Einnahmen!I$7:I$10002,A9449,Einnahmen!H$7:H$10002)+SUMIF(Ausgaben!E$7:E$10002,A9449,Ausgaben!G$7:G$10002)+SUMIF(Ausgaben!I$7:I$10002,A9449,Ausgaben!H$7:H$10002),2)</f>
        <v>0</v>
      </c>
    </row>
    <row r="9450" spans="1:2" x14ac:dyDescent="0.25">
      <c r="A9450">
        <v>9450</v>
      </c>
      <c r="B9450" s="24">
        <f>ROUND(SUMIF(Einnahmen!E$7:E$10002,A9450,Einnahmen!G$7:G$10002)+SUMIF(Einnahmen!I$7:I$10002,A9450,Einnahmen!H$7:H$10002)+SUMIF(Ausgaben!E$7:E$10002,A9450,Ausgaben!G$7:G$10002)+SUMIF(Ausgaben!I$7:I$10002,A9450,Ausgaben!H$7:H$10002),2)</f>
        <v>0</v>
      </c>
    </row>
    <row r="9451" spans="1:2" x14ac:dyDescent="0.25">
      <c r="A9451">
        <v>9451</v>
      </c>
      <c r="B9451" s="24">
        <f>ROUND(SUMIF(Einnahmen!E$7:E$10002,A9451,Einnahmen!G$7:G$10002)+SUMIF(Einnahmen!I$7:I$10002,A9451,Einnahmen!H$7:H$10002)+SUMIF(Ausgaben!E$7:E$10002,A9451,Ausgaben!G$7:G$10002)+SUMIF(Ausgaben!I$7:I$10002,A9451,Ausgaben!H$7:H$10002),2)</f>
        <v>0</v>
      </c>
    </row>
    <row r="9452" spans="1:2" x14ac:dyDescent="0.25">
      <c r="A9452">
        <v>9452</v>
      </c>
      <c r="B9452" s="24">
        <f>ROUND(SUMIF(Einnahmen!E$7:E$10002,A9452,Einnahmen!G$7:G$10002)+SUMIF(Einnahmen!I$7:I$10002,A9452,Einnahmen!H$7:H$10002)+SUMIF(Ausgaben!E$7:E$10002,A9452,Ausgaben!G$7:G$10002)+SUMIF(Ausgaben!I$7:I$10002,A9452,Ausgaben!H$7:H$10002),2)</f>
        <v>0</v>
      </c>
    </row>
    <row r="9453" spans="1:2" x14ac:dyDescent="0.25">
      <c r="A9453">
        <v>9453</v>
      </c>
      <c r="B9453" s="24">
        <f>ROUND(SUMIF(Einnahmen!E$7:E$10002,A9453,Einnahmen!G$7:G$10002)+SUMIF(Einnahmen!I$7:I$10002,A9453,Einnahmen!H$7:H$10002)+SUMIF(Ausgaben!E$7:E$10002,A9453,Ausgaben!G$7:G$10002)+SUMIF(Ausgaben!I$7:I$10002,A9453,Ausgaben!H$7:H$10002),2)</f>
        <v>0</v>
      </c>
    </row>
    <row r="9454" spans="1:2" x14ac:dyDescent="0.25">
      <c r="A9454">
        <v>9454</v>
      </c>
      <c r="B9454" s="24">
        <f>ROUND(SUMIF(Einnahmen!E$7:E$10002,A9454,Einnahmen!G$7:G$10002)+SUMIF(Einnahmen!I$7:I$10002,A9454,Einnahmen!H$7:H$10002)+SUMIF(Ausgaben!E$7:E$10002,A9454,Ausgaben!G$7:G$10002)+SUMIF(Ausgaben!I$7:I$10002,A9454,Ausgaben!H$7:H$10002),2)</f>
        <v>0</v>
      </c>
    </row>
    <row r="9455" spans="1:2" x14ac:dyDescent="0.25">
      <c r="A9455">
        <v>9455</v>
      </c>
      <c r="B9455" s="24">
        <f>ROUND(SUMIF(Einnahmen!E$7:E$10002,A9455,Einnahmen!G$7:G$10002)+SUMIF(Einnahmen!I$7:I$10002,A9455,Einnahmen!H$7:H$10002)+SUMIF(Ausgaben!E$7:E$10002,A9455,Ausgaben!G$7:G$10002)+SUMIF(Ausgaben!I$7:I$10002,A9455,Ausgaben!H$7:H$10002),2)</f>
        <v>0</v>
      </c>
    </row>
    <row r="9456" spans="1:2" x14ac:dyDescent="0.25">
      <c r="A9456">
        <v>9456</v>
      </c>
      <c r="B9456" s="24">
        <f>ROUND(SUMIF(Einnahmen!E$7:E$10002,A9456,Einnahmen!G$7:G$10002)+SUMIF(Einnahmen!I$7:I$10002,A9456,Einnahmen!H$7:H$10002)+SUMIF(Ausgaben!E$7:E$10002,A9456,Ausgaben!G$7:G$10002)+SUMIF(Ausgaben!I$7:I$10002,A9456,Ausgaben!H$7:H$10002),2)</f>
        <v>0</v>
      </c>
    </row>
    <row r="9457" spans="1:2" x14ac:dyDescent="0.25">
      <c r="A9457">
        <v>9457</v>
      </c>
      <c r="B9457" s="24">
        <f>ROUND(SUMIF(Einnahmen!E$7:E$10002,A9457,Einnahmen!G$7:G$10002)+SUMIF(Einnahmen!I$7:I$10002,A9457,Einnahmen!H$7:H$10002)+SUMIF(Ausgaben!E$7:E$10002,A9457,Ausgaben!G$7:G$10002)+SUMIF(Ausgaben!I$7:I$10002,A9457,Ausgaben!H$7:H$10002),2)</f>
        <v>0</v>
      </c>
    </row>
    <row r="9458" spans="1:2" x14ac:dyDescent="0.25">
      <c r="A9458">
        <v>9458</v>
      </c>
      <c r="B9458" s="24">
        <f>ROUND(SUMIF(Einnahmen!E$7:E$10002,A9458,Einnahmen!G$7:G$10002)+SUMIF(Einnahmen!I$7:I$10002,A9458,Einnahmen!H$7:H$10002)+SUMIF(Ausgaben!E$7:E$10002,A9458,Ausgaben!G$7:G$10002)+SUMIF(Ausgaben!I$7:I$10002,A9458,Ausgaben!H$7:H$10002),2)</f>
        <v>0</v>
      </c>
    </row>
    <row r="9459" spans="1:2" x14ac:dyDescent="0.25">
      <c r="A9459">
        <v>9459</v>
      </c>
      <c r="B9459" s="24">
        <f>ROUND(SUMIF(Einnahmen!E$7:E$10002,A9459,Einnahmen!G$7:G$10002)+SUMIF(Einnahmen!I$7:I$10002,A9459,Einnahmen!H$7:H$10002)+SUMIF(Ausgaben!E$7:E$10002,A9459,Ausgaben!G$7:G$10002)+SUMIF(Ausgaben!I$7:I$10002,A9459,Ausgaben!H$7:H$10002),2)</f>
        <v>0</v>
      </c>
    </row>
    <row r="9460" spans="1:2" x14ac:dyDescent="0.25">
      <c r="A9460">
        <v>9460</v>
      </c>
      <c r="B9460" s="24">
        <f>ROUND(SUMIF(Einnahmen!E$7:E$10002,A9460,Einnahmen!G$7:G$10002)+SUMIF(Einnahmen!I$7:I$10002,A9460,Einnahmen!H$7:H$10002)+SUMIF(Ausgaben!E$7:E$10002,A9460,Ausgaben!G$7:G$10002)+SUMIF(Ausgaben!I$7:I$10002,A9460,Ausgaben!H$7:H$10002),2)</f>
        <v>0</v>
      </c>
    </row>
    <row r="9461" spans="1:2" x14ac:dyDescent="0.25">
      <c r="A9461">
        <v>9461</v>
      </c>
      <c r="B9461" s="24">
        <f>ROUND(SUMIF(Einnahmen!E$7:E$10002,A9461,Einnahmen!G$7:G$10002)+SUMIF(Einnahmen!I$7:I$10002,A9461,Einnahmen!H$7:H$10002)+SUMIF(Ausgaben!E$7:E$10002,A9461,Ausgaben!G$7:G$10002)+SUMIF(Ausgaben!I$7:I$10002,A9461,Ausgaben!H$7:H$10002),2)</f>
        <v>0</v>
      </c>
    </row>
    <row r="9462" spans="1:2" x14ac:dyDescent="0.25">
      <c r="A9462">
        <v>9462</v>
      </c>
      <c r="B9462" s="24">
        <f>ROUND(SUMIF(Einnahmen!E$7:E$10002,A9462,Einnahmen!G$7:G$10002)+SUMIF(Einnahmen!I$7:I$10002,A9462,Einnahmen!H$7:H$10002)+SUMIF(Ausgaben!E$7:E$10002,A9462,Ausgaben!G$7:G$10002)+SUMIF(Ausgaben!I$7:I$10002,A9462,Ausgaben!H$7:H$10002),2)</f>
        <v>0</v>
      </c>
    </row>
    <row r="9463" spans="1:2" x14ac:dyDescent="0.25">
      <c r="A9463">
        <v>9463</v>
      </c>
      <c r="B9463" s="24">
        <f>ROUND(SUMIF(Einnahmen!E$7:E$10002,A9463,Einnahmen!G$7:G$10002)+SUMIF(Einnahmen!I$7:I$10002,A9463,Einnahmen!H$7:H$10002)+SUMIF(Ausgaben!E$7:E$10002,A9463,Ausgaben!G$7:G$10002)+SUMIF(Ausgaben!I$7:I$10002,A9463,Ausgaben!H$7:H$10002),2)</f>
        <v>0</v>
      </c>
    </row>
    <row r="9464" spans="1:2" x14ac:dyDescent="0.25">
      <c r="A9464">
        <v>9464</v>
      </c>
      <c r="B9464" s="24">
        <f>ROUND(SUMIF(Einnahmen!E$7:E$10002,A9464,Einnahmen!G$7:G$10002)+SUMIF(Einnahmen!I$7:I$10002,A9464,Einnahmen!H$7:H$10002)+SUMIF(Ausgaben!E$7:E$10002,A9464,Ausgaben!G$7:G$10002)+SUMIF(Ausgaben!I$7:I$10002,A9464,Ausgaben!H$7:H$10002),2)</f>
        <v>0</v>
      </c>
    </row>
    <row r="9465" spans="1:2" x14ac:dyDescent="0.25">
      <c r="A9465">
        <v>9465</v>
      </c>
      <c r="B9465" s="24">
        <f>ROUND(SUMIF(Einnahmen!E$7:E$10002,A9465,Einnahmen!G$7:G$10002)+SUMIF(Einnahmen!I$7:I$10002,A9465,Einnahmen!H$7:H$10002)+SUMIF(Ausgaben!E$7:E$10002,A9465,Ausgaben!G$7:G$10002)+SUMIF(Ausgaben!I$7:I$10002,A9465,Ausgaben!H$7:H$10002),2)</f>
        <v>0</v>
      </c>
    </row>
    <row r="9466" spans="1:2" x14ac:dyDescent="0.25">
      <c r="A9466">
        <v>9466</v>
      </c>
      <c r="B9466" s="24">
        <f>ROUND(SUMIF(Einnahmen!E$7:E$10002,A9466,Einnahmen!G$7:G$10002)+SUMIF(Einnahmen!I$7:I$10002,A9466,Einnahmen!H$7:H$10002)+SUMIF(Ausgaben!E$7:E$10002,A9466,Ausgaben!G$7:G$10002)+SUMIF(Ausgaben!I$7:I$10002,A9466,Ausgaben!H$7:H$10002),2)</f>
        <v>0</v>
      </c>
    </row>
    <row r="9467" spans="1:2" x14ac:dyDescent="0.25">
      <c r="A9467">
        <v>9467</v>
      </c>
      <c r="B9467" s="24">
        <f>ROUND(SUMIF(Einnahmen!E$7:E$10002,A9467,Einnahmen!G$7:G$10002)+SUMIF(Einnahmen!I$7:I$10002,A9467,Einnahmen!H$7:H$10002)+SUMIF(Ausgaben!E$7:E$10002,A9467,Ausgaben!G$7:G$10002)+SUMIF(Ausgaben!I$7:I$10002,A9467,Ausgaben!H$7:H$10002),2)</f>
        <v>0</v>
      </c>
    </row>
    <row r="9468" spans="1:2" x14ac:dyDescent="0.25">
      <c r="A9468">
        <v>9468</v>
      </c>
      <c r="B9468" s="24">
        <f>ROUND(SUMIF(Einnahmen!E$7:E$10002,A9468,Einnahmen!G$7:G$10002)+SUMIF(Einnahmen!I$7:I$10002,A9468,Einnahmen!H$7:H$10002)+SUMIF(Ausgaben!E$7:E$10002,A9468,Ausgaben!G$7:G$10002)+SUMIF(Ausgaben!I$7:I$10002,A9468,Ausgaben!H$7:H$10002),2)</f>
        <v>0</v>
      </c>
    </row>
    <row r="9469" spans="1:2" x14ac:dyDescent="0.25">
      <c r="A9469">
        <v>9469</v>
      </c>
      <c r="B9469" s="24">
        <f>ROUND(SUMIF(Einnahmen!E$7:E$10002,A9469,Einnahmen!G$7:G$10002)+SUMIF(Einnahmen!I$7:I$10002,A9469,Einnahmen!H$7:H$10002)+SUMIF(Ausgaben!E$7:E$10002,A9469,Ausgaben!G$7:G$10002)+SUMIF(Ausgaben!I$7:I$10002,A9469,Ausgaben!H$7:H$10002),2)</f>
        <v>0</v>
      </c>
    </row>
    <row r="9470" spans="1:2" x14ac:dyDescent="0.25">
      <c r="A9470">
        <v>9470</v>
      </c>
      <c r="B9470" s="24">
        <f>ROUND(SUMIF(Einnahmen!E$7:E$10002,A9470,Einnahmen!G$7:G$10002)+SUMIF(Einnahmen!I$7:I$10002,A9470,Einnahmen!H$7:H$10002)+SUMIF(Ausgaben!E$7:E$10002,A9470,Ausgaben!G$7:G$10002)+SUMIF(Ausgaben!I$7:I$10002,A9470,Ausgaben!H$7:H$10002),2)</f>
        <v>0</v>
      </c>
    </row>
    <row r="9471" spans="1:2" x14ac:dyDescent="0.25">
      <c r="A9471">
        <v>9471</v>
      </c>
      <c r="B9471" s="24">
        <f>ROUND(SUMIF(Einnahmen!E$7:E$10002,A9471,Einnahmen!G$7:G$10002)+SUMIF(Einnahmen!I$7:I$10002,A9471,Einnahmen!H$7:H$10002)+SUMIF(Ausgaben!E$7:E$10002,A9471,Ausgaben!G$7:G$10002)+SUMIF(Ausgaben!I$7:I$10002,A9471,Ausgaben!H$7:H$10002),2)</f>
        <v>0</v>
      </c>
    </row>
    <row r="9472" spans="1:2" x14ac:dyDescent="0.25">
      <c r="A9472">
        <v>9472</v>
      </c>
      <c r="B9472" s="24">
        <f>ROUND(SUMIF(Einnahmen!E$7:E$10002,A9472,Einnahmen!G$7:G$10002)+SUMIF(Einnahmen!I$7:I$10002,A9472,Einnahmen!H$7:H$10002)+SUMIF(Ausgaben!E$7:E$10002,A9472,Ausgaben!G$7:G$10002)+SUMIF(Ausgaben!I$7:I$10002,A9472,Ausgaben!H$7:H$10002),2)</f>
        <v>0</v>
      </c>
    </row>
    <row r="9473" spans="1:2" x14ac:dyDescent="0.25">
      <c r="A9473">
        <v>9473</v>
      </c>
      <c r="B9473" s="24">
        <f>ROUND(SUMIF(Einnahmen!E$7:E$10002,A9473,Einnahmen!G$7:G$10002)+SUMIF(Einnahmen!I$7:I$10002,A9473,Einnahmen!H$7:H$10002)+SUMIF(Ausgaben!E$7:E$10002,A9473,Ausgaben!G$7:G$10002)+SUMIF(Ausgaben!I$7:I$10002,A9473,Ausgaben!H$7:H$10002),2)</f>
        <v>0</v>
      </c>
    </row>
    <row r="9474" spans="1:2" x14ac:dyDescent="0.25">
      <c r="A9474">
        <v>9474</v>
      </c>
      <c r="B9474" s="24">
        <f>ROUND(SUMIF(Einnahmen!E$7:E$10002,A9474,Einnahmen!G$7:G$10002)+SUMIF(Einnahmen!I$7:I$10002,A9474,Einnahmen!H$7:H$10002)+SUMIF(Ausgaben!E$7:E$10002,A9474,Ausgaben!G$7:G$10002)+SUMIF(Ausgaben!I$7:I$10002,A9474,Ausgaben!H$7:H$10002),2)</f>
        <v>0</v>
      </c>
    </row>
    <row r="9475" spans="1:2" x14ac:dyDescent="0.25">
      <c r="A9475">
        <v>9475</v>
      </c>
      <c r="B9475" s="24">
        <f>ROUND(SUMIF(Einnahmen!E$7:E$10002,A9475,Einnahmen!G$7:G$10002)+SUMIF(Einnahmen!I$7:I$10002,A9475,Einnahmen!H$7:H$10002)+SUMIF(Ausgaben!E$7:E$10002,A9475,Ausgaben!G$7:G$10002)+SUMIF(Ausgaben!I$7:I$10002,A9475,Ausgaben!H$7:H$10002),2)</f>
        <v>0</v>
      </c>
    </row>
    <row r="9476" spans="1:2" x14ac:dyDescent="0.25">
      <c r="A9476">
        <v>9476</v>
      </c>
      <c r="B9476" s="24">
        <f>ROUND(SUMIF(Einnahmen!E$7:E$10002,A9476,Einnahmen!G$7:G$10002)+SUMIF(Einnahmen!I$7:I$10002,A9476,Einnahmen!H$7:H$10002)+SUMIF(Ausgaben!E$7:E$10002,A9476,Ausgaben!G$7:G$10002)+SUMIF(Ausgaben!I$7:I$10002,A9476,Ausgaben!H$7:H$10002),2)</f>
        <v>0</v>
      </c>
    </row>
    <row r="9477" spans="1:2" x14ac:dyDescent="0.25">
      <c r="A9477">
        <v>9477</v>
      </c>
      <c r="B9477" s="24">
        <f>ROUND(SUMIF(Einnahmen!E$7:E$10002,A9477,Einnahmen!G$7:G$10002)+SUMIF(Einnahmen!I$7:I$10002,A9477,Einnahmen!H$7:H$10002)+SUMIF(Ausgaben!E$7:E$10002,A9477,Ausgaben!G$7:G$10002)+SUMIF(Ausgaben!I$7:I$10002,A9477,Ausgaben!H$7:H$10002),2)</f>
        <v>0</v>
      </c>
    </row>
    <row r="9478" spans="1:2" x14ac:dyDescent="0.25">
      <c r="A9478">
        <v>9478</v>
      </c>
      <c r="B9478" s="24">
        <f>ROUND(SUMIF(Einnahmen!E$7:E$10002,A9478,Einnahmen!G$7:G$10002)+SUMIF(Einnahmen!I$7:I$10002,A9478,Einnahmen!H$7:H$10002)+SUMIF(Ausgaben!E$7:E$10002,A9478,Ausgaben!G$7:G$10002)+SUMIF(Ausgaben!I$7:I$10002,A9478,Ausgaben!H$7:H$10002),2)</f>
        <v>0</v>
      </c>
    </row>
    <row r="9479" spans="1:2" x14ac:dyDescent="0.25">
      <c r="A9479">
        <v>9479</v>
      </c>
      <c r="B9479" s="24">
        <f>ROUND(SUMIF(Einnahmen!E$7:E$10002,A9479,Einnahmen!G$7:G$10002)+SUMIF(Einnahmen!I$7:I$10002,A9479,Einnahmen!H$7:H$10002)+SUMIF(Ausgaben!E$7:E$10002,A9479,Ausgaben!G$7:G$10002)+SUMIF(Ausgaben!I$7:I$10002,A9479,Ausgaben!H$7:H$10002),2)</f>
        <v>0</v>
      </c>
    </row>
    <row r="9480" spans="1:2" x14ac:dyDescent="0.25">
      <c r="A9480">
        <v>9480</v>
      </c>
      <c r="B9480" s="24">
        <f>ROUND(SUMIF(Einnahmen!E$7:E$10002,A9480,Einnahmen!G$7:G$10002)+SUMIF(Einnahmen!I$7:I$10002,A9480,Einnahmen!H$7:H$10002)+SUMIF(Ausgaben!E$7:E$10002,A9480,Ausgaben!G$7:G$10002)+SUMIF(Ausgaben!I$7:I$10002,A9480,Ausgaben!H$7:H$10002),2)</f>
        <v>0</v>
      </c>
    </row>
    <row r="9481" spans="1:2" x14ac:dyDescent="0.25">
      <c r="A9481">
        <v>9481</v>
      </c>
      <c r="B9481" s="24">
        <f>ROUND(SUMIF(Einnahmen!E$7:E$10002,A9481,Einnahmen!G$7:G$10002)+SUMIF(Einnahmen!I$7:I$10002,A9481,Einnahmen!H$7:H$10002)+SUMIF(Ausgaben!E$7:E$10002,A9481,Ausgaben!G$7:G$10002)+SUMIF(Ausgaben!I$7:I$10002,A9481,Ausgaben!H$7:H$10002),2)</f>
        <v>0</v>
      </c>
    </row>
    <row r="9482" spans="1:2" x14ac:dyDescent="0.25">
      <c r="A9482">
        <v>9482</v>
      </c>
      <c r="B9482" s="24">
        <f>ROUND(SUMIF(Einnahmen!E$7:E$10002,A9482,Einnahmen!G$7:G$10002)+SUMIF(Einnahmen!I$7:I$10002,A9482,Einnahmen!H$7:H$10002)+SUMIF(Ausgaben!E$7:E$10002,A9482,Ausgaben!G$7:G$10002)+SUMIF(Ausgaben!I$7:I$10002,A9482,Ausgaben!H$7:H$10002),2)</f>
        <v>0</v>
      </c>
    </row>
    <row r="9483" spans="1:2" x14ac:dyDescent="0.25">
      <c r="A9483">
        <v>9483</v>
      </c>
      <c r="B9483" s="24">
        <f>ROUND(SUMIF(Einnahmen!E$7:E$10002,A9483,Einnahmen!G$7:G$10002)+SUMIF(Einnahmen!I$7:I$10002,A9483,Einnahmen!H$7:H$10002)+SUMIF(Ausgaben!E$7:E$10002,A9483,Ausgaben!G$7:G$10002)+SUMIF(Ausgaben!I$7:I$10002,A9483,Ausgaben!H$7:H$10002),2)</f>
        <v>0</v>
      </c>
    </row>
    <row r="9484" spans="1:2" x14ac:dyDescent="0.25">
      <c r="A9484">
        <v>9484</v>
      </c>
      <c r="B9484" s="24">
        <f>ROUND(SUMIF(Einnahmen!E$7:E$10002,A9484,Einnahmen!G$7:G$10002)+SUMIF(Einnahmen!I$7:I$10002,A9484,Einnahmen!H$7:H$10002)+SUMIF(Ausgaben!E$7:E$10002,A9484,Ausgaben!G$7:G$10002)+SUMIF(Ausgaben!I$7:I$10002,A9484,Ausgaben!H$7:H$10002),2)</f>
        <v>0</v>
      </c>
    </row>
    <row r="9485" spans="1:2" x14ac:dyDescent="0.25">
      <c r="A9485">
        <v>9485</v>
      </c>
      <c r="B9485" s="24">
        <f>ROUND(SUMIF(Einnahmen!E$7:E$10002,A9485,Einnahmen!G$7:G$10002)+SUMIF(Einnahmen!I$7:I$10002,A9485,Einnahmen!H$7:H$10002)+SUMIF(Ausgaben!E$7:E$10002,A9485,Ausgaben!G$7:G$10002)+SUMIF(Ausgaben!I$7:I$10002,A9485,Ausgaben!H$7:H$10002),2)</f>
        <v>0</v>
      </c>
    </row>
    <row r="9486" spans="1:2" x14ac:dyDescent="0.25">
      <c r="A9486">
        <v>9486</v>
      </c>
      <c r="B9486" s="24">
        <f>ROUND(SUMIF(Einnahmen!E$7:E$10002,A9486,Einnahmen!G$7:G$10002)+SUMIF(Einnahmen!I$7:I$10002,A9486,Einnahmen!H$7:H$10002)+SUMIF(Ausgaben!E$7:E$10002,A9486,Ausgaben!G$7:G$10002)+SUMIF(Ausgaben!I$7:I$10002,A9486,Ausgaben!H$7:H$10002),2)</f>
        <v>0</v>
      </c>
    </row>
    <row r="9487" spans="1:2" x14ac:dyDescent="0.25">
      <c r="A9487">
        <v>9487</v>
      </c>
      <c r="B9487" s="24">
        <f>ROUND(SUMIF(Einnahmen!E$7:E$10002,A9487,Einnahmen!G$7:G$10002)+SUMIF(Einnahmen!I$7:I$10002,A9487,Einnahmen!H$7:H$10002)+SUMIF(Ausgaben!E$7:E$10002,A9487,Ausgaben!G$7:G$10002)+SUMIF(Ausgaben!I$7:I$10002,A9487,Ausgaben!H$7:H$10002),2)</f>
        <v>0</v>
      </c>
    </row>
    <row r="9488" spans="1:2" x14ac:dyDescent="0.25">
      <c r="A9488">
        <v>9488</v>
      </c>
      <c r="B9488" s="24">
        <f>ROUND(SUMIF(Einnahmen!E$7:E$10002,A9488,Einnahmen!G$7:G$10002)+SUMIF(Einnahmen!I$7:I$10002,A9488,Einnahmen!H$7:H$10002)+SUMIF(Ausgaben!E$7:E$10002,A9488,Ausgaben!G$7:G$10002)+SUMIF(Ausgaben!I$7:I$10002,A9488,Ausgaben!H$7:H$10002),2)</f>
        <v>0</v>
      </c>
    </row>
    <row r="9489" spans="1:2" x14ac:dyDescent="0.25">
      <c r="A9489">
        <v>9489</v>
      </c>
      <c r="B9489" s="24">
        <f>ROUND(SUMIF(Einnahmen!E$7:E$10002,A9489,Einnahmen!G$7:G$10002)+SUMIF(Einnahmen!I$7:I$10002,A9489,Einnahmen!H$7:H$10002)+SUMIF(Ausgaben!E$7:E$10002,A9489,Ausgaben!G$7:G$10002)+SUMIF(Ausgaben!I$7:I$10002,A9489,Ausgaben!H$7:H$10002),2)</f>
        <v>0</v>
      </c>
    </row>
    <row r="9490" spans="1:2" x14ac:dyDescent="0.25">
      <c r="A9490">
        <v>9490</v>
      </c>
      <c r="B9490" s="24">
        <f>ROUND(SUMIF(Einnahmen!E$7:E$10002,A9490,Einnahmen!G$7:G$10002)+SUMIF(Einnahmen!I$7:I$10002,A9490,Einnahmen!H$7:H$10002)+SUMIF(Ausgaben!E$7:E$10002,A9490,Ausgaben!G$7:G$10002)+SUMIF(Ausgaben!I$7:I$10002,A9490,Ausgaben!H$7:H$10002),2)</f>
        <v>0</v>
      </c>
    </row>
    <row r="9491" spans="1:2" x14ac:dyDescent="0.25">
      <c r="A9491">
        <v>9491</v>
      </c>
      <c r="B9491" s="24">
        <f>ROUND(SUMIF(Einnahmen!E$7:E$10002,A9491,Einnahmen!G$7:G$10002)+SUMIF(Einnahmen!I$7:I$10002,A9491,Einnahmen!H$7:H$10002)+SUMIF(Ausgaben!E$7:E$10002,A9491,Ausgaben!G$7:G$10002)+SUMIF(Ausgaben!I$7:I$10002,A9491,Ausgaben!H$7:H$10002),2)</f>
        <v>0</v>
      </c>
    </row>
    <row r="9492" spans="1:2" x14ac:dyDescent="0.25">
      <c r="A9492">
        <v>9492</v>
      </c>
      <c r="B9492" s="24">
        <f>ROUND(SUMIF(Einnahmen!E$7:E$10002,A9492,Einnahmen!G$7:G$10002)+SUMIF(Einnahmen!I$7:I$10002,A9492,Einnahmen!H$7:H$10002)+SUMIF(Ausgaben!E$7:E$10002,A9492,Ausgaben!G$7:G$10002)+SUMIF(Ausgaben!I$7:I$10002,A9492,Ausgaben!H$7:H$10002),2)</f>
        <v>0</v>
      </c>
    </row>
    <row r="9493" spans="1:2" x14ac:dyDescent="0.25">
      <c r="A9493">
        <v>9493</v>
      </c>
      <c r="B9493" s="24">
        <f>ROUND(SUMIF(Einnahmen!E$7:E$10002,A9493,Einnahmen!G$7:G$10002)+SUMIF(Einnahmen!I$7:I$10002,A9493,Einnahmen!H$7:H$10002)+SUMIF(Ausgaben!E$7:E$10002,A9493,Ausgaben!G$7:G$10002)+SUMIF(Ausgaben!I$7:I$10002,A9493,Ausgaben!H$7:H$10002),2)</f>
        <v>0</v>
      </c>
    </row>
    <row r="9494" spans="1:2" x14ac:dyDescent="0.25">
      <c r="A9494">
        <v>9494</v>
      </c>
      <c r="B9494" s="24">
        <f>ROUND(SUMIF(Einnahmen!E$7:E$10002,A9494,Einnahmen!G$7:G$10002)+SUMIF(Einnahmen!I$7:I$10002,A9494,Einnahmen!H$7:H$10002)+SUMIF(Ausgaben!E$7:E$10002,A9494,Ausgaben!G$7:G$10002)+SUMIF(Ausgaben!I$7:I$10002,A9494,Ausgaben!H$7:H$10002),2)</f>
        <v>0</v>
      </c>
    </row>
    <row r="9495" spans="1:2" x14ac:dyDescent="0.25">
      <c r="A9495">
        <v>9495</v>
      </c>
      <c r="B9495" s="24">
        <f>ROUND(SUMIF(Einnahmen!E$7:E$10002,A9495,Einnahmen!G$7:G$10002)+SUMIF(Einnahmen!I$7:I$10002,A9495,Einnahmen!H$7:H$10002)+SUMIF(Ausgaben!E$7:E$10002,A9495,Ausgaben!G$7:G$10002)+SUMIF(Ausgaben!I$7:I$10002,A9495,Ausgaben!H$7:H$10002),2)</f>
        <v>0</v>
      </c>
    </row>
    <row r="9496" spans="1:2" x14ac:dyDescent="0.25">
      <c r="A9496">
        <v>9496</v>
      </c>
      <c r="B9496" s="24">
        <f>ROUND(SUMIF(Einnahmen!E$7:E$10002,A9496,Einnahmen!G$7:G$10002)+SUMIF(Einnahmen!I$7:I$10002,A9496,Einnahmen!H$7:H$10002)+SUMIF(Ausgaben!E$7:E$10002,A9496,Ausgaben!G$7:G$10002)+SUMIF(Ausgaben!I$7:I$10002,A9496,Ausgaben!H$7:H$10002),2)</f>
        <v>0</v>
      </c>
    </row>
    <row r="9497" spans="1:2" x14ac:dyDescent="0.25">
      <c r="A9497">
        <v>9497</v>
      </c>
      <c r="B9497" s="24">
        <f>ROUND(SUMIF(Einnahmen!E$7:E$10002,A9497,Einnahmen!G$7:G$10002)+SUMIF(Einnahmen!I$7:I$10002,A9497,Einnahmen!H$7:H$10002)+SUMIF(Ausgaben!E$7:E$10002,A9497,Ausgaben!G$7:G$10002)+SUMIF(Ausgaben!I$7:I$10002,A9497,Ausgaben!H$7:H$10002),2)</f>
        <v>0</v>
      </c>
    </row>
    <row r="9498" spans="1:2" x14ac:dyDescent="0.25">
      <c r="A9498">
        <v>9498</v>
      </c>
      <c r="B9498" s="24">
        <f>ROUND(SUMIF(Einnahmen!E$7:E$10002,A9498,Einnahmen!G$7:G$10002)+SUMIF(Einnahmen!I$7:I$10002,A9498,Einnahmen!H$7:H$10002)+SUMIF(Ausgaben!E$7:E$10002,A9498,Ausgaben!G$7:G$10002)+SUMIF(Ausgaben!I$7:I$10002,A9498,Ausgaben!H$7:H$10002),2)</f>
        <v>0</v>
      </c>
    </row>
    <row r="9499" spans="1:2" x14ac:dyDescent="0.25">
      <c r="A9499">
        <v>9499</v>
      </c>
      <c r="B9499" s="24">
        <f>ROUND(SUMIF(Einnahmen!E$7:E$10002,A9499,Einnahmen!G$7:G$10002)+SUMIF(Einnahmen!I$7:I$10002,A9499,Einnahmen!H$7:H$10002)+SUMIF(Ausgaben!E$7:E$10002,A9499,Ausgaben!G$7:G$10002)+SUMIF(Ausgaben!I$7:I$10002,A9499,Ausgaben!H$7:H$10002),2)</f>
        <v>0</v>
      </c>
    </row>
    <row r="9500" spans="1:2" x14ac:dyDescent="0.25">
      <c r="A9500">
        <v>9500</v>
      </c>
      <c r="B9500" s="24">
        <f>ROUND(SUMIF(Einnahmen!E$7:E$10002,A9500,Einnahmen!G$7:G$10002)+SUMIF(Einnahmen!I$7:I$10002,A9500,Einnahmen!H$7:H$10002)+SUMIF(Ausgaben!E$7:E$10002,A9500,Ausgaben!G$7:G$10002)+SUMIF(Ausgaben!I$7:I$10002,A9500,Ausgaben!H$7:H$10002),2)</f>
        <v>0</v>
      </c>
    </row>
    <row r="9501" spans="1:2" x14ac:dyDescent="0.25">
      <c r="A9501">
        <v>9501</v>
      </c>
      <c r="B9501" s="24">
        <f>ROUND(SUMIF(Einnahmen!E$7:E$10002,A9501,Einnahmen!G$7:G$10002)+SUMIF(Einnahmen!I$7:I$10002,A9501,Einnahmen!H$7:H$10002)+SUMIF(Ausgaben!E$7:E$10002,A9501,Ausgaben!G$7:G$10002)+SUMIF(Ausgaben!I$7:I$10002,A9501,Ausgaben!H$7:H$10002),2)</f>
        <v>0</v>
      </c>
    </row>
    <row r="9502" spans="1:2" x14ac:dyDescent="0.25">
      <c r="A9502">
        <v>9502</v>
      </c>
      <c r="B9502" s="24">
        <f>ROUND(SUMIF(Einnahmen!E$7:E$10002,A9502,Einnahmen!G$7:G$10002)+SUMIF(Einnahmen!I$7:I$10002,A9502,Einnahmen!H$7:H$10002)+SUMIF(Ausgaben!E$7:E$10002,A9502,Ausgaben!G$7:G$10002)+SUMIF(Ausgaben!I$7:I$10002,A9502,Ausgaben!H$7:H$10002),2)</f>
        <v>0</v>
      </c>
    </row>
    <row r="9503" spans="1:2" x14ac:dyDescent="0.25">
      <c r="A9503">
        <v>9503</v>
      </c>
      <c r="B9503" s="24">
        <f>ROUND(SUMIF(Einnahmen!E$7:E$10002,A9503,Einnahmen!G$7:G$10002)+SUMIF(Einnahmen!I$7:I$10002,A9503,Einnahmen!H$7:H$10002)+SUMIF(Ausgaben!E$7:E$10002,A9503,Ausgaben!G$7:G$10002)+SUMIF(Ausgaben!I$7:I$10002,A9503,Ausgaben!H$7:H$10002),2)</f>
        <v>0</v>
      </c>
    </row>
    <row r="9504" spans="1:2" x14ac:dyDescent="0.25">
      <c r="A9504">
        <v>9504</v>
      </c>
      <c r="B9504" s="24">
        <f>ROUND(SUMIF(Einnahmen!E$7:E$10002,A9504,Einnahmen!G$7:G$10002)+SUMIF(Einnahmen!I$7:I$10002,A9504,Einnahmen!H$7:H$10002)+SUMIF(Ausgaben!E$7:E$10002,A9504,Ausgaben!G$7:G$10002)+SUMIF(Ausgaben!I$7:I$10002,A9504,Ausgaben!H$7:H$10002),2)</f>
        <v>0</v>
      </c>
    </row>
    <row r="9505" spans="1:2" x14ac:dyDescent="0.25">
      <c r="A9505">
        <v>9505</v>
      </c>
      <c r="B9505" s="24">
        <f>ROUND(SUMIF(Einnahmen!E$7:E$10002,A9505,Einnahmen!G$7:G$10002)+SUMIF(Einnahmen!I$7:I$10002,A9505,Einnahmen!H$7:H$10002)+SUMIF(Ausgaben!E$7:E$10002,A9505,Ausgaben!G$7:G$10002)+SUMIF(Ausgaben!I$7:I$10002,A9505,Ausgaben!H$7:H$10002),2)</f>
        <v>0</v>
      </c>
    </row>
    <row r="9506" spans="1:2" x14ac:dyDescent="0.25">
      <c r="A9506">
        <v>9506</v>
      </c>
      <c r="B9506" s="24">
        <f>ROUND(SUMIF(Einnahmen!E$7:E$10002,A9506,Einnahmen!G$7:G$10002)+SUMIF(Einnahmen!I$7:I$10002,A9506,Einnahmen!H$7:H$10002)+SUMIF(Ausgaben!E$7:E$10002,A9506,Ausgaben!G$7:G$10002)+SUMIF(Ausgaben!I$7:I$10002,A9506,Ausgaben!H$7:H$10002),2)</f>
        <v>0</v>
      </c>
    </row>
    <row r="9507" spans="1:2" x14ac:dyDescent="0.25">
      <c r="A9507">
        <v>9507</v>
      </c>
      <c r="B9507" s="24">
        <f>ROUND(SUMIF(Einnahmen!E$7:E$10002,A9507,Einnahmen!G$7:G$10002)+SUMIF(Einnahmen!I$7:I$10002,A9507,Einnahmen!H$7:H$10002)+SUMIF(Ausgaben!E$7:E$10002,A9507,Ausgaben!G$7:G$10002)+SUMIF(Ausgaben!I$7:I$10002,A9507,Ausgaben!H$7:H$10002),2)</f>
        <v>0</v>
      </c>
    </row>
    <row r="9508" spans="1:2" x14ac:dyDescent="0.25">
      <c r="A9508">
        <v>9508</v>
      </c>
      <c r="B9508" s="24">
        <f>ROUND(SUMIF(Einnahmen!E$7:E$10002,A9508,Einnahmen!G$7:G$10002)+SUMIF(Einnahmen!I$7:I$10002,A9508,Einnahmen!H$7:H$10002)+SUMIF(Ausgaben!E$7:E$10002,A9508,Ausgaben!G$7:G$10002)+SUMIF(Ausgaben!I$7:I$10002,A9508,Ausgaben!H$7:H$10002),2)</f>
        <v>0</v>
      </c>
    </row>
    <row r="9509" spans="1:2" x14ac:dyDescent="0.25">
      <c r="A9509">
        <v>9509</v>
      </c>
      <c r="B9509" s="24">
        <f>ROUND(SUMIF(Einnahmen!E$7:E$10002,A9509,Einnahmen!G$7:G$10002)+SUMIF(Einnahmen!I$7:I$10002,A9509,Einnahmen!H$7:H$10002)+SUMIF(Ausgaben!E$7:E$10002,A9509,Ausgaben!G$7:G$10002)+SUMIF(Ausgaben!I$7:I$10002,A9509,Ausgaben!H$7:H$10002),2)</f>
        <v>0</v>
      </c>
    </row>
    <row r="9510" spans="1:2" x14ac:dyDescent="0.25">
      <c r="A9510">
        <v>9510</v>
      </c>
      <c r="B9510" s="24">
        <f>ROUND(SUMIF(Einnahmen!E$7:E$10002,A9510,Einnahmen!G$7:G$10002)+SUMIF(Einnahmen!I$7:I$10002,A9510,Einnahmen!H$7:H$10002)+SUMIF(Ausgaben!E$7:E$10002,A9510,Ausgaben!G$7:G$10002)+SUMIF(Ausgaben!I$7:I$10002,A9510,Ausgaben!H$7:H$10002),2)</f>
        <v>0</v>
      </c>
    </row>
    <row r="9511" spans="1:2" x14ac:dyDescent="0.25">
      <c r="A9511">
        <v>9511</v>
      </c>
      <c r="B9511" s="24">
        <f>ROUND(SUMIF(Einnahmen!E$7:E$10002,A9511,Einnahmen!G$7:G$10002)+SUMIF(Einnahmen!I$7:I$10002,A9511,Einnahmen!H$7:H$10002)+SUMIF(Ausgaben!E$7:E$10002,A9511,Ausgaben!G$7:G$10002)+SUMIF(Ausgaben!I$7:I$10002,A9511,Ausgaben!H$7:H$10002),2)</f>
        <v>0</v>
      </c>
    </row>
    <row r="9512" spans="1:2" x14ac:dyDescent="0.25">
      <c r="A9512">
        <v>9512</v>
      </c>
      <c r="B9512" s="24">
        <f>ROUND(SUMIF(Einnahmen!E$7:E$10002,A9512,Einnahmen!G$7:G$10002)+SUMIF(Einnahmen!I$7:I$10002,A9512,Einnahmen!H$7:H$10002)+SUMIF(Ausgaben!E$7:E$10002,A9512,Ausgaben!G$7:G$10002)+SUMIF(Ausgaben!I$7:I$10002,A9512,Ausgaben!H$7:H$10002),2)</f>
        <v>0</v>
      </c>
    </row>
    <row r="9513" spans="1:2" x14ac:dyDescent="0.25">
      <c r="A9513">
        <v>9513</v>
      </c>
      <c r="B9513" s="24">
        <f>ROUND(SUMIF(Einnahmen!E$7:E$10002,A9513,Einnahmen!G$7:G$10002)+SUMIF(Einnahmen!I$7:I$10002,A9513,Einnahmen!H$7:H$10002)+SUMIF(Ausgaben!E$7:E$10002,A9513,Ausgaben!G$7:G$10002)+SUMIF(Ausgaben!I$7:I$10002,A9513,Ausgaben!H$7:H$10002),2)</f>
        <v>0</v>
      </c>
    </row>
    <row r="9514" spans="1:2" x14ac:dyDescent="0.25">
      <c r="A9514">
        <v>9514</v>
      </c>
      <c r="B9514" s="24">
        <f>ROUND(SUMIF(Einnahmen!E$7:E$10002,A9514,Einnahmen!G$7:G$10002)+SUMIF(Einnahmen!I$7:I$10002,A9514,Einnahmen!H$7:H$10002)+SUMIF(Ausgaben!E$7:E$10002,A9514,Ausgaben!G$7:G$10002)+SUMIF(Ausgaben!I$7:I$10002,A9514,Ausgaben!H$7:H$10002),2)</f>
        <v>0</v>
      </c>
    </row>
    <row r="9515" spans="1:2" x14ac:dyDescent="0.25">
      <c r="A9515">
        <v>9515</v>
      </c>
      <c r="B9515" s="24">
        <f>ROUND(SUMIF(Einnahmen!E$7:E$10002,A9515,Einnahmen!G$7:G$10002)+SUMIF(Einnahmen!I$7:I$10002,A9515,Einnahmen!H$7:H$10002)+SUMIF(Ausgaben!E$7:E$10002,A9515,Ausgaben!G$7:G$10002)+SUMIF(Ausgaben!I$7:I$10002,A9515,Ausgaben!H$7:H$10002),2)</f>
        <v>0</v>
      </c>
    </row>
    <row r="9516" spans="1:2" x14ac:dyDescent="0.25">
      <c r="A9516">
        <v>9516</v>
      </c>
      <c r="B9516" s="24">
        <f>ROUND(SUMIF(Einnahmen!E$7:E$10002,A9516,Einnahmen!G$7:G$10002)+SUMIF(Einnahmen!I$7:I$10002,A9516,Einnahmen!H$7:H$10002)+SUMIF(Ausgaben!E$7:E$10002,A9516,Ausgaben!G$7:G$10002)+SUMIF(Ausgaben!I$7:I$10002,A9516,Ausgaben!H$7:H$10002),2)</f>
        <v>0</v>
      </c>
    </row>
    <row r="9517" spans="1:2" x14ac:dyDescent="0.25">
      <c r="A9517">
        <v>9517</v>
      </c>
      <c r="B9517" s="24">
        <f>ROUND(SUMIF(Einnahmen!E$7:E$10002,A9517,Einnahmen!G$7:G$10002)+SUMIF(Einnahmen!I$7:I$10002,A9517,Einnahmen!H$7:H$10002)+SUMIF(Ausgaben!E$7:E$10002,A9517,Ausgaben!G$7:G$10002)+SUMIF(Ausgaben!I$7:I$10002,A9517,Ausgaben!H$7:H$10002),2)</f>
        <v>0</v>
      </c>
    </row>
    <row r="9518" spans="1:2" x14ac:dyDescent="0.25">
      <c r="A9518">
        <v>9518</v>
      </c>
      <c r="B9518" s="24">
        <f>ROUND(SUMIF(Einnahmen!E$7:E$10002,A9518,Einnahmen!G$7:G$10002)+SUMIF(Einnahmen!I$7:I$10002,A9518,Einnahmen!H$7:H$10002)+SUMIF(Ausgaben!E$7:E$10002,A9518,Ausgaben!G$7:G$10002)+SUMIF(Ausgaben!I$7:I$10002,A9518,Ausgaben!H$7:H$10002),2)</f>
        <v>0</v>
      </c>
    </row>
    <row r="9519" spans="1:2" x14ac:dyDescent="0.25">
      <c r="A9519">
        <v>9519</v>
      </c>
      <c r="B9519" s="24">
        <f>ROUND(SUMIF(Einnahmen!E$7:E$10002,A9519,Einnahmen!G$7:G$10002)+SUMIF(Einnahmen!I$7:I$10002,A9519,Einnahmen!H$7:H$10002)+SUMIF(Ausgaben!E$7:E$10002,A9519,Ausgaben!G$7:G$10002)+SUMIF(Ausgaben!I$7:I$10002,A9519,Ausgaben!H$7:H$10002),2)</f>
        <v>0</v>
      </c>
    </row>
    <row r="9520" spans="1:2" x14ac:dyDescent="0.25">
      <c r="A9520">
        <v>9520</v>
      </c>
      <c r="B9520" s="24">
        <f>ROUND(SUMIF(Einnahmen!E$7:E$10002,A9520,Einnahmen!G$7:G$10002)+SUMIF(Einnahmen!I$7:I$10002,A9520,Einnahmen!H$7:H$10002)+SUMIF(Ausgaben!E$7:E$10002,A9520,Ausgaben!G$7:G$10002)+SUMIF(Ausgaben!I$7:I$10002,A9520,Ausgaben!H$7:H$10002),2)</f>
        <v>0</v>
      </c>
    </row>
    <row r="9521" spans="1:2" x14ac:dyDescent="0.25">
      <c r="A9521">
        <v>9521</v>
      </c>
      <c r="B9521" s="24">
        <f>ROUND(SUMIF(Einnahmen!E$7:E$10002,A9521,Einnahmen!G$7:G$10002)+SUMIF(Einnahmen!I$7:I$10002,A9521,Einnahmen!H$7:H$10002)+SUMIF(Ausgaben!E$7:E$10002,A9521,Ausgaben!G$7:G$10002)+SUMIF(Ausgaben!I$7:I$10002,A9521,Ausgaben!H$7:H$10002),2)</f>
        <v>0</v>
      </c>
    </row>
    <row r="9522" spans="1:2" x14ac:dyDescent="0.25">
      <c r="A9522">
        <v>9522</v>
      </c>
      <c r="B9522" s="24">
        <f>ROUND(SUMIF(Einnahmen!E$7:E$10002,A9522,Einnahmen!G$7:G$10002)+SUMIF(Einnahmen!I$7:I$10002,A9522,Einnahmen!H$7:H$10002)+SUMIF(Ausgaben!E$7:E$10002,A9522,Ausgaben!G$7:G$10002)+SUMIF(Ausgaben!I$7:I$10002,A9522,Ausgaben!H$7:H$10002),2)</f>
        <v>0</v>
      </c>
    </row>
    <row r="9523" spans="1:2" x14ac:dyDescent="0.25">
      <c r="A9523">
        <v>9523</v>
      </c>
      <c r="B9523" s="24">
        <f>ROUND(SUMIF(Einnahmen!E$7:E$10002,A9523,Einnahmen!G$7:G$10002)+SUMIF(Einnahmen!I$7:I$10002,A9523,Einnahmen!H$7:H$10002)+SUMIF(Ausgaben!E$7:E$10002,A9523,Ausgaben!G$7:G$10002)+SUMIF(Ausgaben!I$7:I$10002,A9523,Ausgaben!H$7:H$10002),2)</f>
        <v>0</v>
      </c>
    </row>
    <row r="9524" spans="1:2" x14ac:dyDescent="0.25">
      <c r="A9524">
        <v>9524</v>
      </c>
      <c r="B9524" s="24">
        <f>ROUND(SUMIF(Einnahmen!E$7:E$10002,A9524,Einnahmen!G$7:G$10002)+SUMIF(Einnahmen!I$7:I$10002,A9524,Einnahmen!H$7:H$10002)+SUMIF(Ausgaben!E$7:E$10002,A9524,Ausgaben!G$7:G$10002)+SUMIF(Ausgaben!I$7:I$10002,A9524,Ausgaben!H$7:H$10002),2)</f>
        <v>0</v>
      </c>
    </row>
    <row r="9525" spans="1:2" x14ac:dyDescent="0.25">
      <c r="A9525">
        <v>9525</v>
      </c>
      <c r="B9525" s="24">
        <f>ROUND(SUMIF(Einnahmen!E$7:E$10002,A9525,Einnahmen!G$7:G$10002)+SUMIF(Einnahmen!I$7:I$10002,A9525,Einnahmen!H$7:H$10002)+SUMIF(Ausgaben!E$7:E$10002,A9525,Ausgaben!G$7:G$10002)+SUMIF(Ausgaben!I$7:I$10002,A9525,Ausgaben!H$7:H$10002),2)</f>
        <v>0</v>
      </c>
    </row>
    <row r="9526" spans="1:2" x14ac:dyDescent="0.25">
      <c r="A9526">
        <v>9526</v>
      </c>
      <c r="B9526" s="24">
        <f>ROUND(SUMIF(Einnahmen!E$7:E$10002,A9526,Einnahmen!G$7:G$10002)+SUMIF(Einnahmen!I$7:I$10002,A9526,Einnahmen!H$7:H$10002)+SUMIF(Ausgaben!E$7:E$10002,A9526,Ausgaben!G$7:G$10002)+SUMIF(Ausgaben!I$7:I$10002,A9526,Ausgaben!H$7:H$10002),2)</f>
        <v>0</v>
      </c>
    </row>
    <row r="9527" spans="1:2" x14ac:dyDescent="0.25">
      <c r="A9527">
        <v>9527</v>
      </c>
      <c r="B9527" s="24">
        <f>ROUND(SUMIF(Einnahmen!E$7:E$10002,A9527,Einnahmen!G$7:G$10002)+SUMIF(Einnahmen!I$7:I$10002,A9527,Einnahmen!H$7:H$10002)+SUMIF(Ausgaben!E$7:E$10002,A9527,Ausgaben!G$7:G$10002)+SUMIF(Ausgaben!I$7:I$10002,A9527,Ausgaben!H$7:H$10002),2)</f>
        <v>0</v>
      </c>
    </row>
    <row r="9528" spans="1:2" x14ac:dyDescent="0.25">
      <c r="A9528">
        <v>9528</v>
      </c>
      <c r="B9528" s="24">
        <f>ROUND(SUMIF(Einnahmen!E$7:E$10002,A9528,Einnahmen!G$7:G$10002)+SUMIF(Einnahmen!I$7:I$10002,A9528,Einnahmen!H$7:H$10002)+SUMIF(Ausgaben!E$7:E$10002,A9528,Ausgaben!G$7:G$10002)+SUMIF(Ausgaben!I$7:I$10002,A9528,Ausgaben!H$7:H$10002),2)</f>
        <v>0</v>
      </c>
    </row>
    <row r="9529" spans="1:2" x14ac:dyDescent="0.25">
      <c r="A9529">
        <v>9529</v>
      </c>
      <c r="B9529" s="24">
        <f>ROUND(SUMIF(Einnahmen!E$7:E$10002,A9529,Einnahmen!G$7:G$10002)+SUMIF(Einnahmen!I$7:I$10002,A9529,Einnahmen!H$7:H$10002)+SUMIF(Ausgaben!E$7:E$10002,A9529,Ausgaben!G$7:G$10002)+SUMIF(Ausgaben!I$7:I$10002,A9529,Ausgaben!H$7:H$10002),2)</f>
        <v>0</v>
      </c>
    </row>
    <row r="9530" spans="1:2" x14ac:dyDescent="0.25">
      <c r="A9530">
        <v>9530</v>
      </c>
      <c r="B9530" s="24">
        <f>ROUND(SUMIF(Einnahmen!E$7:E$10002,A9530,Einnahmen!G$7:G$10002)+SUMIF(Einnahmen!I$7:I$10002,A9530,Einnahmen!H$7:H$10002)+SUMIF(Ausgaben!E$7:E$10002,A9530,Ausgaben!G$7:G$10002)+SUMIF(Ausgaben!I$7:I$10002,A9530,Ausgaben!H$7:H$10002),2)</f>
        <v>0</v>
      </c>
    </row>
    <row r="9531" spans="1:2" x14ac:dyDescent="0.25">
      <c r="A9531">
        <v>9531</v>
      </c>
      <c r="B9531" s="24">
        <f>ROUND(SUMIF(Einnahmen!E$7:E$10002,A9531,Einnahmen!G$7:G$10002)+SUMIF(Einnahmen!I$7:I$10002,A9531,Einnahmen!H$7:H$10002)+SUMIF(Ausgaben!E$7:E$10002,A9531,Ausgaben!G$7:G$10002)+SUMIF(Ausgaben!I$7:I$10002,A9531,Ausgaben!H$7:H$10002),2)</f>
        <v>0</v>
      </c>
    </row>
    <row r="9532" spans="1:2" x14ac:dyDescent="0.25">
      <c r="A9532">
        <v>9532</v>
      </c>
      <c r="B9532" s="24">
        <f>ROUND(SUMIF(Einnahmen!E$7:E$10002,A9532,Einnahmen!G$7:G$10002)+SUMIF(Einnahmen!I$7:I$10002,A9532,Einnahmen!H$7:H$10002)+SUMIF(Ausgaben!E$7:E$10002,A9532,Ausgaben!G$7:G$10002)+SUMIF(Ausgaben!I$7:I$10002,A9532,Ausgaben!H$7:H$10002),2)</f>
        <v>0</v>
      </c>
    </row>
    <row r="9533" spans="1:2" x14ac:dyDescent="0.25">
      <c r="A9533">
        <v>9533</v>
      </c>
      <c r="B9533" s="24">
        <f>ROUND(SUMIF(Einnahmen!E$7:E$10002,A9533,Einnahmen!G$7:G$10002)+SUMIF(Einnahmen!I$7:I$10002,A9533,Einnahmen!H$7:H$10002)+SUMIF(Ausgaben!E$7:E$10002,A9533,Ausgaben!G$7:G$10002)+SUMIF(Ausgaben!I$7:I$10002,A9533,Ausgaben!H$7:H$10002),2)</f>
        <v>0</v>
      </c>
    </row>
    <row r="9534" spans="1:2" x14ac:dyDescent="0.25">
      <c r="A9534">
        <v>9534</v>
      </c>
      <c r="B9534" s="24">
        <f>ROUND(SUMIF(Einnahmen!E$7:E$10002,A9534,Einnahmen!G$7:G$10002)+SUMIF(Einnahmen!I$7:I$10002,A9534,Einnahmen!H$7:H$10002)+SUMIF(Ausgaben!E$7:E$10002,A9534,Ausgaben!G$7:G$10002)+SUMIF(Ausgaben!I$7:I$10002,A9534,Ausgaben!H$7:H$10002),2)</f>
        <v>0</v>
      </c>
    </row>
    <row r="9535" spans="1:2" x14ac:dyDescent="0.25">
      <c r="A9535">
        <v>9535</v>
      </c>
      <c r="B9535" s="24">
        <f>ROUND(SUMIF(Einnahmen!E$7:E$10002,A9535,Einnahmen!G$7:G$10002)+SUMIF(Einnahmen!I$7:I$10002,A9535,Einnahmen!H$7:H$10002)+SUMIF(Ausgaben!E$7:E$10002,A9535,Ausgaben!G$7:G$10002)+SUMIF(Ausgaben!I$7:I$10002,A9535,Ausgaben!H$7:H$10002),2)</f>
        <v>0</v>
      </c>
    </row>
    <row r="9536" spans="1:2" x14ac:dyDescent="0.25">
      <c r="A9536">
        <v>9536</v>
      </c>
      <c r="B9536" s="24">
        <f>ROUND(SUMIF(Einnahmen!E$7:E$10002,A9536,Einnahmen!G$7:G$10002)+SUMIF(Einnahmen!I$7:I$10002,A9536,Einnahmen!H$7:H$10002)+SUMIF(Ausgaben!E$7:E$10002,A9536,Ausgaben!G$7:G$10002)+SUMIF(Ausgaben!I$7:I$10002,A9536,Ausgaben!H$7:H$10002),2)</f>
        <v>0</v>
      </c>
    </row>
    <row r="9537" spans="1:2" x14ac:dyDescent="0.25">
      <c r="A9537">
        <v>9537</v>
      </c>
      <c r="B9537" s="24">
        <f>ROUND(SUMIF(Einnahmen!E$7:E$10002,A9537,Einnahmen!G$7:G$10002)+SUMIF(Einnahmen!I$7:I$10002,A9537,Einnahmen!H$7:H$10002)+SUMIF(Ausgaben!E$7:E$10002,A9537,Ausgaben!G$7:G$10002)+SUMIF(Ausgaben!I$7:I$10002,A9537,Ausgaben!H$7:H$10002),2)</f>
        <v>0</v>
      </c>
    </row>
    <row r="9538" spans="1:2" x14ac:dyDescent="0.25">
      <c r="A9538">
        <v>9538</v>
      </c>
      <c r="B9538" s="24">
        <f>ROUND(SUMIF(Einnahmen!E$7:E$10002,A9538,Einnahmen!G$7:G$10002)+SUMIF(Einnahmen!I$7:I$10002,A9538,Einnahmen!H$7:H$10002)+SUMIF(Ausgaben!E$7:E$10002,A9538,Ausgaben!G$7:G$10002)+SUMIF(Ausgaben!I$7:I$10002,A9538,Ausgaben!H$7:H$10002),2)</f>
        <v>0</v>
      </c>
    </row>
    <row r="9539" spans="1:2" x14ac:dyDescent="0.25">
      <c r="A9539">
        <v>9539</v>
      </c>
      <c r="B9539" s="24">
        <f>ROUND(SUMIF(Einnahmen!E$7:E$10002,A9539,Einnahmen!G$7:G$10002)+SUMIF(Einnahmen!I$7:I$10002,A9539,Einnahmen!H$7:H$10002)+SUMIF(Ausgaben!E$7:E$10002,A9539,Ausgaben!G$7:G$10002)+SUMIF(Ausgaben!I$7:I$10002,A9539,Ausgaben!H$7:H$10002),2)</f>
        <v>0</v>
      </c>
    </row>
    <row r="9540" spans="1:2" x14ac:dyDescent="0.25">
      <c r="A9540">
        <v>9540</v>
      </c>
      <c r="B9540" s="24">
        <f>ROUND(SUMIF(Einnahmen!E$7:E$10002,A9540,Einnahmen!G$7:G$10002)+SUMIF(Einnahmen!I$7:I$10002,A9540,Einnahmen!H$7:H$10002)+SUMIF(Ausgaben!E$7:E$10002,A9540,Ausgaben!G$7:G$10002)+SUMIF(Ausgaben!I$7:I$10002,A9540,Ausgaben!H$7:H$10002),2)</f>
        <v>0</v>
      </c>
    </row>
    <row r="9541" spans="1:2" x14ac:dyDescent="0.25">
      <c r="A9541">
        <v>9541</v>
      </c>
      <c r="B9541" s="24">
        <f>ROUND(SUMIF(Einnahmen!E$7:E$10002,A9541,Einnahmen!G$7:G$10002)+SUMIF(Einnahmen!I$7:I$10002,A9541,Einnahmen!H$7:H$10002)+SUMIF(Ausgaben!E$7:E$10002,A9541,Ausgaben!G$7:G$10002)+SUMIF(Ausgaben!I$7:I$10002,A9541,Ausgaben!H$7:H$10002),2)</f>
        <v>0</v>
      </c>
    </row>
    <row r="9542" spans="1:2" x14ac:dyDescent="0.25">
      <c r="A9542">
        <v>9542</v>
      </c>
      <c r="B9542" s="24">
        <f>ROUND(SUMIF(Einnahmen!E$7:E$10002,A9542,Einnahmen!G$7:G$10002)+SUMIF(Einnahmen!I$7:I$10002,A9542,Einnahmen!H$7:H$10002)+SUMIF(Ausgaben!E$7:E$10002,A9542,Ausgaben!G$7:G$10002)+SUMIF(Ausgaben!I$7:I$10002,A9542,Ausgaben!H$7:H$10002),2)</f>
        <v>0</v>
      </c>
    </row>
    <row r="9543" spans="1:2" x14ac:dyDescent="0.25">
      <c r="A9543">
        <v>9543</v>
      </c>
      <c r="B9543" s="24">
        <f>ROUND(SUMIF(Einnahmen!E$7:E$10002,A9543,Einnahmen!G$7:G$10002)+SUMIF(Einnahmen!I$7:I$10002,A9543,Einnahmen!H$7:H$10002)+SUMIF(Ausgaben!E$7:E$10002,A9543,Ausgaben!G$7:G$10002)+SUMIF(Ausgaben!I$7:I$10002,A9543,Ausgaben!H$7:H$10002),2)</f>
        <v>0</v>
      </c>
    </row>
    <row r="9544" spans="1:2" x14ac:dyDescent="0.25">
      <c r="A9544">
        <v>9544</v>
      </c>
      <c r="B9544" s="24">
        <f>ROUND(SUMIF(Einnahmen!E$7:E$10002,A9544,Einnahmen!G$7:G$10002)+SUMIF(Einnahmen!I$7:I$10002,A9544,Einnahmen!H$7:H$10002)+SUMIF(Ausgaben!E$7:E$10002,A9544,Ausgaben!G$7:G$10002)+SUMIF(Ausgaben!I$7:I$10002,A9544,Ausgaben!H$7:H$10002),2)</f>
        <v>0</v>
      </c>
    </row>
    <row r="9545" spans="1:2" x14ac:dyDescent="0.25">
      <c r="A9545">
        <v>9545</v>
      </c>
      <c r="B9545" s="24">
        <f>ROUND(SUMIF(Einnahmen!E$7:E$10002,A9545,Einnahmen!G$7:G$10002)+SUMIF(Einnahmen!I$7:I$10002,A9545,Einnahmen!H$7:H$10002)+SUMIF(Ausgaben!E$7:E$10002,A9545,Ausgaben!G$7:G$10002)+SUMIF(Ausgaben!I$7:I$10002,A9545,Ausgaben!H$7:H$10002),2)</f>
        <v>0</v>
      </c>
    </row>
    <row r="9546" spans="1:2" x14ac:dyDescent="0.25">
      <c r="A9546">
        <v>9546</v>
      </c>
      <c r="B9546" s="24">
        <f>ROUND(SUMIF(Einnahmen!E$7:E$10002,A9546,Einnahmen!G$7:G$10002)+SUMIF(Einnahmen!I$7:I$10002,A9546,Einnahmen!H$7:H$10002)+SUMIF(Ausgaben!E$7:E$10002,A9546,Ausgaben!G$7:G$10002)+SUMIF(Ausgaben!I$7:I$10002,A9546,Ausgaben!H$7:H$10002),2)</f>
        <v>0</v>
      </c>
    </row>
    <row r="9547" spans="1:2" x14ac:dyDescent="0.25">
      <c r="A9547">
        <v>9547</v>
      </c>
      <c r="B9547" s="24">
        <f>ROUND(SUMIF(Einnahmen!E$7:E$10002,A9547,Einnahmen!G$7:G$10002)+SUMIF(Einnahmen!I$7:I$10002,A9547,Einnahmen!H$7:H$10002)+SUMIF(Ausgaben!E$7:E$10002,A9547,Ausgaben!G$7:G$10002)+SUMIF(Ausgaben!I$7:I$10002,A9547,Ausgaben!H$7:H$10002),2)</f>
        <v>0</v>
      </c>
    </row>
    <row r="9548" spans="1:2" x14ac:dyDescent="0.25">
      <c r="A9548">
        <v>9548</v>
      </c>
      <c r="B9548" s="24">
        <f>ROUND(SUMIF(Einnahmen!E$7:E$10002,A9548,Einnahmen!G$7:G$10002)+SUMIF(Einnahmen!I$7:I$10002,A9548,Einnahmen!H$7:H$10002)+SUMIF(Ausgaben!E$7:E$10002,A9548,Ausgaben!G$7:G$10002)+SUMIF(Ausgaben!I$7:I$10002,A9548,Ausgaben!H$7:H$10002),2)</f>
        <v>0</v>
      </c>
    </row>
    <row r="9549" spans="1:2" x14ac:dyDescent="0.25">
      <c r="A9549">
        <v>9549</v>
      </c>
      <c r="B9549" s="24">
        <f>ROUND(SUMIF(Einnahmen!E$7:E$10002,A9549,Einnahmen!G$7:G$10002)+SUMIF(Einnahmen!I$7:I$10002,A9549,Einnahmen!H$7:H$10002)+SUMIF(Ausgaben!E$7:E$10002,A9549,Ausgaben!G$7:G$10002)+SUMIF(Ausgaben!I$7:I$10002,A9549,Ausgaben!H$7:H$10002),2)</f>
        <v>0</v>
      </c>
    </row>
    <row r="9550" spans="1:2" x14ac:dyDescent="0.25">
      <c r="A9550">
        <v>9550</v>
      </c>
      <c r="B9550" s="24">
        <f>ROUND(SUMIF(Einnahmen!E$7:E$10002,A9550,Einnahmen!G$7:G$10002)+SUMIF(Einnahmen!I$7:I$10002,A9550,Einnahmen!H$7:H$10002)+SUMIF(Ausgaben!E$7:E$10002,A9550,Ausgaben!G$7:G$10002)+SUMIF(Ausgaben!I$7:I$10002,A9550,Ausgaben!H$7:H$10002),2)</f>
        <v>0</v>
      </c>
    </row>
    <row r="9551" spans="1:2" x14ac:dyDescent="0.25">
      <c r="A9551">
        <v>9551</v>
      </c>
      <c r="B9551" s="24">
        <f>ROUND(SUMIF(Einnahmen!E$7:E$10002,A9551,Einnahmen!G$7:G$10002)+SUMIF(Einnahmen!I$7:I$10002,A9551,Einnahmen!H$7:H$10002)+SUMIF(Ausgaben!E$7:E$10002,A9551,Ausgaben!G$7:G$10002)+SUMIF(Ausgaben!I$7:I$10002,A9551,Ausgaben!H$7:H$10002),2)</f>
        <v>0</v>
      </c>
    </row>
    <row r="9552" spans="1:2" x14ac:dyDescent="0.25">
      <c r="A9552">
        <v>9552</v>
      </c>
      <c r="B9552" s="24">
        <f>ROUND(SUMIF(Einnahmen!E$7:E$10002,A9552,Einnahmen!G$7:G$10002)+SUMIF(Einnahmen!I$7:I$10002,A9552,Einnahmen!H$7:H$10002)+SUMIF(Ausgaben!E$7:E$10002,A9552,Ausgaben!G$7:G$10002)+SUMIF(Ausgaben!I$7:I$10002,A9552,Ausgaben!H$7:H$10002),2)</f>
        <v>0</v>
      </c>
    </row>
    <row r="9553" spans="1:2" x14ac:dyDescent="0.25">
      <c r="A9553">
        <v>9553</v>
      </c>
      <c r="B9553" s="24">
        <f>ROUND(SUMIF(Einnahmen!E$7:E$10002,A9553,Einnahmen!G$7:G$10002)+SUMIF(Einnahmen!I$7:I$10002,A9553,Einnahmen!H$7:H$10002)+SUMIF(Ausgaben!E$7:E$10002,A9553,Ausgaben!G$7:G$10002)+SUMIF(Ausgaben!I$7:I$10002,A9553,Ausgaben!H$7:H$10002),2)</f>
        <v>0</v>
      </c>
    </row>
    <row r="9554" spans="1:2" x14ac:dyDescent="0.25">
      <c r="A9554">
        <v>9554</v>
      </c>
      <c r="B9554" s="24">
        <f>ROUND(SUMIF(Einnahmen!E$7:E$10002,A9554,Einnahmen!G$7:G$10002)+SUMIF(Einnahmen!I$7:I$10002,A9554,Einnahmen!H$7:H$10002)+SUMIF(Ausgaben!E$7:E$10002,A9554,Ausgaben!G$7:G$10002)+SUMIF(Ausgaben!I$7:I$10002,A9554,Ausgaben!H$7:H$10002),2)</f>
        <v>0</v>
      </c>
    </row>
    <row r="9555" spans="1:2" x14ac:dyDescent="0.25">
      <c r="A9555">
        <v>9555</v>
      </c>
      <c r="B9555" s="24">
        <f>ROUND(SUMIF(Einnahmen!E$7:E$10002,A9555,Einnahmen!G$7:G$10002)+SUMIF(Einnahmen!I$7:I$10002,A9555,Einnahmen!H$7:H$10002)+SUMIF(Ausgaben!E$7:E$10002,A9555,Ausgaben!G$7:G$10002)+SUMIF(Ausgaben!I$7:I$10002,A9555,Ausgaben!H$7:H$10002),2)</f>
        <v>0</v>
      </c>
    </row>
    <row r="9556" spans="1:2" x14ac:dyDescent="0.25">
      <c r="A9556">
        <v>9556</v>
      </c>
      <c r="B9556" s="24">
        <f>ROUND(SUMIF(Einnahmen!E$7:E$10002,A9556,Einnahmen!G$7:G$10002)+SUMIF(Einnahmen!I$7:I$10002,A9556,Einnahmen!H$7:H$10002)+SUMIF(Ausgaben!E$7:E$10002,A9556,Ausgaben!G$7:G$10002)+SUMIF(Ausgaben!I$7:I$10002,A9556,Ausgaben!H$7:H$10002),2)</f>
        <v>0</v>
      </c>
    </row>
    <row r="9557" spans="1:2" x14ac:dyDescent="0.25">
      <c r="A9557">
        <v>9557</v>
      </c>
      <c r="B9557" s="24">
        <f>ROUND(SUMIF(Einnahmen!E$7:E$10002,A9557,Einnahmen!G$7:G$10002)+SUMIF(Einnahmen!I$7:I$10002,A9557,Einnahmen!H$7:H$10002)+SUMIF(Ausgaben!E$7:E$10002,A9557,Ausgaben!G$7:G$10002)+SUMIF(Ausgaben!I$7:I$10002,A9557,Ausgaben!H$7:H$10002),2)</f>
        <v>0</v>
      </c>
    </row>
    <row r="9558" spans="1:2" x14ac:dyDescent="0.25">
      <c r="A9558">
        <v>9558</v>
      </c>
      <c r="B9558" s="24">
        <f>ROUND(SUMIF(Einnahmen!E$7:E$10002,A9558,Einnahmen!G$7:G$10002)+SUMIF(Einnahmen!I$7:I$10002,A9558,Einnahmen!H$7:H$10002)+SUMIF(Ausgaben!E$7:E$10002,A9558,Ausgaben!G$7:G$10002)+SUMIF(Ausgaben!I$7:I$10002,A9558,Ausgaben!H$7:H$10002),2)</f>
        <v>0</v>
      </c>
    </row>
    <row r="9559" spans="1:2" x14ac:dyDescent="0.25">
      <c r="A9559">
        <v>9559</v>
      </c>
      <c r="B9559" s="24">
        <f>ROUND(SUMIF(Einnahmen!E$7:E$10002,A9559,Einnahmen!G$7:G$10002)+SUMIF(Einnahmen!I$7:I$10002,A9559,Einnahmen!H$7:H$10002)+SUMIF(Ausgaben!E$7:E$10002,A9559,Ausgaben!G$7:G$10002)+SUMIF(Ausgaben!I$7:I$10002,A9559,Ausgaben!H$7:H$10002),2)</f>
        <v>0</v>
      </c>
    </row>
    <row r="9560" spans="1:2" x14ac:dyDescent="0.25">
      <c r="A9560">
        <v>9560</v>
      </c>
      <c r="B9560" s="24">
        <f>ROUND(SUMIF(Einnahmen!E$7:E$10002,A9560,Einnahmen!G$7:G$10002)+SUMIF(Einnahmen!I$7:I$10002,A9560,Einnahmen!H$7:H$10002)+SUMIF(Ausgaben!E$7:E$10002,A9560,Ausgaben!G$7:G$10002)+SUMIF(Ausgaben!I$7:I$10002,A9560,Ausgaben!H$7:H$10002),2)</f>
        <v>0</v>
      </c>
    </row>
    <row r="9561" spans="1:2" x14ac:dyDescent="0.25">
      <c r="A9561">
        <v>9561</v>
      </c>
      <c r="B9561" s="24">
        <f>ROUND(SUMIF(Einnahmen!E$7:E$10002,A9561,Einnahmen!G$7:G$10002)+SUMIF(Einnahmen!I$7:I$10002,A9561,Einnahmen!H$7:H$10002)+SUMIF(Ausgaben!E$7:E$10002,A9561,Ausgaben!G$7:G$10002)+SUMIF(Ausgaben!I$7:I$10002,A9561,Ausgaben!H$7:H$10002),2)</f>
        <v>0</v>
      </c>
    </row>
    <row r="9562" spans="1:2" x14ac:dyDescent="0.25">
      <c r="A9562">
        <v>9562</v>
      </c>
      <c r="B9562" s="24">
        <f>ROUND(SUMIF(Einnahmen!E$7:E$10002,A9562,Einnahmen!G$7:G$10002)+SUMIF(Einnahmen!I$7:I$10002,A9562,Einnahmen!H$7:H$10002)+SUMIF(Ausgaben!E$7:E$10002,A9562,Ausgaben!G$7:G$10002)+SUMIF(Ausgaben!I$7:I$10002,A9562,Ausgaben!H$7:H$10002),2)</f>
        <v>0</v>
      </c>
    </row>
    <row r="9563" spans="1:2" x14ac:dyDescent="0.25">
      <c r="A9563">
        <v>9563</v>
      </c>
      <c r="B9563" s="24">
        <f>ROUND(SUMIF(Einnahmen!E$7:E$10002,A9563,Einnahmen!G$7:G$10002)+SUMIF(Einnahmen!I$7:I$10002,A9563,Einnahmen!H$7:H$10002)+SUMIF(Ausgaben!E$7:E$10002,A9563,Ausgaben!G$7:G$10002)+SUMIF(Ausgaben!I$7:I$10002,A9563,Ausgaben!H$7:H$10002),2)</f>
        <v>0</v>
      </c>
    </row>
    <row r="9564" spans="1:2" x14ac:dyDescent="0.25">
      <c r="A9564">
        <v>9564</v>
      </c>
      <c r="B9564" s="24">
        <f>ROUND(SUMIF(Einnahmen!E$7:E$10002,A9564,Einnahmen!G$7:G$10002)+SUMIF(Einnahmen!I$7:I$10002,A9564,Einnahmen!H$7:H$10002)+SUMIF(Ausgaben!E$7:E$10002,A9564,Ausgaben!G$7:G$10002)+SUMIF(Ausgaben!I$7:I$10002,A9564,Ausgaben!H$7:H$10002),2)</f>
        <v>0</v>
      </c>
    </row>
    <row r="9565" spans="1:2" x14ac:dyDescent="0.25">
      <c r="A9565">
        <v>9565</v>
      </c>
      <c r="B9565" s="24">
        <f>ROUND(SUMIF(Einnahmen!E$7:E$10002,A9565,Einnahmen!G$7:G$10002)+SUMIF(Einnahmen!I$7:I$10002,A9565,Einnahmen!H$7:H$10002)+SUMIF(Ausgaben!E$7:E$10002,A9565,Ausgaben!G$7:G$10002)+SUMIF(Ausgaben!I$7:I$10002,A9565,Ausgaben!H$7:H$10002),2)</f>
        <v>0</v>
      </c>
    </row>
    <row r="9566" spans="1:2" x14ac:dyDescent="0.25">
      <c r="A9566">
        <v>9566</v>
      </c>
      <c r="B9566" s="24">
        <f>ROUND(SUMIF(Einnahmen!E$7:E$10002,A9566,Einnahmen!G$7:G$10002)+SUMIF(Einnahmen!I$7:I$10002,A9566,Einnahmen!H$7:H$10002)+SUMIF(Ausgaben!E$7:E$10002,A9566,Ausgaben!G$7:G$10002)+SUMIF(Ausgaben!I$7:I$10002,A9566,Ausgaben!H$7:H$10002),2)</f>
        <v>0</v>
      </c>
    </row>
    <row r="9567" spans="1:2" x14ac:dyDescent="0.25">
      <c r="A9567">
        <v>9567</v>
      </c>
      <c r="B9567" s="24">
        <f>ROUND(SUMIF(Einnahmen!E$7:E$10002,A9567,Einnahmen!G$7:G$10002)+SUMIF(Einnahmen!I$7:I$10002,A9567,Einnahmen!H$7:H$10002)+SUMIF(Ausgaben!E$7:E$10002,A9567,Ausgaben!G$7:G$10002)+SUMIF(Ausgaben!I$7:I$10002,A9567,Ausgaben!H$7:H$10002),2)</f>
        <v>0</v>
      </c>
    </row>
    <row r="9568" spans="1:2" x14ac:dyDescent="0.25">
      <c r="A9568">
        <v>9568</v>
      </c>
      <c r="B9568" s="24">
        <f>ROUND(SUMIF(Einnahmen!E$7:E$10002,A9568,Einnahmen!G$7:G$10002)+SUMIF(Einnahmen!I$7:I$10002,A9568,Einnahmen!H$7:H$10002)+SUMIF(Ausgaben!E$7:E$10002,A9568,Ausgaben!G$7:G$10002)+SUMIF(Ausgaben!I$7:I$10002,A9568,Ausgaben!H$7:H$10002),2)</f>
        <v>0</v>
      </c>
    </row>
    <row r="9569" spans="1:2" x14ac:dyDescent="0.25">
      <c r="A9569">
        <v>9569</v>
      </c>
      <c r="B9569" s="24">
        <f>ROUND(SUMIF(Einnahmen!E$7:E$10002,A9569,Einnahmen!G$7:G$10002)+SUMIF(Einnahmen!I$7:I$10002,A9569,Einnahmen!H$7:H$10002)+SUMIF(Ausgaben!E$7:E$10002,A9569,Ausgaben!G$7:G$10002)+SUMIF(Ausgaben!I$7:I$10002,A9569,Ausgaben!H$7:H$10002),2)</f>
        <v>0</v>
      </c>
    </row>
    <row r="9570" spans="1:2" x14ac:dyDescent="0.25">
      <c r="A9570">
        <v>9570</v>
      </c>
      <c r="B9570" s="24">
        <f>ROUND(SUMIF(Einnahmen!E$7:E$10002,A9570,Einnahmen!G$7:G$10002)+SUMIF(Einnahmen!I$7:I$10002,A9570,Einnahmen!H$7:H$10002)+SUMIF(Ausgaben!E$7:E$10002,A9570,Ausgaben!G$7:G$10002)+SUMIF(Ausgaben!I$7:I$10002,A9570,Ausgaben!H$7:H$10002),2)</f>
        <v>0</v>
      </c>
    </row>
    <row r="9571" spans="1:2" x14ac:dyDescent="0.25">
      <c r="A9571">
        <v>9571</v>
      </c>
      <c r="B9571" s="24">
        <f>ROUND(SUMIF(Einnahmen!E$7:E$10002,A9571,Einnahmen!G$7:G$10002)+SUMIF(Einnahmen!I$7:I$10002,A9571,Einnahmen!H$7:H$10002)+SUMIF(Ausgaben!E$7:E$10002,A9571,Ausgaben!G$7:G$10002)+SUMIF(Ausgaben!I$7:I$10002,A9571,Ausgaben!H$7:H$10002),2)</f>
        <v>0</v>
      </c>
    </row>
    <row r="9572" spans="1:2" x14ac:dyDescent="0.25">
      <c r="A9572">
        <v>9572</v>
      </c>
      <c r="B9572" s="24">
        <f>ROUND(SUMIF(Einnahmen!E$7:E$10002,A9572,Einnahmen!G$7:G$10002)+SUMIF(Einnahmen!I$7:I$10002,A9572,Einnahmen!H$7:H$10002)+SUMIF(Ausgaben!E$7:E$10002,A9572,Ausgaben!G$7:G$10002)+SUMIF(Ausgaben!I$7:I$10002,A9572,Ausgaben!H$7:H$10002),2)</f>
        <v>0</v>
      </c>
    </row>
    <row r="9573" spans="1:2" x14ac:dyDescent="0.25">
      <c r="A9573">
        <v>9573</v>
      </c>
      <c r="B9573" s="24">
        <f>ROUND(SUMIF(Einnahmen!E$7:E$10002,A9573,Einnahmen!G$7:G$10002)+SUMIF(Einnahmen!I$7:I$10002,A9573,Einnahmen!H$7:H$10002)+SUMIF(Ausgaben!E$7:E$10002,A9573,Ausgaben!G$7:G$10002)+SUMIF(Ausgaben!I$7:I$10002,A9573,Ausgaben!H$7:H$10002),2)</f>
        <v>0</v>
      </c>
    </row>
    <row r="9574" spans="1:2" x14ac:dyDescent="0.25">
      <c r="A9574">
        <v>9574</v>
      </c>
      <c r="B9574" s="24">
        <f>ROUND(SUMIF(Einnahmen!E$7:E$10002,A9574,Einnahmen!G$7:G$10002)+SUMIF(Einnahmen!I$7:I$10002,A9574,Einnahmen!H$7:H$10002)+SUMIF(Ausgaben!E$7:E$10002,A9574,Ausgaben!G$7:G$10002)+SUMIF(Ausgaben!I$7:I$10002,A9574,Ausgaben!H$7:H$10002),2)</f>
        <v>0</v>
      </c>
    </row>
    <row r="9575" spans="1:2" x14ac:dyDescent="0.25">
      <c r="A9575">
        <v>9575</v>
      </c>
      <c r="B9575" s="24">
        <f>ROUND(SUMIF(Einnahmen!E$7:E$10002,A9575,Einnahmen!G$7:G$10002)+SUMIF(Einnahmen!I$7:I$10002,A9575,Einnahmen!H$7:H$10002)+SUMIF(Ausgaben!E$7:E$10002,A9575,Ausgaben!G$7:G$10002)+SUMIF(Ausgaben!I$7:I$10002,A9575,Ausgaben!H$7:H$10002),2)</f>
        <v>0</v>
      </c>
    </row>
    <row r="9576" spans="1:2" x14ac:dyDescent="0.25">
      <c r="A9576">
        <v>9576</v>
      </c>
      <c r="B9576" s="24">
        <f>ROUND(SUMIF(Einnahmen!E$7:E$10002,A9576,Einnahmen!G$7:G$10002)+SUMIF(Einnahmen!I$7:I$10002,A9576,Einnahmen!H$7:H$10002)+SUMIF(Ausgaben!E$7:E$10002,A9576,Ausgaben!G$7:G$10002)+SUMIF(Ausgaben!I$7:I$10002,A9576,Ausgaben!H$7:H$10002),2)</f>
        <v>0</v>
      </c>
    </row>
    <row r="9577" spans="1:2" x14ac:dyDescent="0.25">
      <c r="A9577">
        <v>9577</v>
      </c>
      <c r="B9577" s="24">
        <f>ROUND(SUMIF(Einnahmen!E$7:E$10002,A9577,Einnahmen!G$7:G$10002)+SUMIF(Einnahmen!I$7:I$10002,A9577,Einnahmen!H$7:H$10002)+SUMIF(Ausgaben!E$7:E$10002,A9577,Ausgaben!G$7:G$10002)+SUMIF(Ausgaben!I$7:I$10002,A9577,Ausgaben!H$7:H$10002),2)</f>
        <v>0</v>
      </c>
    </row>
    <row r="9578" spans="1:2" x14ac:dyDescent="0.25">
      <c r="A9578">
        <v>9578</v>
      </c>
      <c r="B9578" s="24">
        <f>ROUND(SUMIF(Einnahmen!E$7:E$10002,A9578,Einnahmen!G$7:G$10002)+SUMIF(Einnahmen!I$7:I$10002,A9578,Einnahmen!H$7:H$10002)+SUMIF(Ausgaben!E$7:E$10002,A9578,Ausgaben!G$7:G$10002)+SUMIF(Ausgaben!I$7:I$10002,A9578,Ausgaben!H$7:H$10002),2)</f>
        <v>0</v>
      </c>
    </row>
    <row r="9579" spans="1:2" x14ac:dyDescent="0.25">
      <c r="A9579">
        <v>9579</v>
      </c>
      <c r="B9579" s="24">
        <f>ROUND(SUMIF(Einnahmen!E$7:E$10002,A9579,Einnahmen!G$7:G$10002)+SUMIF(Einnahmen!I$7:I$10002,A9579,Einnahmen!H$7:H$10002)+SUMIF(Ausgaben!E$7:E$10002,A9579,Ausgaben!G$7:G$10002)+SUMIF(Ausgaben!I$7:I$10002,A9579,Ausgaben!H$7:H$10002),2)</f>
        <v>0</v>
      </c>
    </row>
    <row r="9580" spans="1:2" x14ac:dyDescent="0.25">
      <c r="A9580">
        <v>9580</v>
      </c>
      <c r="B9580" s="24">
        <f>ROUND(SUMIF(Einnahmen!E$7:E$10002,A9580,Einnahmen!G$7:G$10002)+SUMIF(Einnahmen!I$7:I$10002,A9580,Einnahmen!H$7:H$10002)+SUMIF(Ausgaben!E$7:E$10002,A9580,Ausgaben!G$7:G$10002)+SUMIF(Ausgaben!I$7:I$10002,A9580,Ausgaben!H$7:H$10002),2)</f>
        <v>0</v>
      </c>
    </row>
    <row r="9581" spans="1:2" x14ac:dyDescent="0.25">
      <c r="A9581">
        <v>9581</v>
      </c>
      <c r="B9581" s="24">
        <f>ROUND(SUMIF(Einnahmen!E$7:E$10002,A9581,Einnahmen!G$7:G$10002)+SUMIF(Einnahmen!I$7:I$10002,A9581,Einnahmen!H$7:H$10002)+SUMIF(Ausgaben!E$7:E$10002,A9581,Ausgaben!G$7:G$10002)+SUMIF(Ausgaben!I$7:I$10002,A9581,Ausgaben!H$7:H$10002),2)</f>
        <v>0</v>
      </c>
    </row>
    <row r="9582" spans="1:2" x14ac:dyDescent="0.25">
      <c r="A9582">
        <v>9582</v>
      </c>
      <c r="B9582" s="24">
        <f>ROUND(SUMIF(Einnahmen!E$7:E$10002,A9582,Einnahmen!G$7:G$10002)+SUMIF(Einnahmen!I$7:I$10002,A9582,Einnahmen!H$7:H$10002)+SUMIF(Ausgaben!E$7:E$10002,A9582,Ausgaben!G$7:G$10002)+SUMIF(Ausgaben!I$7:I$10002,A9582,Ausgaben!H$7:H$10002),2)</f>
        <v>0</v>
      </c>
    </row>
    <row r="9583" spans="1:2" x14ac:dyDescent="0.25">
      <c r="A9583">
        <v>9583</v>
      </c>
      <c r="B9583" s="24">
        <f>ROUND(SUMIF(Einnahmen!E$7:E$10002,A9583,Einnahmen!G$7:G$10002)+SUMIF(Einnahmen!I$7:I$10002,A9583,Einnahmen!H$7:H$10002)+SUMIF(Ausgaben!E$7:E$10002,A9583,Ausgaben!G$7:G$10002)+SUMIF(Ausgaben!I$7:I$10002,A9583,Ausgaben!H$7:H$10002),2)</f>
        <v>0</v>
      </c>
    </row>
    <row r="9584" spans="1:2" x14ac:dyDescent="0.25">
      <c r="A9584">
        <v>9584</v>
      </c>
      <c r="B9584" s="24">
        <f>ROUND(SUMIF(Einnahmen!E$7:E$10002,A9584,Einnahmen!G$7:G$10002)+SUMIF(Einnahmen!I$7:I$10002,A9584,Einnahmen!H$7:H$10002)+SUMIF(Ausgaben!E$7:E$10002,A9584,Ausgaben!G$7:G$10002)+SUMIF(Ausgaben!I$7:I$10002,A9584,Ausgaben!H$7:H$10002),2)</f>
        <v>0</v>
      </c>
    </row>
    <row r="9585" spans="1:2" x14ac:dyDescent="0.25">
      <c r="A9585">
        <v>9585</v>
      </c>
      <c r="B9585" s="24">
        <f>ROUND(SUMIF(Einnahmen!E$7:E$10002,A9585,Einnahmen!G$7:G$10002)+SUMIF(Einnahmen!I$7:I$10002,A9585,Einnahmen!H$7:H$10002)+SUMIF(Ausgaben!E$7:E$10002,A9585,Ausgaben!G$7:G$10002)+SUMIF(Ausgaben!I$7:I$10002,A9585,Ausgaben!H$7:H$10002),2)</f>
        <v>0</v>
      </c>
    </row>
    <row r="9586" spans="1:2" x14ac:dyDescent="0.25">
      <c r="A9586">
        <v>9586</v>
      </c>
      <c r="B9586" s="24">
        <f>ROUND(SUMIF(Einnahmen!E$7:E$10002,A9586,Einnahmen!G$7:G$10002)+SUMIF(Einnahmen!I$7:I$10002,A9586,Einnahmen!H$7:H$10002)+SUMIF(Ausgaben!E$7:E$10002,A9586,Ausgaben!G$7:G$10002)+SUMIF(Ausgaben!I$7:I$10002,A9586,Ausgaben!H$7:H$10002),2)</f>
        <v>0</v>
      </c>
    </row>
    <row r="9587" spans="1:2" x14ac:dyDescent="0.25">
      <c r="A9587">
        <v>9587</v>
      </c>
      <c r="B9587" s="24">
        <f>ROUND(SUMIF(Einnahmen!E$7:E$10002,A9587,Einnahmen!G$7:G$10002)+SUMIF(Einnahmen!I$7:I$10002,A9587,Einnahmen!H$7:H$10002)+SUMIF(Ausgaben!E$7:E$10002,A9587,Ausgaben!G$7:G$10002)+SUMIF(Ausgaben!I$7:I$10002,A9587,Ausgaben!H$7:H$10002),2)</f>
        <v>0</v>
      </c>
    </row>
    <row r="9588" spans="1:2" x14ac:dyDescent="0.25">
      <c r="A9588">
        <v>9588</v>
      </c>
      <c r="B9588" s="24">
        <f>ROUND(SUMIF(Einnahmen!E$7:E$10002,A9588,Einnahmen!G$7:G$10002)+SUMIF(Einnahmen!I$7:I$10002,A9588,Einnahmen!H$7:H$10002)+SUMIF(Ausgaben!E$7:E$10002,A9588,Ausgaben!G$7:G$10002)+SUMIF(Ausgaben!I$7:I$10002,A9588,Ausgaben!H$7:H$10002),2)</f>
        <v>0</v>
      </c>
    </row>
    <row r="9589" spans="1:2" x14ac:dyDescent="0.25">
      <c r="A9589">
        <v>9589</v>
      </c>
      <c r="B9589" s="24">
        <f>ROUND(SUMIF(Einnahmen!E$7:E$10002,A9589,Einnahmen!G$7:G$10002)+SUMIF(Einnahmen!I$7:I$10002,A9589,Einnahmen!H$7:H$10002)+SUMIF(Ausgaben!E$7:E$10002,A9589,Ausgaben!G$7:G$10002)+SUMIF(Ausgaben!I$7:I$10002,A9589,Ausgaben!H$7:H$10002),2)</f>
        <v>0</v>
      </c>
    </row>
    <row r="9590" spans="1:2" x14ac:dyDescent="0.25">
      <c r="A9590">
        <v>9590</v>
      </c>
      <c r="B9590" s="24">
        <f>ROUND(SUMIF(Einnahmen!E$7:E$10002,A9590,Einnahmen!G$7:G$10002)+SUMIF(Einnahmen!I$7:I$10002,A9590,Einnahmen!H$7:H$10002)+SUMIF(Ausgaben!E$7:E$10002,A9590,Ausgaben!G$7:G$10002)+SUMIF(Ausgaben!I$7:I$10002,A9590,Ausgaben!H$7:H$10002),2)</f>
        <v>0</v>
      </c>
    </row>
    <row r="9591" spans="1:2" x14ac:dyDescent="0.25">
      <c r="A9591">
        <v>9591</v>
      </c>
      <c r="B9591" s="24">
        <f>ROUND(SUMIF(Einnahmen!E$7:E$10002,A9591,Einnahmen!G$7:G$10002)+SUMIF(Einnahmen!I$7:I$10002,A9591,Einnahmen!H$7:H$10002)+SUMIF(Ausgaben!E$7:E$10002,A9591,Ausgaben!G$7:G$10002)+SUMIF(Ausgaben!I$7:I$10002,A9591,Ausgaben!H$7:H$10002),2)</f>
        <v>0</v>
      </c>
    </row>
    <row r="9592" spans="1:2" x14ac:dyDescent="0.25">
      <c r="A9592">
        <v>9592</v>
      </c>
      <c r="B9592" s="24">
        <f>ROUND(SUMIF(Einnahmen!E$7:E$10002,A9592,Einnahmen!G$7:G$10002)+SUMIF(Einnahmen!I$7:I$10002,A9592,Einnahmen!H$7:H$10002)+SUMIF(Ausgaben!E$7:E$10002,A9592,Ausgaben!G$7:G$10002)+SUMIF(Ausgaben!I$7:I$10002,A9592,Ausgaben!H$7:H$10002),2)</f>
        <v>0</v>
      </c>
    </row>
    <row r="9593" spans="1:2" x14ac:dyDescent="0.25">
      <c r="A9593">
        <v>9593</v>
      </c>
      <c r="B9593" s="24">
        <f>ROUND(SUMIF(Einnahmen!E$7:E$10002,A9593,Einnahmen!G$7:G$10002)+SUMIF(Einnahmen!I$7:I$10002,A9593,Einnahmen!H$7:H$10002)+SUMIF(Ausgaben!E$7:E$10002,A9593,Ausgaben!G$7:G$10002)+SUMIF(Ausgaben!I$7:I$10002,A9593,Ausgaben!H$7:H$10002),2)</f>
        <v>0</v>
      </c>
    </row>
    <row r="9594" spans="1:2" x14ac:dyDescent="0.25">
      <c r="A9594">
        <v>9594</v>
      </c>
      <c r="B9594" s="24">
        <f>ROUND(SUMIF(Einnahmen!E$7:E$10002,A9594,Einnahmen!G$7:G$10002)+SUMIF(Einnahmen!I$7:I$10002,A9594,Einnahmen!H$7:H$10002)+SUMIF(Ausgaben!E$7:E$10002,A9594,Ausgaben!G$7:G$10002)+SUMIF(Ausgaben!I$7:I$10002,A9594,Ausgaben!H$7:H$10002),2)</f>
        <v>0</v>
      </c>
    </row>
    <row r="9595" spans="1:2" x14ac:dyDescent="0.25">
      <c r="A9595">
        <v>9595</v>
      </c>
      <c r="B9595" s="24">
        <f>ROUND(SUMIF(Einnahmen!E$7:E$10002,A9595,Einnahmen!G$7:G$10002)+SUMIF(Einnahmen!I$7:I$10002,A9595,Einnahmen!H$7:H$10002)+SUMIF(Ausgaben!E$7:E$10002,A9595,Ausgaben!G$7:G$10002)+SUMIF(Ausgaben!I$7:I$10002,A9595,Ausgaben!H$7:H$10002),2)</f>
        <v>0</v>
      </c>
    </row>
    <row r="9596" spans="1:2" x14ac:dyDescent="0.25">
      <c r="A9596">
        <v>9596</v>
      </c>
      <c r="B9596" s="24">
        <f>ROUND(SUMIF(Einnahmen!E$7:E$10002,A9596,Einnahmen!G$7:G$10002)+SUMIF(Einnahmen!I$7:I$10002,A9596,Einnahmen!H$7:H$10002)+SUMIF(Ausgaben!E$7:E$10002,A9596,Ausgaben!G$7:G$10002)+SUMIF(Ausgaben!I$7:I$10002,A9596,Ausgaben!H$7:H$10002),2)</f>
        <v>0</v>
      </c>
    </row>
    <row r="9597" spans="1:2" x14ac:dyDescent="0.25">
      <c r="A9597">
        <v>9597</v>
      </c>
      <c r="B9597" s="24">
        <f>ROUND(SUMIF(Einnahmen!E$7:E$10002,A9597,Einnahmen!G$7:G$10002)+SUMIF(Einnahmen!I$7:I$10002,A9597,Einnahmen!H$7:H$10002)+SUMIF(Ausgaben!E$7:E$10002,A9597,Ausgaben!G$7:G$10002)+SUMIF(Ausgaben!I$7:I$10002,A9597,Ausgaben!H$7:H$10002),2)</f>
        <v>0</v>
      </c>
    </row>
    <row r="9598" spans="1:2" x14ac:dyDescent="0.25">
      <c r="A9598">
        <v>9598</v>
      </c>
      <c r="B9598" s="24">
        <f>ROUND(SUMIF(Einnahmen!E$7:E$10002,A9598,Einnahmen!G$7:G$10002)+SUMIF(Einnahmen!I$7:I$10002,A9598,Einnahmen!H$7:H$10002)+SUMIF(Ausgaben!E$7:E$10002,A9598,Ausgaben!G$7:G$10002)+SUMIF(Ausgaben!I$7:I$10002,A9598,Ausgaben!H$7:H$10002),2)</f>
        <v>0</v>
      </c>
    </row>
    <row r="9599" spans="1:2" x14ac:dyDescent="0.25">
      <c r="A9599">
        <v>9599</v>
      </c>
      <c r="B9599" s="24">
        <f>ROUND(SUMIF(Einnahmen!E$7:E$10002,A9599,Einnahmen!G$7:G$10002)+SUMIF(Einnahmen!I$7:I$10002,A9599,Einnahmen!H$7:H$10002)+SUMIF(Ausgaben!E$7:E$10002,A9599,Ausgaben!G$7:G$10002)+SUMIF(Ausgaben!I$7:I$10002,A9599,Ausgaben!H$7:H$10002),2)</f>
        <v>0</v>
      </c>
    </row>
    <row r="9600" spans="1:2" x14ac:dyDescent="0.25">
      <c r="A9600">
        <v>9600</v>
      </c>
      <c r="B9600" s="24">
        <f>ROUND(SUMIF(Einnahmen!E$7:E$10002,A9600,Einnahmen!G$7:G$10002)+SUMIF(Einnahmen!I$7:I$10002,A9600,Einnahmen!H$7:H$10002)+SUMIF(Ausgaben!E$7:E$10002,A9600,Ausgaben!G$7:G$10002)+SUMIF(Ausgaben!I$7:I$10002,A9600,Ausgaben!H$7:H$10002),2)</f>
        <v>0</v>
      </c>
    </row>
    <row r="9601" spans="1:2" x14ac:dyDescent="0.25">
      <c r="A9601">
        <v>9601</v>
      </c>
      <c r="B9601" s="24">
        <f>ROUND(SUMIF(Einnahmen!E$7:E$10002,A9601,Einnahmen!G$7:G$10002)+SUMIF(Einnahmen!I$7:I$10002,A9601,Einnahmen!H$7:H$10002)+SUMIF(Ausgaben!E$7:E$10002,A9601,Ausgaben!G$7:G$10002)+SUMIF(Ausgaben!I$7:I$10002,A9601,Ausgaben!H$7:H$10002),2)</f>
        <v>0</v>
      </c>
    </row>
    <row r="9602" spans="1:2" x14ac:dyDescent="0.25">
      <c r="A9602">
        <v>9602</v>
      </c>
      <c r="B9602" s="24">
        <f>ROUND(SUMIF(Einnahmen!E$7:E$10002,A9602,Einnahmen!G$7:G$10002)+SUMIF(Einnahmen!I$7:I$10002,A9602,Einnahmen!H$7:H$10002)+SUMIF(Ausgaben!E$7:E$10002,A9602,Ausgaben!G$7:G$10002)+SUMIF(Ausgaben!I$7:I$10002,A9602,Ausgaben!H$7:H$10002),2)</f>
        <v>0</v>
      </c>
    </row>
    <row r="9603" spans="1:2" x14ac:dyDescent="0.25">
      <c r="A9603">
        <v>9603</v>
      </c>
      <c r="B9603" s="24">
        <f>ROUND(SUMIF(Einnahmen!E$7:E$10002,A9603,Einnahmen!G$7:G$10002)+SUMIF(Einnahmen!I$7:I$10002,A9603,Einnahmen!H$7:H$10002)+SUMIF(Ausgaben!E$7:E$10002,A9603,Ausgaben!G$7:G$10002)+SUMIF(Ausgaben!I$7:I$10002,A9603,Ausgaben!H$7:H$10002),2)</f>
        <v>0</v>
      </c>
    </row>
    <row r="9604" spans="1:2" x14ac:dyDescent="0.25">
      <c r="A9604">
        <v>9604</v>
      </c>
      <c r="B9604" s="24">
        <f>ROUND(SUMIF(Einnahmen!E$7:E$10002,A9604,Einnahmen!G$7:G$10002)+SUMIF(Einnahmen!I$7:I$10002,A9604,Einnahmen!H$7:H$10002)+SUMIF(Ausgaben!E$7:E$10002,A9604,Ausgaben!G$7:G$10002)+SUMIF(Ausgaben!I$7:I$10002,A9604,Ausgaben!H$7:H$10002),2)</f>
        <v>0</v>
      </c>
    </row>
    <row r="9605" spans="1:2" x14ac:dyDescent="0.25">
      <c r="A9605">
        <v>9605</v>
      </c>
      <c r="B9605" s="24">
        <f>ROUND(SUMIF(Einnahmen!E$7:E$10002,A9605,Einnahmen!G$7:G$10002)+SUMIF(Einnahmen!I$7:I$10002,A9605,Einnahmen!H$7:H$10002)+SUMIF(Ausgaben!E$7:E$10002,A9605,Ausgaben!G$7:G$10002)+SUMIF(Ausgaben!I$7:I$10002,A9605,Ausgaben!H$7:H$10002),2)</f>
        <v>0</v>
      </c>
    </row>
    <row r="9606" spans="1:2" x14ac:dyDescent="0.25">
      <c r="A9606">
        <v>9606</v>
      </c>
      <c r="B9606" s="24">
        <f>ROUND(SUMIF(Einnahmen!E$7:E$10002,A9606,Einnahmen!G$7:G$10002)+SUMIF(Einnahmen!I$7:I$10002,A9606,Einnahmen!H$7:H$10002)+SUMIF(Ausgaben!E$7:E$10002,A9606,Ausgaben!G$7:G$10002)+SUMIF(Ausgaben!I$7:I$10002,A9606,Ausgaben!H$7:H$10002),2)</f>
        <v>0</v>
      </c>
    </row>
    <row r="9607" spans="1:2" x14ac:dyDescent="0.25">
      <c r="A9607">
        <v>9607</v>
      </c>
      <c r="B9607" s="24">
        <f>ROUND(SUMIF(Einnahmen!E$7:E$10002,A9607,Einnahmen!G$7:G$10002)+SUMIF(Einnahmen!I$7:I$10002,A9607,Einnahmen!H$7:H$10002)+SUMIF(Ausgaben!E$7:E$10002,A9607,Ausgaben!G$7:G$10002)+SUMIF(Ausgaben!I$7:I$10002,A9607,Ausgaben!H$7:H$10002),2)</f>
        <v>0</v>
      </c>
    </row>
    <row r="9608" spans="1:2" x14ac:dyDescent="0.25">
      <c r="A9608">
        <v>9608</v>
      </c>
      <c r="B9608" s="24">
        <f>ROUND(SUMIF(Einnahmen!E$7:E$10002,A9608,Einnahmen!G$7:G$10002)+SUMIF(Einnahmen!I$7:I$10002,A9608,Einnahmen!H$7:H$10002)+SUMIF(Ausgaben!E$7:E$10002,A9608,Ausgaben!G$7:G$10002)+SUMIF(Ausgaben!I$7:I$10002,A9608,Ausgaben!H$7:H$10002),2)</f>
        <v>0</v>
      </c>
    </row>
    <row r="9609" spans="1:2" x14ac:dyDescent="0.25">
      <c r="A9609">
        <v>9609</v>
      </c>
      <c r="B9609" s="24">
        <f>ROUND(SUMIF(Einnahmen!E$7:E$10002,A9609,Einnahmen!G$7:G$10002)+SUMIF(Einnahmen!I$7:I$10002,A9609,Einnahmen!H$7:H$10002)+SUMIF(Ausgaben!E$7:E$10002,A9609,Ausgaben!G$7:G$10002)+SUMIF(Ausgaben!I$7:I$10002,A9609,Ausgaben!H$7:H$10002),2)</f>
        <v>0</v>
      </c>
    </row>
    <row r="9610" spans="1:2" x14ac:dyDescent="0.25">
      <c r="A9610">
        <v>9610</v>
      </c>
      <c r="B9610" s="24">
        <f>ROUND(SUMIF(Einnahmen!E$7:E$10002,A9610,Einnahmen!G$7:G$10002)+SUMIF(Einnahmen!I$7:I$10002,A9610,Einnahmen!H$7:H$10002)+SUMIF(Ausgaben!E$7:E$10002,A9610,Ausgaben!G$7:G$10002)+SUMIF(Ausgaben!I$7:I$10002,A9610,Ausgaben!H$7:H$10002),2)</f>
        <v>0</v>
      </c>
    </row>
    <row r="9611" spans="1:2" x14ac:dyDescent="0.25">
      <c r="A9611">
        <v>9611</v>
      </c>
      <c r="B9611" s="24">
        <f>ROUND(SUMIF(Einnahmen!E$7:E$10002,A9611,Einnahmen!G$7:G$10002)+SUMIF(Einnahmen!I$7:I$10002,A9611,Einnahmen!H$7:H$10002)+SUMIF(Ausgaben!E$7:E$10002,A9611,Ausgaben!G$7:G$10002)+SUMIF(Ausgaben!I$7:I$10002,A9611,Ausgaben!H$7:H$10002),2)</f>
        <v>0</v>
      </c>
    </row>
    <row r="9612" spans="1:2" x14ac:dyDescent="0.25">
      <c r="A9612">
        <v>9612</v>
      </c>
      <c r="B9612" s="24">
        <f>ROUND(SUMIF(Einnahmen!E$7:E$10002,A9612,Einnahmen!G$7:G$10002)+SUMIF(Einnahmen!I$7:I$10002,A9612,Einnahmen!H$7:H$10002)+SUMIF(Ausgaben!E$7:E$10002,A9612,Ausgaben!G$7:G$10002)+SUMIF(Ausgaben!I$7:I$10002,A9612,Ausgaben!H$7:H$10002),2)</f>
        <v>0</v>
      </c>
    </row>
    <row r="9613" spans="1:2" x14ac:dyDescent="0.25">
      <c r="A9613">
        <v>9613</v>
      </c>
      <c r="B9613" s="24">
        <f>ROUND(SUMIF(Einnahmen!E$7:E$10002,A9613,Einnahmen!G$7:G$10002)+SUMIF(Einnahmen!I$7:I$10002,A9613,Einnahmen!H$7:H$10002)+SUMIF(Ausgaben!E$7:E$10002,A9613,Ausgaben!G$7:G$10002)+SUMIF(Ausgaben!I$7:I$10002,A9613,Ausgaben!H$7:H$10002),2)</f>
        <v>0</v>
      </c>
    </row>
    <row r="9614" spans="1:2" x14ac:dyDescent="0.25">
      <c r="A9614">
        <v>9614</v>
      </c>
      <c r="B9614" s="24">
        <f>ROUND(SUMIF(Einnahmen!E$7:E$10002,A9614,Einnahmen!G$7:G$10002)+SUMIF(Einnahmen!I$7:I$10002,A9614,Einnahmen!H$7:H$10002)+SUMIF(Ausgaben!E$7:E$10002,A9614,Ausgaben!G$7:G$10002)+SUMIF(Ausgaben!I$7:I$10002,A9614,Ausgaben!H$7:H$10002),2)</f>
        <v>0</v>
      </c>
    </row>
    <row r="9615" spans="1:2" x14ac:dyDescent="0.25">
      <c r="A9615">
        <v>9615</v>
      </c>
      <c r="B9615" s="24">
        <f>ROUND(SUMIF(Einnahmen!E$7:E$10002,A9615,Einnahmen!G$7:G$10002)+SUMIF(Einnahmen!I$7:I$10002,A9615,Einnahmen!H$7:H$10002)+SUMIF(Ausgaben!E$7:E$10002,A9615,Ausgaben!G$7:G$10002)+SUMIF(Ausgaben!I$7:I$10002,A9615,Ausgaben!H$7:H$10002),2)</f>
        <v>0</v>
      </c>
    </row>
    <row r="9616" spans="1:2" x14ac:dyDescent="0.25">
      <c r="A9616">
        <v>9616</v>
      </c>
      <c r="B9616" s="24">
        <f>ROUND(SUMIF(Einnahmen!E$7:E$10002,A9616,Einnahmen!G$7:G$10002)+SUMIF(Einnahmen!I$7:I$10002,A9616,Einnahmen!H$7:H$10002)+SUMIF(Ausgaben!E$7:E$10002,A9616,Ausgaben!G$7:G$10002)+SUMIF(Ausgaben!I$7:I$10002,A9616,Ausgaben!H$7:H$10002),2)</f>
        <v>0</v>
      </c>
    </row>
    <row r="9617" spans="1:2" x14ac:dyDescent="0.25">
      <c r="A9617">
        <v>9617</v>
      </c>
      <c r="B9617" s="24">
        <f>ROUND(SUMIF(Einnahmen!E$7:E$10002,A9617,Einnahmen!G$7:G$10002)+SUMIF(Einnahmen!I$7:I$10002,A9617,Einnahmen!H$7:H$10002)+SUMIF(Ausgaben!E$7:E$10002,A9617,Ausgaben!G$7:G$10002)+SUMIF(Ausgaben!I$7:I$10002,A9617,Ausgaben!H$7:H$10002),2)</f>
        <v>0</v>
      </c>
    </row>
    <row r="9618" spans="1:2" x14ac:dyDescent="0.25">
      <c r="A9618">
        <v>9618</v>
      </c>
      <c r="B9618" s="24">
        <f>ROUND(SUMIF(Einnahmen!E$7:E$10002,A9618,Einnahmen!G$7:G$10002)+SUMIF(Einnahmen!I$7:I$10002,A9618,Einnahmen!H$7:H$10002)+SUMIF(Ausgaben!E$7:E$10002,A9618,Ausgaben!G$7:G$10002)+SUMIF(Ausgaben!I$7:I$10002,A9618,Ausgaben!H$7:H$10002),2)</f>
        <v>0</v>
      </c>
    </row>
    <row r="9619" spans="1:2" x14ac:dyDescent="0.25">
      <c r="A9619">
        <v>9619</v>
      </c>
      <c r="B9619" s="24">
        <f>ROUND(SUMIF(Einnahmen!E$7:E$10002,A9619,Einnahmen!G$7:G$10002)+SUMIF(Einnahmen!I$7:I$10002,A9619,Einnahmen!H$7:H$10002)+SUMIF(Ausgaben!E$7:E$10002,A9619,Ausgaben!G$7:G$10002)+SUMIF(Ausgaben!I$7:I$10002,A9619,Ausgaben!H$7:H$10002),2)</f>
        <v>0</v>
      </c>
    </row>
    <row r="9620" spans="1:2" x14ac:dyDescent="0.25">
      <c r="A9620">
        <v>9620</v>
      </c>
      <c r="B9620" s="24">
        <f>ROUND(SUMIF(Einnahmen!E$7:E$10002,A9620,Einnahmen!G$7:G$10002)+SUMIF(Einnahmen!I$7:I$10002,A9620,Einnahmen!H$7:H$10002)+SUMIF(Ausgaben!E$7:E$10002,A9620,Ausgaben!G$7:G$10002)+SUMIF(Ausgaben!I$7:I$10002,A9620,Ausgaben!H$7:H$10002),2)</f>
        <v>0</v>
      </c>
    </row>
    <row r="9621" spans="1:2" x14ac:dyDescent="0.25">
      <c r="A9621">
        <v>9621</v>
      </c>
      <c r="B9621" s="24">
        <f>ROUND(SUMIF(Einnahmen!E$7:E$10002,A9621,Einnahmen!G$7:G$10002)+SUMIF(Einnahmen!I$7:I$10002,A9621,Einnahmen!H$7:H$10002)+SUMIF(Ausgaben!E$7:E$10002,A9621,Ausgaben!G$7:G$10002)+SUMIF(Ausgaben!I$7:I$10002,A9621,Ausgaben!H$7:H$10002),2)</f>
        <v>0</v>
      </c>
    </row>
    <row r="9622" spans="1:2" x14ac:dyDescent="0.25">
      <c r="A9622">
        <v>9622</v>
      </c>
      <c r="B9622" s="24">
        <f>ROUND(SUMIF(Einnahmen!E$7:E$10002,A9622,Einnahmen!G$7:G$10002)+SUMIF(Einnahmen!I$7:I$10002,A9622,Einnahmen!H$7:H$10002)+SUMIF(Ausgaben!E$7:E$10002,A9622,Ausgaben!G$7:G$10002)+SUMIF(Ausgaben!I$7:I$10002,A9622,Ausgaben!H$7:H$10002),2)</f>
        <v>0</v>
      </c>
    </row>
    <row r="9623" spans="1:2" x14ac:dyDescent="0.25">
      <c r="A9623">
        <v>9623</v>
      </c>
      <c r="B9623" s="24">
        <f>ROUND(SUMIF(Einnahmen!E$7:E$10002,A9623,Einnahmen!G$7:G$10002)+SUMIF(Einnahmen!I$7:I$10002,A9623,Einnahmen!H$7:H$10002)+SUMIF(Ausgaben!E$7:E$10002,A9623,Ausgaben!G$7:G$10002)+SUMIF(Ausgaben!I$7:I$10002,A9623,Ausgaben!H$7:H$10002),2)</f>
        <v>0</v>
      </c>
    </row>
    <row r="9624" spans="1:2" x14ac:dyDescent="0.25">
      <c r="A9624">
        <v>9624</v>
      </c>
      <c r="B9624" s="24">
        <f>ROUND(SUMIF(Einnahmen!E$7:E$10002,A9624,Einnahmen!G$7:G$10002)+SUMIF(Einnahmen!I$7:I$10002,A9624,Einnahmen!H$7:H$10002)+SUMIF(Ausgaben!E$7:E$10002,A9624,Ausgaben!G$7:G$10002)+SUMIF(Ausgaben!I$7:I$10002,A9624,Ausgaben!H$7:H$10002),2)</f>
        <v>0</v>
      </c>
    </row>
    <row r="9625" spans="1:2" x14ac:dyDescent="0.25">
      <c r="A9625">
        <v>9625</v>
      </c>
      <c r="B9625" s="24">
        <f>ROUND(SUMIF(Einnahmen!E$7:E$10002,A9625,Einnahmen!G$7:G$10002)+SUMIF(Einnahmen!I$7:I$10002,A9625,Einnahmen!H$7:H$10002)+SUMIF(Ausgaben!E$7:E$10002,A9625,Ausgaben!G$7:G$10002)+SUMIF(Ausgaben!I$7:I$10002,A9625,Ausgaben!H$7:H$10002),2)</f>
        <v>0</v>
      </c>
    </row>
    <row r="9626" spans="1:2" x14ac:dyDescent="0.25">
      <c r="A9626">
        <v>9626</v>
      </c>
      <c r="B9626" s="24">
        <f>ROUND(SUMIF(Einnahmen!E$7:E$10002,A9626,Einnahmen!G$7:G$10002)+SUMIF(Einnahmen!I$7:I$10002,A9626,Einnahmen!H$7:H$10002)+SUMIF(Ausgaben!E$7:E$10002,A9626,Ausgaben!G$7:G$10002)+SUMIF(Ausgaben!I$7:I$10002,A9626,Ausgaben!H$7:H$10002),2)</f>
        <v>0</v>
      </c>
    </row>
    <row r="9627" spans="1:2" x14ac:dyDescent="0.25">
      <c r="A9627">
        <v>9627</v>
      </c>
      <c r="B9627" s="24">
        <f>ROUND(SUMIF(Einnahmen!E$7:E$10002,A9627,Einnahmen!G$7:G$10002)+SUMIF(Einnahmen!I$7:I$10002,A9627,Einnahmen!H$7:H$10002)+SUMIF(Ausgaben!E$7:E$10002,A9627,Ausgaben!G$7:G$10002)+SUMIF(Ausgaben!I$7:I$10002,A9627,Ausgaben!H$7:H$10002),2)</f>
        <v>0</v>
      </c>
    </row>
    <row r="9628" spans="1:2" x14ac:dyDescent="0.25">
      <c r="A9628">
        <v>9628</v>
      </c>
      <c r="B9628" s="24">
        <f>ROUND(SUMIF(Einnahmen!E$7:E$10002,A9628,Einnahmen!G$7:G$10002)+SUMIF(Einnahmen!I$7:I$10002,A9628,Einnahmen!H$7:H$10002)+SUMIF(Ausgaben!E$7:E$10002,A9628,Ausgaben!G$7:G$10002)+SUMIF(Ausgaben!I$7:I$10002,A9628,Ausgaben!H$7:H$10002),2)</f>
        <v>0</v>
      </c>
    </row>
    <row r="9629" spans="1:2" x14ac:dyDescent="0.25">
      <c r="A9629">
        <v>9629</v>
      </c>
      <c r="B9629" s="24">
        <f>ROUND(SUMIF(Einnahmen!E$7:E$10002,A9629,Einnahmen!G$7:G$10002)+SUMIF(Einnahmen!I$7:I$10002,A9629,Einnahmen!H$7:H$10002)+SUMIF(Ausgaben!E$7:E$10002,A9629,Ausgaben!G$7:G$10002)+SUMIF(Ausgaben!I$7:I$10002,A9629,Ausgaben!H$7:H$10002),2)</f>
        <v>0</v>
      </c>
    </row>
    <row r="9630" spans="1:2" x14ac:dyDescent="0.25">
      <c r="A9630">
        <v>9630</v>
      </c>
      <c r="B9630" s="24">
        <f>ROUND(SUMIF(Einnahmen!E$7:E$10002,A9630,Einnahmen!G$7:G$10002)+SUMIF(Einnahmen!I$7:I$10002,A9630,Einnahmen!H$7:H$10002)+SUMIF(Ausgaben!E$7:E$10002,A9630,Ausgaben!G$7:G$10002)+SUMIF(Ausgaben!I$7:I$10002,A9630,Ausgaben!H$7:H$10002),2)</f>
        <v>0</v>
      </c>
    </row>
    <row r="9631" spans="1:2" x14ac:dyDescent="0.25">
      <c r="A9631">
        <v>9631</v>
      </c>
      <c r="B9631" s="24">
        <f>ROUND(SUMIF(Einnahmen!E$7:E$10002,A9631,Einnahmen!G$7:G$10002)+SUMIF(Einnahmen!I$7:I$10002,A9631,Einnahmen!H$7:H$10002)+SUMIF(Ausgaben!E$7:E$10002,A9631,Ausgaben!G$7:G$10002)+SUMIF(Ausgaben!I$7:I$10002,A9631,Ausgaben!H$7:H$10002),2)</f>
        <v>0</v>
      </c>
    </row>
    <row r="9632" spans="1:2" x14ac:dyDescent="0.25">
      <c r="A9632">
        <v>9632</v>
      </c>
      <c r="B9632" s="24">
        <f>ROUND(SUMIF(Einnahmen!E$7:E$10002,A9632,Einnahmen!G$7:G$10002)+SUMIF(Einnahmen!I$7:I$10002,A9632,Einnahmen!H$7:H$10002)+SUMIF(Ausgaben!E$7:E$10002,A9632,Ausgaben!G$7:G$10002)+SUMIF(Ausgaben!I$7:I$10002,A9632,Ausgaben!H$7:H$10002),2)</f>
        <v>0</v>
      </c>
    </row>
    <row r="9633" spans="1:2" x14ac:dyDescent="0.25">
      <c r="A9633">
        <v>9633</v>
      </c>
      <c r="B9633" s="24">
        <f>ROUND(SUMIF(Einnahmen!E$7:E$10002,A9633,Einnahmen!G$7:G$10002)+SUMIF(Einnahmen!I$7:I$10002,A9633,Einnahmen!H$7:H$10002)+SUMIF(Ausgaben!E$7:E$10002,A9633,Ausgaben!G$7:G$10002)+SUMIF(Ausgaben!I$7:I$10002,A9633,Ausgaben!H$7:H$10002),2)</f>
        <v>0</v>
      </c>
    </row>
    <row r="9634" spans="1:2" x14ac:dyDescent="0.25">
      <c r="A9634">
        <v>9634</v>
      </c>
      <c r="B9634" s="24">
        <f>ROUND(SUMIF(Einnahmen!E$7:E$10002,A9634,Einnahmen!G$7:G$10002)+SUMIF(Einnahmen!I$7:I$10002,A9634,Einnahmen!H$7:H$10002)+SUMIF(Ausgaben!E$7:E$10002,A9634,Ausgaben!G$7:G$10002)+SUMIF(Ausgaben!I$7:I$10002,A9634,Ausgaben!H$7:H$10002),2)</f>
        <v>0</v>
      </c>
    </row>
    <row r="9635" spans="1:2" x14ac:dyDescent="0.25">
      <c r="A9635">
        <v>9635</v>
      </c>
      <c r="B9635" s="24">
        <f>ROUND(SUMIF(Einnahmen!E$7:E$10002,A9635,Einnahmen!G$7:G$10002)+SUMIF(Einnahmen!I$7:I$10002,A9635,Einnahmen!H$7:H$10002)+SUMIF(Ausgaben!E$7:E$10002,A9635,Ausgaben!G$7:G$10002)+SUMIF(Ausgaben!I$7:I$10002,A9635,Ausgaben!H$7:H$10002),2)</f>
        <v>0</v>
      </c>
    </row>
    <row r="9636" spans="1:2" x14ac:dyDescent="0.25">
      <c r="A9636">
        <v>9636</v>
      </c>
      <c r="B9636" s="24">
        <f>ROUND(SUMIF(Einnahmen!E$7:E$10002,A9636,Einnahmen!G$7:G$10002)+SUMIF(Einnahmen!I$7:I$10002,A9636,Einnahmen!H$7:H$10002)+SUMIF(Ausgaben!E$7:E$10002,A9636,Ausgaben!G$7:G$10002)+SUMIF(Ausgaben!I$7:I$10002,A9636,Ausgaben!H$7:H$10002),2)</f>
        <v>0</v>
      </c>
    </row>
    <row r="9637" spans="1:2" x14ac:dyDescent="0.25">
      <c r="A9637">
        <v>9637</v>
      </c>
      <c r="B9637" s="24">
        <f>ROUND(SUMIF(Einnahmen!E$7:E$10002,A9637,Einnahmen!G$7:G$10002)+SUMIF(Einnahmen!I$7:I$10002,A9637,Einnahmen!H$7:H$10002)+SUMIF(Ausgaben!E$7:E$10002,A9637,Ausgaben!G$7:G$10002)+SUMIF(Ausgaben!I$7:I$10002,A9637,Ausgaben!H$7:H$10002),2)</f>
        <v>0</v>
      </c>
    </row>
    <row r="9638" spans="1:2" x14ac:dyDescent="0.25">
      <c r="A9638">
        <v>9638</v>
      </c>
      <c r="B9638" s="24">
        <f>ROUND(SUMIF(Einnahmen!E$7:E$10002,A9638,Einnahmen!G$7:G$10002)+SUMIF(Einnahmen!I$7:I$10002,A9638,Einnahmen!H$7:H$10002)+SUMIF(Ausgaben!E$7:E$10002,A9638,Ausgaben!G$7:G$10002)+SUMIF(Ausgaben!I$7:I$10002,A9638,Ausgaben!H$7:H$10002),2)</f>
        <v>0</v>
      </c>
    </row>
    <row r="9639" spans="1:2" x14ac:dyDescent="0.25">
      <c r="A9639">
        <v>9639</v>
      </c>
      <c r="B9639" s="24">
        <f>ROUND(SUMIF(Einnahmen!E$7:E$10002,A9639,Einnahmen!G$7:G$10002)+SUMIF(Einnahmen!I$7:I$10002,A9639,Einnahmen!H$7:H$10002)+SUMIF(Ausgaben!E$7:E$10002,A9639,Ausgaben!G$7:G$10002)+SUMIF(Ausgaben!I$7:I$10002,A9639,Ausgaben!H$7:H$10002),2)</f>
        <v>0</v>
      </c>
    </row>
    <row r="9640" spans="1:2" x14ac:dyDescent="0.25">
      <c r="A9640">
        <v>9640</v>
      </c>
      <c r="B9640" s="24">
        <f>ROUND(SUMIF(Einnahmen!E$7:E$10002,A9640,Einnahmen!G$7:G$10002)+SUMIF(Einnahmen!I$7:I$10002,A9640,Einnahmen!H$7:H$10002)+SUMIF(Ausgaben!E$7:E$10002,A9640,Ausgaben!G$7:G$10002)+SUMIF(Ausgaben!I$7:I$10002,A9640,Ausgaben!H$7:H$10002),2)</f>
        <v>0</v>
      </c>
    </row>
    <row r="9641" spans="1:2" x14ac:dyDescent="0.25">
      <c r="A9641">
        <v>9641</v>
      </c>
      <c r="B9641" s="24">
        <f>ROUND(SUMIF(Einnahmen!E$7:E$10002,A9641,Einnahmen!G$7:G$10002)+SUMIF(Einnahmen!I$7:I$10002,A9641,Einnahmen!H$7:H$10002)+SUMIF(Ausgaben!E$7:E$10002,A9641,Ausgaben!G$7:G$10002)+SUMIF(Ausgaben!I$7:I$10002,A9641,Ausgaben!H$7:H$10002),2)</f>
        <v>0</v>
      </c>
    </row>
    <row r="9642" spans="1:2" x14ac:dyDescent="0.25">
      <c r="A9642">
        <v>9642</v>
      </c>
      <c r="B9642" s="24">
        <f>ROUND(SUMIF(Einnahmen!E$7:E$10002,A9642,Einnahmen!G$7:G$10002)+SUMIF(Einnahmen!I$7:I$10002,A9642,Einnahmen!H$7:H$10002)+SUMIF(Ausgaben!E$7:E$10002,A9642,Ausgaben!G$7:G$10002)+SUMIF(Ausgaben!I$7:I$10002,A9642,Ausgaben!H$7:H$10002),2)</f>
        <v>0</v>
      </c>
    </row>
    <row r="9643" spans="1:2" x14ac:dyDescent="0.25">
      <c r="A9643">
        <v>9643</v>
      </c>
      <c r="B9643" s="24">
        <f>ROUND(SUMIF(Einnahmen!E$7:E$10002,A9643,Einnahmen!G$7:G$10002)+SUMIF(Einnahmen!I$7:I$10002,A9643,Einnahmen!H$7:H$10002)+SUMIF(Ausgaben!E$7:E$10002,A9643,Ausgaben!G$7:G$10002)+SUMIF(Ausgaben!I$7:I$10002,A9643,Ausgaben!H$7:H$10002),2)</f>
        <v>0</v>
      </c>
    </row>
    <row r="9644" spans="1:2" x14ac:dyDescent="0.25">
      <c r="A9644">
        <v>9644</v>
      </c>
      <c r="B9644" s="24">
        <f>ROUND(SUMIF(Einnahmen!E$7:E$10002,A9644,Einnahmen!G$7:G$10002)+SUMIF(Einnahmen!I$7:I$10002,A9644,Einnahmen!H$7:H$10002)+SUMIF(Ausgaben!E$7:E$10002,A9644,Ausgaben!G$7:G$10002)+SUMIF(Ausgaben!I$7:I$10002,A9644,Ausgaben!H$7:H$10002),2)</f>
        <v>0</v>
      </c>
    </row>
    <row r="9645" spans="1:2" x14ac:dyDescent="0.25">
      <c r="A9645">
        <v>9645</v>
      </c>
      <c r="B9645" s="24">
        <f>ROUND(SUMIF(Einnahmen!E$7:E$10002,A9645,Einnahmen!G$7:G$10002)+SUMIF(Einnahmen!I$7:I$10002,A9645,Einnahmen!H$7:H$10002)+SUMIF(Ausgaben!E$7:E$10002,A9645,Ausgaben!G$7:G$10002)+SUMIF(Ausgaben!I$7:I$10002,A9645,Ausgaben!H$7:H$10002),2)</f>
        <v>0</v>
      </c>
    </row>
    <row r="9646" spans="1:2" x14ac:dyDescent="0.25">
      <c r="A9646">
        <v>9646</v>
      </c>
      <c r="B9646" s="24">
        <f>ROUND(SUMIF(Einnahmen!E$7:E$10002,A9646,Einnahmen!G$7:G$10002)+SUMIF(Einnahmen!I$7:I$10002,A9646,Einnahmen!H$7:H$10002)+SUMIF(Ausgaben!E$7:E$10002,A9646,Ausgaben!G$7:G$10002)+SUMIF(Ausgaben!I$7:I$10002,A9646,Ausgaben!H$7:H$10002),2)</f>
        <v>0</v>
      </c>
    </row>
    <row r="9647" spans="1:2" x14ac:dyDescent="0.25">
      <c r="A9647">
        <v>9647</v>
      </c>
      <c r="B9647" s="24">
        <f>ROUND(SUMIF(Einnahmen!E$7:E$10002,A9647,Einnahmen!G$7:G$10002)+SUMIF(Einnahmen!I$7:I$10002,A9647,Einnahmen!H$7:H$10002)+SUMIF(Ausgaben!E$7:E$10002,A9647,Ausgaben!G$7:G$10002)+SUMIF(Ausgaben!I$7:I$10002,A9647,Ausgaben!H$7:H$10002),2)</f>
        <v>0</v>
      </c>
    </row>
    <row r="9648" spans="1:2" x14ac:dyDescent="0.25">
      <c r="A9648">
        <v>9648</v>
      </c>
      <c r="B9648" s="24">
        <f>ROUND(SUMIF(Einnahmen!E$7:E$10002,A9648,Einnahmen!G$7:G$10002)+SUMIF(Einnahmen!I$7:I$10002,A9648,Einnahmen!H$7:H$10002)+SUMIF(Ausgaben!E$7:E$10002,A9648,Ausgaben!G$7:G$10002)+SUMIF(Ausgaben!I$7:I$10002,A9648,Ausgaben!H$7:H$10002),2)</f>
        <v>0</v>
      </c>
    </row>
    <row r="9649" spans="1:2" x14ac:dyDescent="0.25">
      <c r="A9649">
        <v>9649</v>
      </c>
      <c r="B9649" s="24">
        <f>ROUND(SUMIF(Einnahmen!E$7:E$10002,A9649,Einnahmen!G$7:G$10002)+SUMIF(Einnahmen!I$7:I$10002,A9649,Einnahmen!H$7:H$10002)+SUMIF(Ausgaben!E$7:E$10002,A9649,Ausgaben!G$7:G$10002)+SUMIF(Ausgaben!I$7:I$10002,A9649,Ausgaben!H$7:H$10002),2)</f>
        <v>0</v>
      </c>
    </row>
    <row r="9650" spans="1:2" x14ac:dyDescent="0.25">
      <c r="A9650">
        <v>9650</v>
      </c>
      <c r="B9650" s="24">
        <f>ROUND(SUMIF(Einnahmen!E$7:E$10002,A9650,Einnahmen!G$7:G$10002)+SUMIF(Einnahmen!I$7:I$10002,A9650,Einnahmen!H$7:H$10002)+SUMIF(Ausgaben!E$7:E$10002,A9650,Ausgaben!G$7:G$10002)+SUMIF(Ausgaben!I$7:I$10002,A9650,Ausgaben!H$7:H$10002),2)</f>
        <v>0</v>
      </c>
    </row>
    <row r="9651" spans="1:2" x14ac:dyDescent="0.25">
      <c r="A9651">
        <v>9651</v>
      </c>
      <c r="B9651" s="24">
        <f>ROUND(SUMIF(Einnahmen!E$7:E$10002,A9651,Einnahmen!G$7:G$10002)+SUMIF(Einnahmen!I$7:I$10002,A9651,Einnahmen!H$7:H$10002)+SUMIF(Ausgaben!E$7:E$10002,A9651,Ausgaben!G$7:G$10002)+SUMIF(Ausgaben!I$7:I$10002,A9651,Ausgaben!H$7:H$10002),2)</f>
        <v>0</v>
      </c>
    </row>
    <row r="9652" spans="1:2" x14ac:dyDescent="0.25">
      <c r="A9652">
        <v>9652</v>
      </c>
      <c r="B9652" s="24">
        <f>ROUND(SUMIF(Einnahmen!E$7:E$10002,A9652,Einnahmen!G$7:G$10002)+SUMIF(Einnahmen!I$7:I$10002,A9652,Einnahmen!H$7:H$10002)+SUMIF(Ausgaben!E$7:E$10002,A9652,Ausgaben!G$7:G$10002)+SUMIF(Ausgaben!I$7:I$10002,A9652,Ausgaben!H$7:H$10002),2)</f>
        <v>0</v>
      </c>
    </row>
    <row r="9653" spans="1:2" x14ac:dyDescent="0.25">
      <c r="A9653">
        <v>9653</v>
      </c>
      <c r="B9653" s="24">
        <f>ROUND(SUMIF(Einnahmen!E$7:E$10002,A9653,Einnahmen!G$7:G$10002)+SUMIF(Einnahmen!I$7:I$10002,A9653,Einnahmen!H$7:H$10002)+SUMIF(Ausgaben!E$7:E$10002,A9653,Ausgaben!G$7:G$10002)+SUMIF(Ausgaben!I$7:I$10002,A9653,Ausgaben!H$7:H$10002),2)</f>
        <v>0</v>
      </c>
    </row>
    <row r="9654" spans="1:2" x14ac:dyDescent="0.25">
      <c r="A9654">
        <v>9654</v>
      </c>
      <c r="B9654" s="24">
        <f>ROUND(SUMIF(Einnahmen!E$7:E$10002,A9654,Einnahmen!G$7:G$10002)+SUMIF(Einnahmen!I$7:I$10002,A9654,Einnahmen!H$7:H$10002)+SUMIF(Ausgaben!E$7:E$10002,A9654,Ausgaben!G$7:G$10002)+SUMIF(Ausgaben!I$7:I$10002,A9654,Ausgaben!H$7:H$10002),2)</f>
        <v>0</v>
      </c>
    </row>
    <row r="9655" spans="1:2" x14ac:dyDescent="0.25">
      <c r="A9655">
        <v>9655</v>
      </c>
      <c r="B9655" s="24">
        <f>ROUND(SUMIF(Einnahmen!E$7:E$10002,A9655,Einnahmen!G$7:G$10002)+SUMIF(Einnahmen!I$7:I$10002,A9655,Einnahmen!H$7:H$10002)+SUMIF(Ausgaben!E$7:E$10002,A9655,Ausgaben!G$7:G$10002)+SUMIF(Ausgaben!I$7:I$10002,A9655,Ausgaben!H$7:H$10002),2)</f>
        <v>0</v>
      </c>
    </row>
    <row r="9656" spans="1:2" x14ac:dyDescent="0.25">
      <c r="A9656">
        <v>9656</v>
      </c>
      <c r="B9656" s="24">
        <f>ROUND(SUMIF(Einnahmen!E$7:E$10002,A9656,Einnahmen!G$7:G$10002)+SUMIF(Einnahmen!I$7:I$10002,A9656,Einnahmen!H$7:H$10002)+SUMIF(Ausgaben!E$7:E$10002,A9656,Ausgaben!G$7:G$10002)+SUMIF(Ausgaben!I$7:I$10002,A9656,Ausgaben!H$7:H$10002),2)</f>
        <v>0</v>
      </c>
    </row>
    <row r="9657" spans="1:2" x14ac:dyDescent="0.25">
      <c r="A9657">
        <v>9657</v>
      </c>
      <c r="B9657" s="24">
        <f>ROUND(SUMIF(Einnahmen!E$7:E$10002,A9657,Einnahmen!G$7:G$10002)+SUMIF(Einnahmen!I$7:I$10002,A9657,Einnahmen!H$7:H$10002)+SUMIF(Ausgaben!E$7:E$10002,A9657,Ausgaben!G$7:G$10002)+SUMIF(Ausgaben!I$7:I$10002,A9657,Ausgaben!H$7:H$10002),2)</f>
        <v>0</v>
      </c>
    </row>
    <row r="9658" spans="1:2" x14ac:dyDescent="0.25">
      <c r="A9658">
        <v>9658</v>
      </c>
      <c r="B9658" s="24">
        <f>ROUND(SUMIF(Einnahmen!E$7:E$10002,A9658,Einnahmen!G$7:G$10002)+SUMIF(Einnahmen!I$7:I$10002,A9658,Einnahmen!H$7:H$10002)+SUMIF(Ausgaben!E$7:E$10002,A9658,Ausgaben!G$7:G$10002)+SUMIF(Ausgaben!I$7:I$10002,A9658,Ausgaben!H$7:H$10002),2)</f>
        <v>0</v>
      </c>
    </row>
    <row r="9659" spans="1:2" x14ac:dyDescent="0.25">
      <c r="A9659">
        <v>9659</v>
      </c>
      <c r="B9659" s="24">
        <f>ROUND(SUMIF(Einnahmen!E$7:E$10002,A9659,Einnahmen!G$7:G$10002)+SUMIF(Einnahmen!I$7:I$10002,A9659,Einnahmen!H$7:H$10002)+SUMIF(Ausgaben!E$7:E$10002,A9659,Ausgaben!G$7:G$10002)+SUMIF(Ausgaben!I$7:I$10002,A9659,Ausgaben!H$7:H$10002),2)</f>
        <v>0</v>
      </c>
    </row>
    <row r="9660" spans="1:2" x14ac:dyDescent="0.25">
      <c r="A9660">
        <v>9660</v>
      </c>
      <c r="B9660" s="24">
        <f>ROUND(SUMIF(Einnahmen!E$7:E$10002,A9660,Einnahmen!G$7:G$10002)+SUMIF(Einnahmen!I$7:I$10002,A9660,Einnahmen!H$7:H$10002)+SUMIF(Ausgaben!E$7:E$10002,A9660,Ausgaben!G$7:G$10002)+SUMIF(Ausgaben!I$7:I$10002,A9660,Ausgaben!H$7:H$10002),2)</f>
        <v>0</v>
      </c>
    </row>
    <row r="9661" spans="1:2" x14ac:dyDescent="0.25">
      <c r="A9661">
        <v>9661</v>
      </c>
      <c r="B9661" s="24">
        <f>ROUND(SUMIF(Einnahmen!E$7:E$10002,A9661,Einnahmen!G$7:G$10002)+SUMIF(Einnahmen!I$7:I$10002,A9661,Einnahmen!H$7:H$10002)+SUMIF(Ausgaben!E$7:E$10002,A9661,Ausgaben!G$7:G$10002)+SUMIF(Ausgaben!I$7:I$10002,A9661,Ausgaben!H$7:H$10002),2)</f>
        <v>0</v>
      </c>
    </row>
    <row r="9662" spans="1:2" x14ac:dyDescent="0.25">
      <c r="A9662">
        <v>9662</v>
      </c>
      <c r="B9662" s="24">
        <f>ROUND(SUMIF(Einnahmen!E$7:E$10002,A9662,Einnahmen!G$7:G$10002)+SUMIF(Einnahmen!I$7:I$10002,A9662,Einnahmen!H$7:H$10002)+SUMIF(Ausgaben!E$7:E$10002,A9662,Ausgaben!G$7:G$10002)+SUMIF(Ausgaben!I$7:I$10002,A9662,Ausgaben!H$7:H$10002),2)</f>
        <v>0</v>
      </c>
    </row>
    <row r="9663" spans="1:2" x14ac:dyDescent="0.25">
      <c r="A9663">
        <v>9663</v>
      </c>
      <c r="B9663" s="24">
        <f>ROUND(SUMIF(Einnahmen!E$7:E$10002,A9663,Einnahmen!G$7:G$10002)+SUMIF(Einnahmen!I$7:I$10002,A9663,Einnahmen!H$7:H$10002)+SUMIF(Ausgaben!E$7:E$10002,A9663,Ausgaben!G$7:G$10002)+SUMIF(Ausgaben!I$7:I$10002,A9663,Ausgaben!H$7:H$10002),2)</f>
        <v>0</v>
      </c>
    </row>
    <row r="9664" spans="1:2" x14ac:dyDescent="0.25">
      <c r="A9664">
        <v>9664</v>
      </c>
      <c r="B9664" s="24">
        <f>ROUND(SUMIF(Einnahmen!E$7:E$10002,A9664,Einnahmen!G$7:G$10002)+SUMIF(Einnahmen!I$7:I$10002,A9664,Einnahmen!H$7:H$10002)+SUMIF(Ausgaben!E$7:E$10002,A9664,Ausgaben!G$7:G$10002)+SUMIF(Ausgaben!I$7:I$10002,A9664,Ausgaben!H$7:H$10002),2)</f>
        <v>0</v>
      </c>
    </row>
    <row r="9665" spans="1:2" x14ac:dyDescent="0.25">
      <c r="A9665">
        <v>9665</v>
      </c>
      <c r="B9665" s="24">
        <f>ROUND(SUMIF(Einnahmen!E$7:E$10002,A9665,Einnahmen!G$7:G$10002)+SUMIF(Einnahmen!I$7:I$10002,A9665,Einnahmen!H$7:H$10002)+SUMIF(Ausgaben!E$7:E$10002,A9665,Ausgaben!G$7:G$10002)+SUMIF(Ausgaben!I$7:I$10002,A9665,Ausgaben!H$7:H$10002),2)</f>
        <v>0</v>
      </c>
    </row>
    <row r="9666" spans="1:2" x14ac:dyDescent="0.25">
      <c r="A9666">
        <v>9666</v>
      </c>
      <c r="B9666" s="24">
        <f>ROUND(SUMIF(Einnahmen!E$7:E$10002,A9666,Einnahmen!G$7:G$10002)+SUMIF(Einnahmen!I$7:I$10002,A9666,Einnahmen!H$7:H$10002)+SUMIF(Ausgaben!E$7:E$10002,A9666,Ausgaben!G$7:G$10002)+SUMIF(Ausgaben!I$7:I$10002,A9666,Ausgaben!H$7:H$10002),2)</f>
        <v>0</v>
      </c>
    </row>
    <row r="9667" spans="1:2" x14ac:dyDescent="0.25">
      <c r="A9667">
        <v>9667</v>
      </c>
      <c r="B9667" s="24">
        <f>ROUND(SUMIF(Einnahmen!E$7:E$10002,A9667,Einnahmen!G$7:G$10002)+SUMIF(Einnahmen!I$7:I$10002,A9667,Einnahmen!H$7:H$10002)+SUMIF(Ausgaben!E$7:E$10002,A9667,Ausgaben!G$7:G$10002)+SUMIF(Ausgaben!I$7:I$10002,A9667,Ausgaben!H$7:H$10002),2)</f>
        <v>0</v>
      </c>
    </row>
    <row r="9668" spans="1:2" x14ac:dyDescent="0.25">
      <c r="A9668">
        <v>9668</v>
      </c>
      <c r="B9668" s="24">
        <f>ROUND(SUMIF(Einnahmen!E$7:E$10002,A9668,Einnahmen!G$7:G$10002)+SUMIF(Einnahmen!I$7:I$10002,A9668,Einnahmen!H$7:H$10002)+SUMIF(Ausgaben!E$7:E$10002,A9668,Ausgaben!G$7:G$10002)+SUMIF(Ausgaben!I$7:I$10002,A9668,Ausgaben!H$7:H$10002),2)</f>
        <v>0</v>
      </c>
    </row>
    <row r="9669" spans="1:2" x14ac:dyDescent="0.25">
      <c r="A9669">
        <v>9669</v>
      </c>
      <c r="B9669" s="24">
        <f>ROUND(SUMIF(Einnahmen!E$7:E$10002,A9669,Einnahmen!G$7:G$10002)+SUMIF(Einnahmen!I$7:I$10002,A9669,Einnahmen!H$7:H$10002)+SUMIF(Ausgaben!E$7:E$10002,A9669,Ausgaben!G$7:G$10002)+SUMIF(Ausgaben!I$7:I$10002,A9669,Ausgaben!H$7:H$10002),2)</f>
        <v>0</v>
      </c>
    </row>
    <row r="9670" spans="1:2" x14ac:dyDescent="0.25">
      <c r="A9670">
        <v>9670</v>
      </c>
      <c r="B9670" s="24">
        <f>ROUND(SUMIF(Einnahmen!E$7:E$10002,A9670,Einnahmen!G$7:G$10002)+SUMIF(Einnahmen!I$7:I$10002,A9670,Einnahmen!H$7:H$10002)+SUMIF(Ausgaben!E$7:E$10002,A9670,Ausgaben!G$7:G$10002)+SUMIF(Ausgaben!I$7:I$10002,A9670,Ausgaben!H$7:H$10002),2)</f>
        <v>0</v>
      </c>
    </row>
    <row r="9671" spans="1:2" x14ac:dyDescent="0.25">
      <c r="A9671">
        <v>9671</v>
      </c>
      <c r="B9671" s="24">
        <f>ROUND(SUMIF(Einnahmen!E$7:E$10002,A9671,Einnahmen!G$7:G$10002)+SUMIF(Einnahmen!I$7:I$10002,A9671,Einnahmen!H$7:H$10002)+SUMIF(Ausgaben!E$7:E$10002,A9671,Ausgaben!G$7:G$10002)+SUMIF(Ausgaben!I$7:I$10002,A9671,Ausgaben!H$7:H$10002),2)</f>
        <v>0</v>
      </c>
    </row>
    <row r="9672" spans="1:2" x14ac:dyDescent="0.25">
      <c r="A9672">
        <v>9672</v>
      </c>
      <c r="B9672" s="24">
        <f>ROUND(SUMIF(Einnahmen!E$7:E$10002,A9672,Einnahmen!G$7:G$10002)+SUMIF(Einnahmen!I$7:I$10002,A9672,Einnahmen!H$7:H$10002)+SUMIF(Ausgaben!E$7:E$10002,A9672,Ausgaben!G$7:G$10002)+SUMIF(Ausgaben!I$7:I$10002,A9672,Ausgaben!H$7:H$10002),2)</f>
        <v>0</v>
      </c>
    </row>
    <row r="9673" spans="1:2" x14ac:dyDescent="0.25">
      <c r="A9673">
        <v>9673</v>
      </c>
      <c r="B9673" s="24">
        <f>ROUND(SUMIF(Einnahmen!E$7:E$10002,A9673,Einnahmen!G$7:G$10002)+SUMIF(Einnahmen!I$7:I$10002,A9673,Einnahmen!H$7:H$10002)+SUMIF(Ausgaben!E$7:E$10002,A9673,Ausgaben!G$7:G$10002)+SUMIF(Ausgaben!I$7:I$10002,A9673,Ausgaben!H$7:H$10002),2)</f>
        <v>0</v>
      </c>
    </row>
    <row r="9674" spans="1:2" x14ac:dyDescent="0.25">
      <c r="A9674">
        <v>9674</v>
      </c>
      <c r="B9674" s="24">
        <f>ROUND(SUMIF(Einnahmen!E$7:E$10002,A9674,Einnahmen!G$7:G$10002)+SUMIF(Einnahmen!I$7:I$10002,A9674,Einnahmen!H$7:H$10002)+SUMIF(Ausgaben!E$7:E$10002,A9674,Ausgaben!G$7:G$10002)+SUMIF(Ausgaben!I$7:I$10002,A9674,Ausgaben!H$7:H$10002),2)</f>
        <v>0</v>
      </c>
    </row>
    <row r="9675" spans="1:2" x14ac:dyDescent="0.25">
      <c r="A9675">
        <v>9675</v>
      </c>
      <c r="B9675" s="24">
        <f>ROUND(SUMIF(Einnahmen!E$7:E$10002,A9675,Einnahmen!G$7:G$10002)+SUMIF(Einnahmen!I$7:I$10002,A9675,Einnahmen!H$7:H$10002)+SUMIF(Ausgaben!E$7:E$10002,A9675,Ausgaben!G$7:G$10002)+SUMIF(Ausgaben!I$7:I$10002,A9675,Ausgaben!H$7:H$10002),2)</f>
        <v>0</v>
      </c>
    </row>
    <row r="9676" spans="1:2" x14ac:dyDescent="0.25">
      <c r="A9676">
        <v>9676</v>
      </c>
      <c r="B9676" s="24">
        <f>ROUND(SUMIF(Einnahmen!E$7:E$10002,A9676,Einnahmen!G$7:G$10002)+SUMIF(Einnahmen!I$7:I$10002,A9676,Einnahmen!H$7:H$10002)+SUMIF(Ausgaben!E$7:E$10002,A9676,Ausgaben!G$7:G$10002)+SUMIF(Ausgaben!I$7:I$10002,A9676,Ausgaben!H$7:H$10002),2)</f>
        <v>0</v>
      </c>
    </row>
    <row r="9677" spans="1:2" x14ac:dyDescent="0.25">
      <c r="A9677">
        <v>9677</v>
      </c>
      <c r="B9677" s="24">
        <f>ROUND(SUMIF(Einnahmen!E$7:E$10002,A9677,Einnahmen!G$7:G$10002)+SUMIF(Einnahmen!I$7:I$10002,A9677,Einnahmen!H$7:H$10002)+SUMIF(Ausgaben!E$7:E$10002,A9677,Ausgaben!G$7:G$10002)+SUMIF(Ausgaben!I$7:I$10002,A9677,Ausgaben!H$7:H$10002),2)</f>
        <v>0</v>
      </c>
    </row>
    <row r="9678" spans="1:2" x14ac:dyDescent="0.25">
      <c r="A9678">
        <v>9678</v>
      </c>
      <c r="B9678" s="24">
        <f>ROUND(SUMIF(Einnahmen!E$7:E$10002,A9678,Einnahmen!G$7:G$10002)+SUMIF(Einnahmen!I$7:I$10002,A9678,Einnahmen!H$7:H$10002)+SUMIF(Ausgaben!E$7:E$10002,A9678,Ausgaben!G$7:G$10002)+SUMIF(Ausgaben!I$7:I$10002,A9678,Ausgaben!H$7:H$10002),2)</f>
        <v>0</v>
      </c>
    </row>
    <row r="9679" spans="1:2" x14ac:dyDescent="0.25">
      <c r="A9679">
        <v>9679</v>
      </c>
      <c r="B9679" s="24">
        <f>ROUND(SUMIF(Einnahmen!E$7:E$10002,A9679,Einnahmen!G$7:G$10002)+SUMIF(Einnahmen!I$7:I$10002,A9679,Einnahmen!H$7:H$10002)+SUMIF(Ausgaben!E$7:E$10002,A9679,Ausgaben!G$7:G$10002)+SUMIF(Ausgaben!I$7:I$10002,A9679,Ausgaben!H$7:H$10002),2)</f>
        <v>0</v>
      </c>
    </row>
    <row r="9680" spans="1:2" x14ac:dyDescent="0.25">
      <c r="A9680">
        <v>9680</v>
      </c>
      <c r="B9680" s="24">
        <f>ROUND(SUMIF(Einnahmen!E$7:E$10002,A9680,Einnahmen!G$7:G$10002)+SUMIF(Einnahmen!I$7:I$10002,A9680,Einnahmen!H$7:H$10002)+SUMIF(Ausgaben!E$7:E$10002,A9680,Ausgaben!G$7:G$10002)+SUMIF(Ausgaben!I$7:I$10002,A9680,Ausgaben!H$7:H$10002),2)</f>
        <v>0</v>
      </c>
    </row>
    <row r="9681" spans="1:2" x14ac:dyDescent="0.25">
      <c r="A9681">
        <v>9681</v>
      </c>
      <c r="B9681" s="24">
        <f>ROUND(SUMIF(Einnahmen!E$7:E$10002,A9681,Einnahmen!G$7:G$10002)+SUMIF(Einnahmen!I$7:I$10002,A9681,Einnahmen!H$7:H$10002)+SUMIF(Ausgaben!E$7:E$10002,A9681,Ausgaben!G$7:G$10002)+SUMIF(Ausgaben!I$7:I$10002,A9681,Ausgaben!H$7:H$10002),2)</f>
        <v>0</v>
      </c>
    </row>
    <row r="9682" spans="1:2" x14ac:dyDescent="0.25">
      <c r="A9682">
        <v>9682</v>
      </c>
      <c r="B9682" s="24">
        <f>ROUND(SUMIF(Einnahmen!E$7:E$10002,A9682,Einnahmen!G$7:G$10002)+SUMIF(Einnahmen!I$7:I$10002,A9682,Einnahmen!H$7:H$10002)+SUMIF(Ausgaben!E$7:E$10002,A9682,Ausgaben!G$7:G$10002)+SUMIF(Ausgaben!I$7:I$10002,A9682,Ausgaben!H$7:H$10002),2)</f>
        <v>0</v>
      </c>
    </row>
    <row r="9683" spans="1:2" x14ac:dyDescent="0.25">
      <c r="A9683">
        <v>9683</v>
      </c>
      <c r="B9683" s="24">
        <f>ROUND(SUMIF(Einnahmen!E$7:E$10002,A9683,Einnahmen!G$7:G$10002)+SUMIF(Einnahmen!I$7:I$10002,A9683,Einnahmen!H$7:H$10002)+SUMIF(Ausgaben!E$7:E$10002,A9683,Ausgaben!G$7:G$10002)+SUMIF(Ausgaben!I$7:I$10002,A9683,Ausgaben!H$7:H$10002),2)</f>
        <v>0</v>
      </c>
    </row>
    <row r="9684" spans="1:2" x14ac:dyDescent="0.25">
      <c r="A9684">
        <v>9684</v>
      </c>
      <c r="B9684" s="24">
        <f>ROUND(SUMIF(Einnahmen!E$7:E$10002,A9684,Einnahmen!G$7:G$10002)+SUMIF(Einnahmen!I$7:I$10002,A9684,Einnahmen!H$7:H$10002)+SUMIF(Ausgaben!E$7:E$10002,A9684,Ausgaben!G$7:G$10002)+SUMIF(Ausgaben!I$7:I$10002,A9684,Ausgaben!H$7:H$10002),2)</f>
        <v>0</v>
      </c>
    </row>
    <row r="9685" spans="1:2" x14ac:dyDescent="0.25">
      <c r="A9685">
        <v>9685</v>
      </c>
      <c r="B9685" s="24">
        <f>ROUND(SUMIF(Einnahmen!E$7:E$10002,A9685,Einnahmen!G$7:G$10002)+SUMIF(Einnahmen!I$7:I$10002,A9685,Einnahmen!H$7:H$10002)+SUMIF(Ausgaben!E$7:E$10002,A9685,Ausgaben!G$7:G$10002)+SUMIF(Ausgaben!I$7:I$10002,A9685,Ausgaben!H$7:H$10002),2)</f>
        <v>0</v>
      </c>
    </row>
    <row r="9686" spans="1:2" x14ac:dyDescent="0.25">
      <c r="A9686">
        <v>9686</v>
      </c>
      <c r="B9686" s="24">
        <f>ROUND(SUMIF(Einnahmen!E$7:E$10002,A9686,Einnahmen!G$7:G$10002)+SUMIF(Einnahmen!I$7:I$10002,A9686,Einnahmen!H$7:H$10002)+SUMIF(Ausgaben!E$7:E$10002,A9686,Ausgaben!G$7:G$10002)+SUMIF(Ausgaben!I$7:I$10002,A9686,Ausgaben!H$7:H$10002),2)</f>
        <v>0</v>
      </c>
    </row>
    <row r="9687" spans="1:2" x14ac:dyDescent="0.25">
      <c r="A9687">
        <v>9687</v>
      </c>
      <c r="B9687" s="24">
        <f>ROUND(SUMIF(Einnahmen!E$7:E$10002,A9687,Einnahmen!G$7:G$10002)+SUMIF(Einnahmen!I$7:I$10002,A9687,Einnahmen!H$7:H$10002)+SUMIF(Ausgaben!E$7:E$10002,A9687,Ausgaben!G$7:G$10002)+SUMIF(Ausgaben!I$7:I$10002,A9687,Ausgaben!H$7:H$10002),2)</f>
        <v>0</v>
      </c>
    </row>
    <row r="9688" spans="1:2" x14ac:dyDescent="0.25">
      <c r="A9688">
        <v>9688</v>
      </c>
      <c r="B9688" s="24">
        <f>ROUND(SUMIF(Einnahmen!E$7:E$10002,A9688,Einnahmen!G$7:G$10002)+SUMIF(Einnahmen!I$7:I$10002,A9688,Einnahmen!H$7:H$10002)+SUMIF(Ausgaben!E$7:E$10002,A9688,Ausgaben!G$7:G$10002)+SUMIF(Ausgaben!I$7:I$10002,A9688,Ausgaben!H$7:H$10002),2)</f>
        <v>0</v>
      </c>
    </row>
    <row r="9689" spans="1:2" x14ac:dyDescent="0.25">
      <c r="A9689">
        <v>9689</v>
      </c>
      <c r="B9689" s="24">
        <f>ROUND(SUMIF(Einnahmen!E$7:E$10002,A9689,Einnahmen!G$7:G$10002)+SUMIF(Einnahmen!I$7:I$10002,A9689,Einnahmen!H$7:H$10002)+SUMIF(Ausgaben!E$7:E$10002,A9689,Ausgaben!G$7:G$10002)+SUMIF(Ausgaben!I$7:I$10002,A9689,Ausgaben!H$7:H$10002),2)</f>
        <v>0</v>
      </c>
    </row>
    <row r="9690" spans="1:2" x14ac:dyDescent="0.25">
      <c r="A9690">
        <v>9690</v>
      </c>
      <c r="B9690" s="24">
        <f>ROUND(SUMIF(Einnahmen!E$7:E$10002,A9690,Einnahmen!G$7:G$10002)+SUMIF(Einnahmen!I$7:I$10002,A9690,Einnahmen!H$7:H$10002)+SUMIF(Ausgaben!E$7:E$10002,A9690,Ausgaben!G$7:G$10002)+SUMIF(Ausgaben!I$7:I$10002,A9690,Ausgaben!H$7:H$10002),2)</f>
        <v>0</v>
      </c>
    </row>
    <row r="9691" spans="1:2" x14ac:dyDescent="0.25">
      <c r="A9691">
        <v>9691</v>
      </c>
      <c r="B9691" s="24">
        <f>ROUND(SUMIF(Einnahmen!E$7:E$10002,A9691,Einnahmen!G$7:G$10002)+SUMIF(Einnahmen!I$7:I$10002,A9691,Einnahmen!H$7:H$10002)+SUMIF(Ausgaben!E$7:E$10002,A9691,Ausgaben!G$7:G$10002)+SUMIF(Ausgaben!I$7:I$10002,A9691,Ausgaben!H$7:H$10002),2)</f>
        <v>0</v>
      </c>
    </row>
    <row r="9692" spans="1:2" x14ac:dyDescent="0.25">
      <c r="A9692">
        <v>9692</v>
      </c>
      <c r="B9692" s="24">
        <f>ROUND(SUMIF(Einnahmen!E$7:E$10002,A9692,Einnahmen!G$7:G$10002)+SUMIF(Einnahmen!I$7:I$10002,A9692,Einnahmen!H$7:H$10002)+SUMIF(Ausgaben!E$7:E$10002,A9692,Ausgaben!G$7:G$10002)+SUMIF(Ausgaben!I$7:I$10002,A9692,Ausgaben!H$7:H$10002),2)</f>
        <v>0</v>
      </c>
    </row>
    <row r="9693" spans="1:2" x14ac:dyDescent="0.25">
      <c r="A9693">
        <v>9693</v>
      </c>
      <c r="B9693" s="24">
        <f>ROUND(SUMIF(Einnahmen!E$7:E$10002,A9693,Einnahmen!G$7:G$10002)+SUMIF(Einnahmen!I$7:I$10002,A9693,Einnahmen!H$7:H$10002)+SUMIF(Ausgaben!E$7:E$10002,A9693,Ausgaben!G$7:G$10002)+SUMIF(Ausgaben!I$7:I$10002,A9693,Ausgaben!H$7:H$10002),2)</f>
        <v>0</v>
      </c>
    </row>
    <row r="9694" spans="1:2" x14ac:dyDescent="0.25">
      <c r="A9694">
        <v>9694</v>
      </c>
      <c r="B9694" s="24">
        <f>ROUND(SUMIF(Einnahmen!E$7:E$10002,A9694,Einnahmen!G$7:G$10002)+SUMIF(Einnahmen!I$7:I$10002,A9694,Einnahmen!H$7:H$10002)+SUMIF(Ausgaben!E$7:E$10002,A9694,Ausgaben!G$7:G$10002)+SUMIF(Ausgaben!I$7:I$10002,A9694,Ausgaben!H$7:H$10002),2)</f>
        <v>0</v>
      </c>
    </row>
    <row r="9695" spans="1:2" x14ac:dyDescent="0.25">
      <c r="A9695">
        <v>9695</v>
      </c>
      <c r="B9695" s="24">
        <f>ROUND(SUMIF(Einnahmen!E$7:E$10002,A9695,Einnahmen!G$7:G$10002)+SUMIF(Einnahmen!I$7:I$10002,A9695,Einnahmen!H$7:H$10002)+SUMIF(Ausgaben!E$7:E$10002,A9695,Ausgaben!G$7:G$10002)+SUMIF(Ausgaben!I$7:I$10002,A9695,Ausgaben!H$7:H$10002),2)</f>
        <v>0</v>
      </c>
    </row>
    <row r="9696" spans="1:2" x14ac:dyDescent="0.25">
      <c r="A9696">
        <v>9696</v>
      </c>
      <c r="B9696" s="24">
        <f>ROUND(SUMIF(Einnahmen!E$7:E$10002,A9696,Einnahmen!G$7:G$10002)+SUMIF(Einnahmen!I$7:I$10002,A9696,Einnahmen!H$7:H$10002)+SUMIF(Ausgaben!E$7:E$10002,A9696,Ausgaben!G$7:G$10002)+SUMIF(Ausgaben!I$7:I$10002,A9696,Ausgaben!H$7:H$10002),2)</f>
        <v>0</v>
      </c>
    </row>
    <row r="9697" spans="1:2" x14ac:dyDescent="0.25">
      <c r="A9697">
        <v>9697</v>
      </c>
      <c r="B9697" s="24">
        <f>ROUND(SUMIF(Einnahmen!E$7:E$10002,A9697,Einnahmen!G$7:G$10002)+SUMIF(Einnahmen!I$7:I$10002,A9697,Einnahmen!H$7:H$10002)+SUMIF(Ausgaben!E$7:E$10002,A9697,Ausgaben!G$7:G$10002)+SUMIF(Ausgaben!I$7:I$10002,A9697,Ausgaben!H$7:H$10002),2)</f>
        <v>0</v>
      </c>
    </row>
    <row r="9698" spans="1:2" x14ac:dyDescent="0.25">
      <c r="A9698">
        <v>9698</v>
      </c>
      <c r="B9698" s="24">
        <f>ROUND(SUMIF(Einnahmen!E$7:E$10002,A9698,Einnahmen!G$7:G$10002)+SUMIF(Einnahmen!I$7:I$10002,A9698,Einnahmen!H$7:H$10002)+SUMIF(Ausgaben!E$7:E$10002,A9698,Ausgaben!G$7:G$10002)+SUMIF(Ausgaben!I$7:I$10002,A9698,Ausgaben!H$7:H$10002),2)</f>
        <v>0</v>
      </c>
    </row>
    <row r="9699" spans="1:2" x14ac:dyDescent="0.25">
      <c r="A9699">
        <v>9699</v>
      </c>
      <c r="B9699" s="24">
        <f>ROUND(SUMIF(Einnahmen!E$7:E$10002,A9699,Einnahmen!G$7:G$10002)+SUMIF(Einnahmen!I$7:I$10002,A9699,Einnahmen!H$7:H$10002)+SUMIF(Ausgaben!E$7:E$10002,A9699,Ausgaben!G$7:G$10002)+SUMIF(Ausgaben!I$7:I$10002,A9699,Ausgaben!H$7:H$10002),2)</f>
        <v>0</v>
      </c>
    </row>
    <row r="9700" spans="1:2" x14ac:dyDescent="0.25">
      <c r="A9700">
        <v>9700</v>
      </c>
      <c r="B9700" s="24">
        <f>ROUND(SUMIF(Einnahmen!E$7:E$10002,A9700,Einnahmen!G$7:G$10002)+SUMIF(Einnahmen!I$7:I$10002,A9700,Einnahmen!H$7:H$10002)+SUMIF(Ausgaben!E$7:E$10002,A9700,Ausgaben!G$7:G$10002)+SUMIF(Ausgaben!I$7:I$10002,A9700,Ausgaben!H$7:H$10002),2)</f>
        <v>0</v>
      </c>
    </row>
    <row r="9701" spans="1:2" x14ac:dyDescent="0.25">
      <c r="A9701">
        <v>9701</v>
      </c>
      <c r="B9701" s="24">
        <f>ROUND(SUMIF(Einnahmen!E$7:E$10002,A9701,Einnahmen!G$7:G$10002)+SUMIF(Einnahmen!I$7:I$10002,A9701,Einnahmen!H$7:H$10002)+SUMIF(Ausgaben!E$7:E$10002,A9701,Ausgaben!G$7:G$10002)+SUMIF(Ausgaben!I$7:I$10002,A9701,Ausgaben!H$7:H$10002),2)</f>
        <v>0</v>
      </c>
    </row>
    <row r="9702" spans="1:2" x14ac:dyDescent="0.25">
      <c r="A9702">
        <v>9702</v>
      </c>
      <c r="B9702" s="24">
        <f>ROUND(SUMIF(Einnahmen!E$7:E$10002,A9702,Einnahmen!G$7:G$10002)+SUMIF(Einnahmen!I$7:I$10002,A9702,Einnahmen!H$7:H$10002)+SUMIF(Ausgaben!E$7:E$10002,A9702,Ausgaben!G$7:G$10002)+SUMIF(Ausgaben!I$7:I$10002,A9702,Ausgaben!H$7:H$10002),2)</f>
        <v>0</v>
      </c>
    </row>
    <row r="9703" spans="1:2" x14ac:dyDescent="0.25">
      <c r="A9703">
        <v>9703</v>
      </c>
      <c r="B9703" s="24">
        <f>ROUND(SUMIF(Einnahmen!E$7:E$10002,A9703,Einnahmen!G$7:G$10002)+SUMIF(Einnahmen!I$7:I$10002,A9703,Einnahmen!H$7:H$10002)+SUMIF(Ausgaben!E$7:E$10002,A9703,Ausgaben!G$7:G$10002)+SUMIF(Ausgaben!I$7:I$10002,A9703,Ausgaben!H$7:H$10002),2)</f>
        <v>0</v>
      </c>
    </row>
    <row r="9704" spans="1:2" x14ac:dyDescent="0.25">
      <c r="A9704">
        <v>9704</v>
      </c>
      <c r="B9704" s="24">
        <f>ROUND(SUMIF(Einnahmen!E$7:E$10002,A9704,Einnahmen!G$7:G$10002)+SUMIF(Einnahmen!I$7:I$10002,A9704,Einnahmen!H$7:H$10002)+SUMIF(Ausgaben!E$7:E$10002,A9704,Ausgaben!G$7:G$10002)+SUMIF(Ausgaben!I$7:I$10002,A9704,Ausgaben!H$7:H$10002),2)</f>
        <v>0</v>
      </c>
    </row>
    <row r="9705" spans="1:2" x14ac:dyDescent="0.25">
      <c r="A9705">
        <v>9705</v>
      </c>
      <c r="B9705" s="24">
        <f>ROUND(SUMIF(Einnahmen!E$7:E$10002,A9705,Einnahmen!G$7:G$10002)+SUMIF(Einnahmen!I$7:I$10002,A9705,Einnahmen!H$7:H$10002)+SUMIF(Ausgaben!E$7:E$10002,A9705,Ausgaben!G$7:G$10002)+SUMIF(Ausgaben!I$7:I$10002,A9705,Ausgaben!H$7:H$10002),2)</f>
        <v>0</v>
      </c>
    </row>
    <row r="9706" spans="1:2" x14ac:dyDescent="0.25">
      <c r="A9706">
        <v>9706</v>
      </c>
      <c r="B9706" s="24">
        <f>ROUND(SUMIF(Einnahmen!E$7:E$10002,A9706,Einnahmen!G$7:G$10002)+SUMIF(Einnahmen!I$7:I$10002,A9706,Einnahmen!H$7:H$10002)+SUMIF(Ausgaben!E$7:E$10002,A9706,Ausgaben!G$7:G$10002)+SUMIF(Ausgaben!I$7:I$10002,A9706,Ausgaben!H$7:H$10002),2)</f>
        <v>0</v>
      </c>
    </row>
    <row r="9707" spans="1:2" x14ac:dyDescent="0.25">
      <c r="A9707">
        <v>9707</v>
      </c>
      <c r="B9707" s="24">
        <f>ROUND(SUMIF(Einnahmen!E$7:E$10002,A9707,Einnahmen!G$7:G$10002)+SUMIF(Einnahmen!I$7:I$10002,A9707,Einnahmen!H$7:H$10002)+SUMIF(Ausgaben!E$7:E$10002,A9707,Ausgaben!G$7:G$10002)+SUMIF(Ausgaben!I$7:I$10002,A9707,Ausgaben!H$7:H$10002),2)</f>
        <v>0</v>
      </c>
    </row>
    <row r="9708" spans="1:2" x14ac:dyDescent="0.25">
      <c r="A9708">
        <v>9708</v>
      </c>
      <c r="B9708" s="24">
        <f>ROUND(SUMIF(Einnahmen!E$7:E$10002,A9708,Einnahmen!G$7:G$10002)+SUMIF(Einnahmen!I$7:I$10002,A9708,Einnahmen!H$7:H$10002)+SUMIF(Ausgaben!E$7:E$10002,A9708,Ausgaben!G$7:G$10002)+SUMIF(Ausgaben!I$7:I$10002,A9708,Ausgaben!H$7:H$10002),2)</f>
        <v>0</v>
      </c>
    </row>
    <row r="9709" spans="1:2" x14ac:dyDescent="0.25">
      <c r="A9709">
        <v>9709</v>
      </c>
      <c r="B9709" s="24">
        <f>ROUND(SUMIF(Einnahmen!E$7:E$10002,A9709,Einnahmen!G$7:G$10002)+SUMIF(Einnahmen!I$7:I$10002,A9709,Einnahmen!H$7:H$10002)+SUMIF(Ausgaben!E$7:E$10002,A9709,Ausgaben!G$7:G$10002)+SUMIF(Ausgaben!I$7:I$10002,A9709,Ausgaben!H$7:H$10002),2)</f>
        <v>0</v>
      </c>
    </row>
    <row r="9710" spans="1:2" x14ac:dyDescent="0.25">
      <c r="A9710">
        <v>9710</v>
      </c>
      <c r="B9710" s="24">
        <f>ROUND(SUMIF(Einnahmen!E$7:E$10002,A9710,Einnahmen!G$7:G$10002)+SUMIF(Einnahmen!I$7:I$10002,A9710,Einnahmen!H$7:H$10002)+SUMIF(Ausgaben!E$7:E$10002,A9710,Ausgaben!G$7:G$10002)+SUMIF(Ausgaben!I$7:I$10002,A9710,Ausgaben!H$7:H$10002),2)</f>
        <v>0</v>
      </c>
    </row>
    <row r="9711" spans="1:2" x14ac:dyDescent="0.25">
      <c r="A9711">
        <v>9711</v>
      </c>
      <c r="B9711" s="24">
        <f>ROUND(SUMIF(Einnahmen!E$7:E$10002,A9711,Einnahmen!G$7:G$10002)+SUMIF(Einnahmen!I$7:I$10002,A9711,Einnahmen!H$7:H$10002)+SUMIF(Ausgaben!E$7:E$10002,A9711,Ausgaben!G$7:G$10002)+SUMIF(Ausgaben!I$7:I$10002,A9711,Ausgaben!H$7:H$10002),2)</f>
        <v>0</v>
      </c>
    </row>
    <row r="9712" spans="1:2" x14ac:dyDescent="0.25">
      <c r="A9712">
        <v>9712</v>
      </c>
      <c r="B9712" s="24">
        <f>ROUND(SUMIF(Einnahmen!E$7:E$10002,A9712,Einnahmen!G$7:G$10002)+SUMIF(Einnahmen!I$7:I$10002,A9712,Einnahmen!H$7:H$10002)+SUMIF(Ausgaben!E$7:E$10002,A9712,Ausgaben!G$7:G$10002)+SUMIF(Ausgaben!I$7:I$10002,A9712,Ausgaben!H$7:H$10002),2)</f>
        <v>0</v>
      </c>
    </row>
    <row r="9713" spans="1:2" x14ac:dyDescent="0.25">
      <c r="A9713">
        <v>9713</v>
      </c>
      <c r="B9713" s="24">
        <f>ROUND(SUMIF(Einnahmen!E$7:E$10002,A9713,Einnahmen!G$7:G$10002)+SUMIF(Einnahmen!I$7:I$10002,A9713,Einnahmen!H$7:H$10002)+SUMIF(Ausgaben!E$7:E$10002,A9713,Ausgaben!G$7:G$10002)+SUMIF(Ausgaben!I$7:I$10002,A9713,Ausgaben!H$7:H$10002),2)</f>
        <v>0</v>
      </c>
    </row>
    <row r="9714" spans="1:2" x14ac:dyDescent="0.25">
      <c r="A9714">
        <v>9714</v>
      </c>
      <c r="B9714" s="24">
        <f>ROUND(SUMIF(Einnahmen!E$7:E$10002,A9714,Einnahmen!G$7:G$10002)+SUMIF(Einnahmen!I$7:I$10002,A9714,Einnahmen!H$7:H$10002)+SUMIF(Ausgaben!E$7:E$10002,A9714,Ausgaben!G$7:G$10002)+SUMIF(Ausgaben!I$7:I$10002,A9714,Ausgaben!H$7:H$10002),2)</f>
        <v>0</v>
      </c>
    </row>
    <row r="9715" spans="1:2" x14ac:dyDescent="0.25">
      <c r="A9715">
        <v>9715</v>
      </c>
      <c r="B9715" s="24">
        <f>ROUND(SUMIF(Einnahmen!E$7:E$10002,A9715,Einnahmen!G$7:G$10002)+SUMIF(Einnahmen!I$7:I$10002,A9715,Einnahmen!H$7:H$10002)+SUMIF(Ausgaben!E$7:E$10002,A9715,Ausgaben!G$7:G$10002)+SUMIF(Ausgaben!I$7:I$10002,A9715,Ausgaben!H$7:H$10002),2)</f>
        <v>0</v>
      </c>
    </row>
    <row r="9716" spans="1:2" x14ac:dyDescent="0.25">
      <c r="A9716">
        <v>9716</v>
      </c>
      <c r="B9716" s="24">
        <f>ROUND(SUMIF(Einnahmen!E$7:E$10002,A9716,Einnahmen!G$7:G$10002)+SUMIF(Einnahmen!I$7:I$10002,A9716,Einnahmen!H$7:H$10002)+SUMIF(Ausgaben!E$7:E$10002,A9716,Ausgaben!G$7:G$10002)+SUMIF(Ausgaben!I$7:I$10002,A9716,Ausgaben!H$7:H$10002),2)</f>
        <v>0</v>
      </c>
    </row>
    <row r="9717" spans="1:2" x14ac:dyDescent="0.25">
      <c r="A9717">
        <v>9717</v>
      </c>
      <c r="B9717" s="24">
        <f>ROUND(SUMIF(Einnahmen!E$7:E$10002,A9717,Einnahmen!G$7:G$10002)+SUMIF(Einnahmen!I$7:I$10002,A9717,Einnahmen!H$7:H$10002)+SUMIF(Ausgaben!E$7:E$10002,A9717,Ausgaben!G$7:G$10002)+SUMIF(Ausgaben!I$7:I$10002,A9717,Ausgaben!H$7:H$10002),2)</f>
        <v>0</v>
      </c>
    </row>
    <row r="9718" spans="1:2" x14ac:dyDescent="0.25">
      <c r="A9718">
        <v>9718</v>
      </c>
      <c r="B9718" s="24">
        <f>ROUND(SUMIF(Einnahmen!E$7:E$10002,A9718,Einnahmen!G$7:G$10002)+SUMIF(Einnahmen!I$7:I$10002,A9718,Einnahmen!H$7:H$10002)+SUMIF(Ausgaben!E$7:E$10002,A9718,Ausgaben!G$7:G$10002)+SUMIF(Ausgaben!I$7:I$10002,A9718,Ausgaben!H$7:H$10002),2)</f>
        <v>0</v>
      </c>
    </row>
    <row r="9719" spans="1:2" x14ac:dyDescent="0.25">
      <c r="A9719">
        <v>9719</v>
      </c>
      <c r="B9719" s="24">
        <f>ROUND(SUMIF(Einnahmen!E$7:E$10002,A9719,Einnahmen!G$7:G$10002)+SUMIF(Einnahmen!I$7:I$10002,A9719,Einnahmen!H$7:H$10002)+SUMIF(Ausgaben!E$7:E$10002,A9719,Ausgaben!G$7:G$10002)+SUMIF(Ausgaben!I$7:I$10002,A9719,Ausgaben!H$7:H$10002),2)</f>
        <v>0</v>
      </c>
    </row>
    <row r="9720" spans="1:2" x14ac:dyDescent="0.25">
      <c r="A9720">
        <v>9720</v>
      </c>
      <c r="B9720" s="24">
        <f>ROUND(SUMIF(Einnahmen!E$7:E$10002,A9720,Einnahmen!G$7:G$10002)+SUMIF(Einnahmen!I$7:I$10002,A9720,Einnahmen!H$7:H$10002)+SUMIF(Ausgaben!E$7:E$10002,A9720,Ausgaben!G$7:G$10002)+SUMIF(Ausgaben!I$7:I$10002,A9720,Ausgaben!H$7:H$10002),2)</f>
        <v>0</v>
      </c>
    </row>
    <row r="9721" spans="1:2" x14ac:dyDescent="0.25">
      <c r="A9721">
        <v>9721</v>
      </c>
      <c r="B9721" s="24">
        <f>ROUND(SUMIF(Einnahmen!E$7:E$10002,A9721,Einnahmen!G$7:G$10002)+SUMIF(Einnahmen!I$7:I$10002,A9721,Einnahmen!H$7:H$10002)+SUMIF(Ausgaben!E$7:E$10002,A9721,Ausgaben!G$7:G$10002)+SUMIF(Ausgaben!I$7:I$10002,A9721,Ausgaben!H$7:H$10002),2)</f>
        <v>0</v>
      </c>
    </row>
    <row r="9722" spans="1:2" x14ac:dyDescent="0.25">
      <c r="A9722">
        <v>9722</v>
      </c>
      <c r="B9722" s="24">
        <f>ROUND(SUMIF(Einnahmen!E$7:E$10002,A9722,Einnahmen!G$7:G$10002)+SUMIF(Einnahmen!I$7:I$10002,A9722,Einnahmen!H$7:H$10002)+SUMIF(Ausgaben!E$7:E$10002,A9722,Ausgaben!G$7:G$10002)+SUMIF(Ausgaben!I$7:I$10002,A9722,Ausgaben!H$7:H$10002),2)</f>
        <v>0</v>
      </c>
    </row>
    <row r="9723" spans="1:2" x14ac:dyDescent="0.25">
      <c r="A9723">
        <v>9723</v>
      </c>
      <c r="B9723" s="24">
        <f>ROUND(SUMIF(Einnahmen!E$7:E$10002,A9723,Einnahmen!G$7:G$10002)+SUMIF(Einnahmen!I$7:I$10002,A9723,Einnahmen!H$7:H$10002)+SUMIF(Ausgaben!E$7:E$10002,A9723,Ausgaben!G$7:G$10002)+SUMIF(Ausgaben!I$7:I$10002,A9723,Ausgaben!H$7:H$10002),2)</f>
        <v>0</v>
      </c>
    </row>
    <row r="9724" spans="1:2" x14ac:dyDescent="0.25">
      <c r="A9724">
        <v>9724</v>
      </c>
      <c r="B9724" s="24">
        <f>ROUND(SUMIF(Einnahmen!E$7:E$10002,A9724,Einnahmen!G$7:G$10002)+SUMIF(Einnahmen!I$7:I$10002,A9724,Einnahmen!H$7:H$10002)+SUMIF(Ausgaben!E$7:E$10002,A9724,Ausgaben!G$7:G$10002)+SUMIF(Ausgaben!I$7:I$10002,A9724,Ausgaben!H$7:H$10002),2)</f>
        <v>0</v>
      </c>
    </row>
    <row r="9725" spans="1:2" x14ac:dyDescent="0.25">
      <c r="A9725">
        <v>9725</v>
      </c>
      <c r="B9725" s="24">
        <f>ROUND(SUMIF(Einnahmen!E$7:E$10002,A9725,Einnahmen!G$7:G$10002)+SUMIF(Einnahmen!I$7:I$10002,A9725,Einnahmen!H$7:H$10002)+SUMIF(Ausgaben!E$7:E$10002,A9725,Ausgaben!G$7:G$10002)+SUMIF(Ausgaben!I$7:I$10002,A9725,Ausgaben!H$7:H$10002),2)</f>
        <v>0</v>
      </c>
    </row>
    <row r="9726" spans="1:2" x14ac:dyDescent="0.25">
      <c r="A9726">
        <v>9726</v>
      </c>
      <c r="B9726" s="24">
        <f>ROUND(SUMIF(Einnahmen!E$7:E$10002,A9726,Einnahmen!G$7:G$10002)+SUMIF(Einnahmen!I$7:I$10002,A9726,Einnahmen!H$7:H$10002)+SUMIF(Ausgaben!E$7:E$10002,A9726,Ausgaben!G$7:G$10002)+SUMIF(Ausgaben!I$7:I$10002,A9726,Ausgaben!H$7:H$10002),2)</f>
        <v>0</v>
      </c>
    </row>
    <row r="9727" spans="1:2" x14ac:dyDescent="0.25">
      <c r="A9727">
        <v>9727</v>
      </c>
      <c r="B9727" s="24">
        <f>ROUND(SUMIF(Einnahmen!E$7:E$10002,A9727,Einnahmen!G$7:G$10002)+SUMIF(Einnahmen!I$7:I$10002,A9727,Einnahmen!H$7:H$10002)+SUMIF(Ausgaben!E$7:E$10002,A9727,Ausgaben!G$7:G$10002)+SUMIF(Ausgaben!I$7:I$10002,A9727,Ausgaben!H$7:H$10002),2)</f>
        <v>0</v>
      </c>
    </row>
    <row r="9728" spans="1:2" x14ac:dyDescent="0.25">
      <c r="A9728">
        <v>9728</v>
      </c>
      <c r="B9728" s="24">
        <f>ROUND(SUMIF(Einnahmen!E$7:E$10002,A9728,Einnahmen!G$7:G$10002)+SUMIF(Einnahmen!I$7:I$10002,A9728,Einnahmen!H$7:H$10002)+SUMIF(Ausgaben!E$7:E$10002,A9728,Ausgaben!G$7:G$10002)+SUMIF(Ausgaben!I$7:I$10002,A9728,Ausgaben!H$7:H$10002),2)</f>
        <v>0</v>
      </c>
    </row>
    <row r="9729" spans="1:2" x14ac:dyDescent="0.25">
      <c r="A9729">
        <v>9729</v>
      </c>
      <c r="B9729" s="24">
        <f>ROUND(SUMIF(Einnahmen!E$7:E$10002,A9729,Einnahmen!G$7:G$10002)+SUMIF(Einnahmen!I$7:I$10002,A9729,Einnahmen!H$7:H$10002)+SUMIF(Ausgaben!E$7:E$10002,A9729,Ausgaben!G$7:G$10002)+SUMIF(Ausgaben!I$7:I$10002,A9729,Ausgaben!H$7:H$10002),2)</f>
        <v>0</v>
      </c>
    </row>
    <row r="9730" spans="1:2" x14ac:dyDescent="0.25">
      <c r="A9730">
        <v>9730</v>
      </c>
      <c r="B9730" s="24">
        <f>ROUND(SUMIF(Einnahmen!E$7:E$10002,A9730,Einnahmen!G$7:G$10002)+SUMIF(Einnahmen!I$7:I$10002,A9730,Einnahmen!H$7:H$10002)+SUMIF(Ausgaben!E$7:E$10002,A9730,Ausgaben!G$7:G$10002)+SUMIF(Ausgaben!I$7:I$10002,A9730,Ausgaben!H$7:H$10002),2)</f>
        <v>0</v>
      </c>
    </row>
    <row r="9731" spans="1:2" x14ac:dyDescent="0.25">
      <c r="A9731">
        <v>9731</v>
      </c>
      <c r="B9731" s="24">
        <f>ROUND(SUMIF(Einnahmen!E$7:E$10002,A9731,Einnahmen!G$7:G$10002)+SUMIF(Einnahmen!I$7:I$10002,A9731,Einnahmen!H$7:H$10002)+SUMIF(Ausgaben!E$7:E$10002,A9731,Ausgaben!G$7:G$10002)+SUMIF(Ausgaben!I$7:I$10002,A9731,Ausgaben!H$7:H$10002),2)</f>
        <v>0</v>
      </c>
    </row>
    <row r="9732" spans="1:2" x14ac:dyDescent="0.25">
      <c r="A9732">
        <v>9732</v>
      </c>
      <c r="B9732" s="24">
        <f>ROUND(SUMIF(Einnahmen!E$7:E$10002,A9732,Einnahmen!G$7:G$10002)+SUMIF(Einnahmen!I$7:I$10002,A9732,Einnahmen!H$7:H$10002)+SUMIF(Ausgaben!E$7:E$10002,A9732,Ausgaben!G$7:G$10002)+SUMIF(Ausgaben!I$7:I$10002,A9732,Ausgaben!H$7:H$10002),2)</f>
        <v>0</v>
      </c>
    </row>
    <row r="9733" spans="1:2" x14ac:dyDescent="0.25">
      <c r="A9733">
        <v>9733</v>
      </c>
      <c r="B9733" s="24">
        <f>ROUND(SUMIF(Einnahmen!E$7:E$10002,A9733,Einnahmen!G$7:G$10002)+SUMIF(Einnahmen!I$7:I$10002,A9733,Einnahmen!H$7:H$10002)+SUMIF(Ausgaben!E$7:E$10002,A9733,Ausgaben!G$7:G$10002)+SUMIF(Ausgaben!I$7:I$10002,A9733,Ausgaben!H$7:H$10002),2)</f>
        <v>0</v>
      </c>
    </row>
    <row r="9734" spans="1:2" x14ac:dyDescent="0.25">
      <c r="A9734">
        <v>9734</v>
      </c>
      <c r="B9734" s="24">
        <f>ROUND(SUMIF(Einnahmen!E$7:E$10002,A9734,Einnahmen!G$7:G$10002)+SUMIF(Einnahmen!I$7:I$10002,A9734,Einnahmen!H$7:H$10002)+SUMIF(Ausgaben!E$7:E$10002,A9734,Ausgaben!G$7:G$10002)+SUMIF(Ausgaben!I$7:I$10002,A9734,Ausgaben!H$7:H$10002),2)</f>
        <v>0</v>
      </c>
    </row>
    <row r="9735" spans="1:2" x14ac:dyDescent="0.25">
      <c r="A9735">
        <v>9735</v>
      </c>
      <c r="B9735" s="24">
        <f>ROUND(SUMIF(Einnahmen!E$7:E$10002,A9735,Einnahmen!G$7:G$10002)+SUMIF(Einnahmen!I$7:I$10002,A9735,Einnahmen!H$7:H$10002)+SUMIF(Ausgaben!E$7:E$10002,A9735,Ausgaben!G$7:G$10002)+SUMIF(Ausgaben!I$7:I$10002,A9735,Ausgaben!H$7:H$10002),2)</f>
        <v>0</v>
      </c>
    </row>
    <row r="9736" spans="1:2" x14ac:dyDescent="0.25">
      <c r="A9736">
        <v>9736</v>
      </c>
      <c r="B9736" s="24">
        <f>ROUND(SUMIF(Einnahmen!E$7:E$10002,A9736,Einnahmen!G$7:G$10002)+SUMIF(Einnahmen!I$7:I$10002,A9736,Einnahmen!H$7:H$10002)+SUMIF(Ausgaben!E$7:E$10002,A9736,Ausgaben!G$7:G$10002)+SUMIF(Ausgaben!I$7:I$10002,A9736,Ausgaben!H$7:H$10002),2)</f>
        <v>0</v>
      </c>
    </row>
    <row r="9737" spans="1:2" x14ac:dyDescent="0.25">
      <c r="A9737">
        <v>9737</v>
      </c>
      <c r="B9737" s="24">
        <f>ROUND(SUMIF(Einnahmen!E$7:E$10002,A9737,Einnahmen!G$7:G$10002)+SUMIF(Einnahmen!I$7:I$10002,A9737,Einnahmen!H$7:H$10002)+SUMIF(Ausgaben!E$7:E$10002,A9737,Ausgaben!G$7:G$10002)+SUMIF(Ausgaben!I$7:I$10002,A9737,Ausgaben!H$7:H$10002),2)</f>
        <v>0</v>
      </c>
    </row>
    <row r="9738" spans="1:2" x14ac:dyDescent="0.25">
      <c r="A9738">
        <v>9738</v>
      </c>
      <c r="B9738" s="24">
        <f>ROUND(SUMIF(Einnahmen!E$7:E$10002,A9738,Einnahmen!G$7:G$10002)+SUMIF(Einnahmen!I$7:I$10002,A9738,Einnahmen!H$7:H$10002)+SUMIF(Ausgaben!E$7:E$10002,A9738,Ausgaben!G$7:G$10002)+SUMIF(Ausgaben!I$7:I$10002,A9738,Ausgaben!H$7:H$10002),2)</f>
        <v>0</v>
      </c>
    </row>
    <row r="9739" spans="1:2" x14ac:dyDescent="0.25">
      <c r="A9739">
        <v>9739</v>
      </c>
      <c r="B9739" s="24">
        <f>ROUND(SUMIF(Einnahmen!E$7:E$10002,A9739,Einnahmen!G$7:G$10002)+SUMIF(Einnahmen!I$7:I$10002,A9739,Einnahmen!H$7:H$10002)+SUMIF(Ausgaben!E$7:E$10002,A9739,Ausgaben!G$7:G$10002)+SUMIF(Ausgaben!I$7:I$10002,A9739,Ausgaben!H$7:H$10002),2)</f>
        <v>0</v>
      </c>
    </row>
    <row r="9740" spans="1:2" x14ac:dyDescent="0.25">
      <c r="A9740">
        <v>9740</v>
      </c>
      <c r="B9740" s="24">
        <f>ROUND(SUMIF(Einnahmen!E$7:E$10002,A9740,Einnahmen!G$7:G$10002)+SUMIF(Einnahmen!I$7:I$10002,A9740,Einnahmen!H$7:H$10002)+SUMIF(Ausgaben!E$7:E$10002,A9740,Ausgaben!G$7:G$10002)+SUMIF(Ausgaben!I$7:I$10002,A9740,Ausgaben!H$7:H$10002),2)</f>
        <v>0</v>
      </c>
    </row>
    <row r="9741" spans="1:2" x14ac:dyDescent="0.25">
      <c r="A9741">
        <v>9741</v>
      </c>
      <c r="B9741" s="24">
        <f>ROUND(SUMIF(Einnahmen!E$7:E$10002,A9741,Einnahmen!G$7:G$10002)+SUMIF(Einnahmen!I$7:I$10002,A9741,Einnahmen!H$7:H$10002)+SUMIF(Ausgaben!E$7:E$10002,A9741,Ausgaben!G$7:G$10002)+SUMIF(Ausgaben!I$7:I$10002,A9741,Ausgaben!H$7:H$10002),2)</f>
        <v>0</v>
      </c>
    </row>
    <row r="9742" spans="1:2" x14ac:dyDescent="0.25">
      <c r="A9742">
        <v>9742</v>
      </c>
      <c r="B9742" s="24">
        <f>ROUND(SUMIF(Einnahmen!E$7:E$10002,A9742,Einnahmen!G$7:G$10002)+SUMIF(Einnahmen!I$7:I$10002,A9742,Einnahmen!H$7:H$10002)+SUMIF(Ausgaben!E$7:E$10002,A9742,Ausgaben!G$7:G$10002)+SUMIF(Ausgaben!I$7:I$10002,A9742,Ausgaben!H$7:H$10002),2)</f>
        <v>0</v>
      </c>
    </row>
    <row r="9743" spans="1:2" x14ac:dyDescent="0.25">
      <c r="A9743">
        <v>9743</v>
      </c>
      <c r="B9743" s="24">
        <f>ROUND(SUMIF(Einnahmen!E$7:E$10002,A9743,Einnahmen!G$7:G$10002)+SUMIF(Einnahmen!I$7:I$10002,A9743,Einnahmen!H$7:H$10002)+SUMIF(Ausgaben!E$7:E$10002,A9743,Ausgaben!G$7:G$10002)+SUMIF(Ausgaben!I$7:I$10002,A9743,Ausgaben!H$7:H$10002),2)</f>
        <v>0</v>
      </c>
    </row>
    <row r="9744" spans="1:2" x14ac:dyDescent="0.25">
      <c r="A9744">
        <v>9744</v>
      </c>
      <c r="B9744" s="24">
        <f>ROUND(SUMIF(Einnahmen!E$7:E$10002,A9744,Einnahmen!G$7:G$10002)+SUMIF(Einnahmen!I$7:I$10002,A9744,Einnahmen!H$7:H$10002)+SUMIF(Ausgaben!E$7:E$10002,A9744,Ausgaben!G$7:G$10002)+SUMIF(Ausgaben!I$7:I$10002,A9744,Ausgaben!H$7:H$10002),2)</f>
        <v>0</v>
      </c>
    </row>
    <row r="9745" spans="1:2" x14ac:dyDescent="0.25">
      <c r="A9745">
        <v>9745</v>
      </c>
      <c r="B9745" s="24">
        <f>ROUND(SUMIF(Einnahmen!E$7:E$10002,A9745,Einnahmen!G$7:G$10002)+SUMIF(Einnahmen!I$7:I$10002,A9745,Einnahmen!H$7:H$10002)+SUMIF(Ausgaben!E$7:E$10002,A9745,Ausgaben!G$7:G$10002)+SUMIF(Ausgaben!I$7:I$10002,A9745,Ausgaben!H$7:H$10002),2)</f>
        <v>0</v>
      </c>
    </row>
    <row r="9746" spans="1:2" x14ac:dyDescent="0.25">
      <c r="A9746">
        <v>9746</v>
      </c>
      <c r="B9746" s="24">
        <f>ROUND(SUMIF(Einnahmen!E$7:E$10002,A9746,Einnahmen!G$7:G$10002)+SUMIF(Einnahmen!I$7:I$10002,A9746,Einnahmen!H$7:H$10002)+SUMIF(Ausgaben!E$7:E$10002,A9746,Ausgaben!G$7:G$10002)+SUMIF(Ausgaben!I$7:I$10002,A9746,Ausgaben!H$7:H$10002),2)</f>
        <v>0</v>
      </c>
    </row>
    <row r="9747" spans="1:2" x14ac:dyDescent="0.25">
      <c r="A9747">
        <v>9747</v>
      </c>
      <c r="B9747" s="24">
        <f>ROUND(SUMIF(Einnahmen!E$7:E$10002,A9747,Einnahmen!G$7:G$10002)+SUMIF(Einnahmen!I$7:I$10002,A9747,Einnahmen!H$7:H$10002)+SUMIF(Ausgaben!E$7:E$10002,A9747,Ausgaben!G$7:G$10002)+SUMIF(Ausgaben!I$7:I$10002,A9747,Ausgaben!H$7:H$10002),2)</f>
        <v>0</v>
      </c>
    </row>
    <row r="9748" spans="1:2" x14ac:dyDescent="0.25">
      <c r="A9748">
        <v>9748</v>
      </c>
      <c r="B9748" s="24">
        <f>ROUND(SUMIF(Einnahmen!E$7:E$10002,A9748,Einnahmen!G$7:G$10002)+SUMIF(Einnahmen!I$7:I$10002,A9748,Einnahmen!H$7:H$10002)+SUMIF(Ausgaben!E$7:E$10002,A9748,Ausgaben!G$7:G$10002)+SUMIF(Ausgaben!I$7:I$10002,A9748,Ausgaben!H$7:H$10002),2)</f>
        <v>0</v>
      </c>
    </row>
    <row r="9749" spans="1:2" x14ac:dyDescent="0.25">
      <c r="A9749">
        <v>9749</v>
      </c>
      <c r="B9749" s="24">
        <f>ROUND(SUMIF(Einnahmen!E$7:E$10002,A9749,Einnahmen!G$7:G$10002)+SUMIF(Einnahmen!I$7:I$10002,A9749,Einnahmen!H$7:H$10002)+SUMIF(Ausgaben!E$7:E$10002,A9749,Ausgaben!G$7:G$10002)+SUMIF(Ausgaben!I$7:I$10002,A9749,Ausgaben!H$7:H$10002),2)</f>
        <v>0</v>
      </c>
    </row>
    <row r="9750" spans="1:2" x14ac:dyDescent="0.25">
      <c r="A9750">
        <v>9750</v>
      </c>
      <c r="B9750" s="24">
        <f>ROUND(SUMIF(Einnahmen!E$7:E$10002,A9750,Einnahmen!G$7:G$10002)+SUMIF(Einnahmen!I$7:I$10002,A9750,Einnahmen!H$7:H$10002)+SUMIF(Ausgaben!E$7:E$10002,A9750,Ausgaben!G$7:G$10002)+SUMIF(Ausgaben!I$7:I$10002,A9750,Ausgaben!H$7:H$10002),2)</f>
        <v>0</v>
      </c>
    </row>
    <row r="9751" spans="1:2" x14ac:dyDescent="0.25">
      <c r="A9751">
        <v>9751</v>
      </c>
      <c r="B9751" s="24">
        <f>ROUND(SUMIF(Einnahmen!E$7:E$10002,A9751,Einnahmen!G$7:G$10002)+SUMIF(Einnahmen!I$7:I$10002,A9751,Einnahmen!H$7:H$10002)+SUMIF(Ausgaben!E$7:E$10002,A9751,Ausgaben!G$7:G$10002)+SUMIF(Ausgaben!I$7:I$10002,A9751,Ausgaben!H$7:H$10002),2)</f>
        <v>0</v>
      </c>
    </row>
    <row r="9752" spans="1:2" x14ac:dyDescent="0.25">
      <c r="A9752">
        <v>9752</v>
      </c>
      <c r="B9752" s="24">
        <f>ROUND(SUMIF(Einnahmen!E$7:E$10002,A9752,Einnahmen!G$7:G$10002)+SUMIF(Einnahmen!I$7:I$10002,A9752,Einnahmen!H$7:H$10002)+SUMIF(Ausgaben!E$7:E$10002,A9752,Ausgaben!G$7:G$10002)+SUMIF(Ausgaben!I$7:I$10002,A9752,Ausgaben!H$7:H$10002),2)</f>
        <v>0</v>
      </c>
    </row>
    <row r="9753" spans="1:2" x14ac:dyDescent="0.25">
      <c r="A9753">
        <v>9753</v>
      </c>
      <c r="B9753" s="24">
        <f>ROUND(SUMIF(Einnahmen!E$7:E$10002,A9753,Einnahmen!G$7:G$10002)+SUMIF(Einnahmen!I$7:I$10002,A9753,Einnahmen!H$7:H$10002)+SUMIF(Ausgaben!E$7:E$10002,A9753,Ausgaben!G$7:G$10002)+SUMIF(Ausgaben!I$7:I$10002,A9753,Ausgaben!H$7:H$10002),2)</f>
        <v>0</v>
      </c>
    </row>
    <row r="9754" spans="1:2" x14ac:dyDescent="0.25">
      <c r="A9754">
        <v>9754</v>
      </c>
      <c r="B9754" s="24">
        <f>ROUND(SUMIF(Einnahmen!E$7:E$10002,A9754,Einnahmen!G$7:G$10002)+SUMIF(Einnahmen!I$7:I$10002,A9754,Einnahmen!H$7:H$10002)+SUMIF(Ausgaben!E$7:E$10002,A9754,Ausgaben!G$7:G$10002)+SUMIF(Ausgaben!I$7:I$10002,A9754,Ausgaben!H$7:H$10002),2)</f>
        <v>0</v>
      </c>
    </row>
    <row r="9755" spans="1:2" x14ac:dyDescent="0.25">
      <c r="A9755">
        <v>9755</v>
      </c>
      <c r="B9755" s="24">
        <f>ROUND(SUMIF(Einnahmen!E$7:E$10002,A9755,Einnahmen!G$7:G$10002)+SUMIF(Einnahmen!I$7:I$10002,A9755,Einnahmen!H$7:H$10002)+SUMIF(Ausgaben!E$7:E$10002,A9755,Ausgaben!G$7:G$10002)+SUMIF(Ausgaben!I$7:I$10002,A9755,Ausgaben!H$7:H$10002),2)</f>
        <v>0</v>
      </c>
    </row>
    <row r="9756" spans="1:2" x14ac:dyDescent="0.25">
      <c r="A9756">
        <v>9756</v>
      </c>
      <c r="B9756" s="24">
        <f>ROUND(SUMIF(Einnahmen!E$7:E$10002,A9756,Einnahmen!G$7:G$10002)+SUMIF(Einnahmen!I$7:I$10002,A9756,Einnahmen!H$7:H$10002)+SUMIF(Ausgaben!E$7:E$10002,A9756,Ausgaben!G$7:G$10002)+SUMIF(Ausgaben!I$7:I$10002,A9756,Ausgaben!H$7:H$10002),2)</f>
        <v>0</v>
      </c>
    </row>
    <row r="9757" spans="1:2" x14ac:dyDescent="0.25">
      <c r="A9757">
        <v>9757</v>
      </c>
      <c r="B9757" s="24">
        <f>ROUND(SUMIF(Einnahmen!E$7:E$10002,A9757,Einnahmen!G$7:G$10002)+SUMIF(Einnahmen!I$7:I$10002,A9757,Einnahmen!H$7:H$10002)+SUMIF(Ausgaben!E$7:E$10002,A9757,Ausgaben!G$7:G$10002)+SUMIF(Ausgaben!I$7:I$10002,A9757,Ausgaben!H$7:H$10002),2)</f>
        <v>0</v>
      </c>
    </row>
    <row r="9758" spans="1:2" x14ac:dyDescent="0.25">
      <c r="A9758">
        <v>9758</v>
      </c>
      <c r="B9758" s="24">
        <f>ROUND(SUMIF(Einnahmen!E$7:E$10002,A9758,Einnahmen!G$7:G$10002)+SUMIF(Einnahmen!I$7:I$10002,A9758,Einnahmen!H$7:H$10002)+SUMIF(Ausgaben!E$7:E$10002,A9758,Ausgaben!G$7:G$10002)+SUMIF(Ausgaben!I$7:I$10002,A9758,Ausgaben!H$7:H$10002),2)</f>
        <v>0</v>
      </c>
    </row>
    <row r="9759" spans="1:2" x14ac:dyDescent="0.25">
      <c r="A9759">
        <v>9759</v>
      </c>
      <c r="B9759" s="24">
        <f>ROUND(SUMIF(Einnahmen!E$7:E$10002,A9759,Einnahmen!G$7:G$10002)+SUMIF(Einnahmen!I$7:I$10002,A9759,Einnahmen!H$7:H$10002)+SUMIF(Ausgaben!E$7:E$10002,A9759,Ausgaben!G$7:G$10002)+SUMIF(Ausgaben!I$7:I$10002,A9759,Ausgaben!H$7:H$10002),2)</f>
        <v>0</v>
      </c>
    </row>
    <row r="9760" spans="1:2" x14ac:dyDescent="0.25">
      <c r="A9760">
        <v>9760</v>
      </c>
      <c r="B9760" s="24">
        <f>ROUND(SUMIF(Einnahmen!E$7:E$10002,A9760,Einnahmen!G$7:G$10002)+SUMIF(Einnahmen!I$7:I$10002,A9760,Einnahmen!H$7:H$10002)+SUMIF(Ausgaben!E$7:E$10002,A9760,Ausgaben!G$7:G$10002)+SUMIF(Ausgaben!I$7:I$10002,A9760,Ausgaben!H$7:H$10002),2)</f>
        <v>0</v>
      </c>
    </row>
    <row r="9761" spans="1:2" x14ac:dyDescent="0.25">
      <c r="A9761">
        <v>9761</v>
      </c>
      <c r="B9761" s="24">
        <f>ROUND(SUMIF(Einnahmen!E$7:E$10002,A9761,Einnahmen!G$7:G$10002)+SUMIF(Einnahmen!I$7:I$10002,A9761,Einnahmen!H$7:H$10002)+SUMIF(Ausgaben!E$7:E$10002,A9761,Ausgaben!G$7:G$10002)+SUMIF(Ausgaben!I$7:I$10002,A9761,Ausgaben!H$7:H$10002),2)</f>
        <v>0</v>
      </c>
    </row>
    <row r="9762" spans="1:2" x14ac:dyDescent="0.25">
      <c r="A9762">
        <v>9762</v>
      </c>
      <c r="B9762" s="24">
        <f>ROUND(SUMIF(Einnahmen!E$7:E$10002,A9762,Einnahmen!G$7:G$10002)+SUMIF(Einnahmen!I$7:I$10002,A9762,Einnahmen!H$7:H$10002)+SUMIF(Ausgaben!E$7:E$10002,A9762,Ausgaben!G$7:G$10002)+SUMIF(Ausgaben!I$7:I$10002,A9762,Ausgaben!H$7:H$10002),2)</f>
        <v>0</v>
      </c>
    </row>
    <row r="9763" spans="1:2" x14ac:dyDescent="0.25">
      <c r="A9763">
        <v>9763</v>
      </c>
      <c r="B9763" s="24">
        <f>ROUND(SUMIF(Einnahmen!E$7:E$10002,A9763,Einnahmen!G$7:G$10002)+SUMIF(Einnahmen!I$7:I$10002,A9763,Einnahmen!H$7:H$10002)+SUMIF(Ausgaben!E$7:E$10002,A9763,Ausgaben!G$7:G$10002)+SUMIF(Ausgaben!I$7:I$10002,A9763,Ausgaben!H$7:H$10002),2)</f>
        <v>0</v>
      </c>
    </row>
    <row r="9764" spans="1:2" x14ac:dyDescent="0.25">
      <c r="A9764">
        <v>9764</v>
      </c>
      <c r="B9764" s="24">
        <f>ROUND(SUMIF(Einnahmen!E$7:E$10002,A9764,Einnahmen!G$7:G$10002)+SUMIF(Einnahmen!I$7:I$10002,A9764,Einnahmen!H$7:H$10002)+SUMIF(Ausgaben!E$7:E$10002,A9764,Ausgaben!G$7:G$10002)+SUMIF(Ausgaben!I$7:I$10002,A9764,Ausgaben!H$7:H$10002),2)</f>
        <v>0</v>
      </c>
    </row>
    <row r="9765" spans="1:2" x14ac:dyDescent="0.25">
      <c r="A9765">
        <v>9765</v>
      </c>
      <c r="B9765" s="24">
        <f>ROUND(SUMIF(Einnahmen!E$7:E$10002,A9765,Einnahmen!G$7:G$10002)+SUMIF(Einnahmen!I$7:I$10002,A9765,Einnahmen!H$7:H$10002)+SUMIF(Ausgaben!E$7:E$10002,A9765,Ausgaben!G$7:G$10002)+SUMIF(Ausgaben!I$7:I$10002,A9765,Ausgaben!H$7:H$10002),2)</f>
        <v>0</v>
      </c>
    </row>
    <row r="9766" spans="1:2" x14ac:dyDescent="0.25">
      <c r="A9766">
        <v>9766</v>
      </c>
      <c r="B9766" s="24">
        <f>ROUND(SUMIF(Einnahmen!E$7:E$10002,A9766,Einnahmen!G$7:G$10002)+SUMIF(Einnahmen!I$7:I$10002,A9766,Einnahmen!H$7:H$10002)+SUMIF(Ausgaben!E$7:E$10002,A9766,Ausgaben!G$7:G$10002)+SUMIF(Ausgaben!I$7:I$10002,A9766,Ausgaben!H$7:H$10002),2)</f>
        <v>0</v>
      </c>
    </row>
    <row r="9767" spans="1:2" x14ac:dyDescent="0.25">
      <c r="A9767">
        <v>9767</v>
      </c>
      <c r="B9767" s="24">
        <f>ROUND(SUMIF(Einnahmen!E$7:E$10002,A9767,Einnahmen!G$7:G$10002)+SUMIF(Einnahmen!I$7:I$10002,A9767,Einnahmen!H$7:H$10002)+SUMIF(Ausgaben!E$7:E$10002,A9767,Ausgaben!G$7:G$10002)+SUMIF(Ausgaben!I$7:I$10002,A9767,Ausgaben!H$7:H$10002),2)</f>
        <v>0</v>
      </c>
    </row>
    <row r="9768" spans="1:2" x14ac:dyDescent="0.25">
      <c r="A9768">
        <v>9768</v>
      </c>
      <c r="B9768" s="24">
        <f>ROUND(SUMIF(Einnahmen!E$7:E$10002,A9768,Einnahmen!G$7:G$10002)+SUMIF(Einnahmen!I$7:I$10002,A9768,Einnahmen!H$7:H$10002)+SUMIF(Ausgaben!E$7:E$10002,A9768,Ausgaben!G$7:G$10002)+SUMIF(Ausgaben!I$7:I$10002,A9768,Ausgaben!H$7:H$10002),2)</f>
        <v>0</v>
      </c>
    </row>
    <row r="9769" spans="1:2" x14ac:dyDescent="0.25">
      <c r="A9769">
        <v>9769</v>
      </c>
      <c r="B9769" s="24">
        <f>ROUND(SUMIF(Einnahmen!E$7:E$10002,A9769,Einnahmen!G$7:G$10002)+SUMIF(Einnahmen!I$7:I$10002,A9769,Einnahmen!H$7:H$10002)+SUMIF(Ausgaben!E$7:E$10002,A9769,Ausgaben!G$7:G$10002)+SUMIF(Ausgaben!I$7:I$10002,A9769,Ausgaben!H$7:H$10002),2)</f>
        <v>0</v>
      </c>
    </row>
    <row r="9770" spans="1:2" x14ac:dyDescent="0.25">
      <c r="A9770">
        <v>9770</v>
      </c>
      <c r="B9770" s="24">
        <f>ROUND(SUMIF(Einnahmen!E$7:E$10002,A9770,Einnahmen!G$7:G$10002)+SUMIF(Einnahmen!I$7:I$10002,A9770,Einnahmen!H$7:H$10002)+SUMIF(Ausgaben!E$7:E$10002,A9770,Ausgaben!G$7:G$10002)+SUMIF(Ausgaben!I$7:I$10002,A9770,Ausgaben!H$7:H$10002),2)</f>
        <v>0</v>
      </c>
    </row>
    <row r="9771" spans="1:2" x14ac:dyDescent="0.25">
      <c r="A9771">
        <v>9771</v>
      </c>
      <c r="B9771" s="24">
        <f>ROUND(SUMIF(Einnahmen!E$7:E$10002,A9771,Einnahmen!G$7:G$10002)+SUMIF(Einnahmen!I$7:I$10002,A9771,Einnahmen!H$7:H$10002)+SUMIF(Ausgaben!E$7:E$10002,A9771,Ausgaben!G$7:G$10002)+SUMIF(Ausgaben!I$7:I$10002,A9771,Ausgaben!H$7:H$10002),2)</f>
        <v>0</v>
      </c>
    </row>
    <row r="9772" spans="1:2" x14ac:dyDescent="0.25">
      <c r="A9772">
        <v>9772</v>
      </c>
      <c r="B9772" s="24">
        <f>ROUND(SUMIF(Einnahmen!E$7:E$10002,A9772,Einnahmen!G$7:G$10002)+SUMIF(Einnahmen!I$7:I$10002,A9772,Einnahmen!H$7:H$10002)+SUMIF(Ausgaben!E$7:E$10002,A9772,Ausgaben!G$7:G$10002)+SUMIF(Ausgaben!I$7:I$10002,A9772,Ausgaben!H$7:H$10002),2)</f>
        <v>0</v>
      </c>
    </row>
    <row r="9773" spans="1:2" x14ac:dyDescent="0.25">
      <c r="A9773">
        <v>9773</v>
      </c>
      <c r="B9773" s="24">
        <f>ROUND(SUMIF(Einnahmen!E$7:E$10002,A9773,Einnahmen!G$7:G$10002)+SUMIF(Einnahmen!I$7:I$10002,A9773,Einnahmen!H$7:H$10002)+SUMIF(Ausgaben!E$7:E$10002,A9773,Ausgaben!G$7:G$10002)+SUMIF(Ausgaben!I$7:I$10002,A9773,Ausgaben!H$7:H$10002),2)</f>
        <v>0</v>
      </c>
    </row>
    <row r="9774" spans="1:2" x14ac:dyDescent="0.25">
      <c r="A9774">
        <v>9774</v>
      </c>
      <c r="B9774" s="24">
        <f>ROUND(SUMIF(Einnahmen!E$7:E$10002,A9774,Einnahmen!G$7:G$10002)+SUMIF(Einnahmen!I$7:I$10002,A9774,Einnahmen!H$7:H$10002)+SUMIF(Ausgaben!E$7:E$10002,A9774,Ausgaben!G$7:G$10002)+SUMIF(Ausgaben!I$7:I$10002,A9774,Ausgaben!H$7:H$10002),2)</f>
        <v>0</v>
      </c>
    </row>
    <row r="9775" spans="1:2" x14ac:dyDescent="0.25">
      <c r="A9775">
        <v>9775</v>
      </c>
      <c r="B9775" s="24">
        <f>ROUND(SUMIF(Einnahmen!E$7:E$10002,A9775,Einnahmen!G$7:G$10002)+SUMIF(Einnahmen!I$7:I$10002,A9775,Einnahmen!H$7:H$10002)+SUMIF(Ausgaben!E$7:E$10002,A9775,Ausgaben!G$7:G$10002)+SUMIF(Ausgaben!I$7:I$10002,A9775,Ausgaben!H$7:H$10002),2)</f>
        <v>0</v>
      </c>
    </row>
    <row r="9776" spans="1:2" x14ac:dyDescent="0.25">
      <c r="A9776">
        <v>9776</v>
      </c>
      <c r="B9776" s="24">
        <f>ROUND(SUMIF(Einnahmen!E$7:E$10002,A9776,Einnahmen!G$7:G$10002)+SUMIF(Einnahmen!I$7:I$10002,A9776,Einnahmen!H$7:H$10002)+SUMIF(Ausgaben!E$7:E$10002,A9776,Ausgaben!G$7:G$10002)+SUMIF(Ausgaben!I$7:I$10002,A9776,Ausgaben!H$7:H$10002),2)</f>
        <v>0</v>
      </c>
    </row>
    <row r="9777" spans="1:2" x14ac:dyDescent="0.25">
      <c r="A9777">
        <v>9777</v>
      </c>
      <c r="B9777" s="24">
        <f>ROUND(SUMIF(Einnahmen!E$7:E$10002,A9777,Einnahmen!G$7:G$10002)+SUMIF(Einnahmen!I$7:I$10002,A9777,Einnahmen!H$7:H$10002)+SUMIF(Ausgaben!E$7:E$10002,A9777,Ausgaben!G$7:G$10002)+SUMIF(Ausgaben!I$7:I$10002,A9777,Ausgaben!H$7:H$10002),2)</f>
        <v>0</v>
      </c>
    </row>
    <row r="9778" spans="1:2" x14ac:dyDescent="0.25">
      <c r="A9778">
        <v>9778</v>
      </c>
      <c r="B9778" s="24">
        <f>ROUND(SUMIF(Einnahmen!E$7:E$10002,A9778,Einnahmen!G$7:G$10002)+SUMIF(Einnahmen!I$7:I$10002,A9778,Einnahmen!H$7:H$10002)+SUMIF(Ausgaben!E$7:E$10002,A9778,Ausgaben!G$7:G$10002)+SUMIF(Ausgaben!I$7:I$10002,A9778,Ausgaben!H$7:H$10002),2)</f>
        <v>0</v>
      </c>
    </row>
    <row r="9779" spans="1:2" x14ac:dyDescent="0.25">
      <c r="A9779">
        <v>9779</v>
      </c>
      <c r="B9779" s="24">
        <f>ROUND(SUMIF(Einnahmen!E$7:E$10002,A9779,Einnahmen!G$7:G$10002)+SUMIF(Einnahmen!I$7:I$10002,A9779,Einnahmen!H$7:H$10002)+SUMIF(Ausgaben!E$7:E$10002,A9779,Ausgaben!G$7:G$10002)+SUMIF(Ausgaben!I$7:I$10002,A9779,Ausgaben!H$7:H$10002),2)</f>
        <v>0</v>
      </c>
    </row>
    <row r="9780" spans="1:2" x14ac:dyDescent="0.25">
      <c r="A9780">
        <v>9780</v>
      </c>
      <c r="B9780" s="24">
        <f>ROUND(SUMIF(Einnahmen!E$7:E$10002,A9780,Einnahmen!G$7:G$10002)+SUMIF(Einnahmen!I$7:I$10002,A9780,Einnahmen!H$7:H$10002)+SUMIF(Ausgaben!E$7:E$10002,A9780,Ausgaben!G$7:G$10002)+SUMIF(Ausgaben!I$7:I$10002,A9780,Ausgaben!H$7:H$10002),2)</f>
        <v>0</v>
      </c>
    </row>
    <row r="9781" spans="1:2" x14ac:dyDescent="0.25">
      <c r="A9781">
        <v>9781</v>
      </c>
      <c r="B9781" s="24">
        <f>ROUND(SUMIF(Einnahmen!E$7:E$10002,A9781,Einnahmen!G$7:G$10002)+SUMIF(Einnahmen!I$7:I$10002,A9781,Einnahmen!H$7:H$10002)+SUMIF(Ausgaben!E$7:E$10002,A9781,Ausgaben!G$7:G$10002)+SUMIF(Ausgaben!I$7:I$10002,A9781,Ausgaben!H$7:H$10002),2)</f>
        <v>0</v>
      </c>
    </row>
    <row r="9782" spans="1:2" x14ac:dyDescent="0.25">
      <c r="A9782">
        <v>9782</v>
      </c>
      <c r="B9782" s="24">
        <f>ROUND(SUMIF(Einnahmen!E$7:E$10002,A9782,Einnahmen!G$7:G$10002)+SUMIF(Einnahmen!I$7:I$10002,A9782,Einnahmen!H$7:H$10002)+SUMIF(Ausgaben!E$7:E$10002,A9782,Ausgaben!G$7:G$10002)+SUMIF(Ausgaben!I$7:I$10002,A9782,Ausgaben!H$7:H$10002),2)</f>
        <v>0</v>
      </c>
    </row>
    <row r="9783" spans="1:2" x14ac:dyDescent="0.25">
      <c r="A9783">
        <v>9783</v>
      </c>
      <c r="B9783" s="24">
        <f>ROUND(SUMIF(Einnahmen!E$7:E$10002,A9783,Einnahmen!G$7:G$10002)+SUMIF(Einnahmen!I$7:I$10002,A9783,Einnahmen!H$7:H$10002)+SUMIF(Ausgaben!E$7:E$10002,A9783,Ausgaben!G$7:G$10002)+SUMIF(Ausgaben!I$7:I$10002,A9783,Ausgaben!H$7:H$10002),2)</f>
        <v>0</v>
      </c>
    </row>
    <row r="9784" spans="1:2" x14ac:dyDescent="0.25">
      <c r="A9784">
        <v>9784</v>
      </c>
      <c r="B9784" s="24">
        <f>ROUND(SUMIF(Einnahmen!E$7:E$10002,A9784,Einnahmen!G$7:G$10002)+SUMIF(Einnahmen!I$7:I$10002,A9784,Einnahmen!H$7:H$10002)+SUMIF(Ausgaben!E$7:E$10002,A9784,Ausgaben!G$7:G$10002)+SUMIF(Ausgaben!I$7:I$10002,A9784,Ausgaben!H$7:H$10002),2)</f>
        <v>0</v>
      </c>
    </row>
    <row r="9785" spans="1:2" x14ac:dyDescent="0.25">
      <c r="A9785">
        <v>9785</v>
      </c>
      <c r="B9785" s="24">
        <f>ROUND(SUMIF(Einnahmen!E$7:E$10002,A9785,Einnahmen!G$7:G$10002)+SUMIF(Einnahmen!I$7:I$10002,A9785,Einnahmen!H$7:H$10002)+SUMIF(Ausgaben!E$7:E$10002,A9785,Ausgaben!G$7:G$10002)+SUMIF(Ausgaben!I$7:I$10002,A9785,Ausgaben!H$7:H$10002),2)</f>
        <v>0</v>
      </c>
    </row>
    <row r="9786" spans="1:2" x14ac:dyDescent="0.25">
      <c r="A9786">
        <v>9786</v>
      </c>
      <c r="B9786" s="24">
        <f>ROUND(SUMIF(Einnahmen!E$7:E$10002,A9786,Einnahmen!G$7:G$10002)+SUMIF(Einnahmen!I$7:I$10002,A9786,Einnahmen!H$7:H$10002)+SUMIF(Ausgaben!E$7:E$10002,A9786,Ausgaben!G$7:G$10002)+SUMIF(Ausgaben!I$7:I$10002,A9786,Ausgaben!H$7:H$10002),2)</f>
        <v>0</v>
      </c>
    </row>
    <row r="9787" spans="1:2" x14ac:dyDescent="0.25">
      <c r="A9787">
        <v>9787</v>
      </c>
      <c r="B9787" s="24">
        <f>ROUND(SUMIF(Einnahmen!E$7:E$10002,A9787,Einnahmen!G$7:G$10002)+SUMIF(Einnahmen!I$7:I$10002,A9787,Einnahmen!H$7:H$10002)+SUMIF(Ausgaben!E$7:E$10002,A9787,Ausgaben!G$7:G$10002)+SUMIF(Ausgaben!I$7:I$10002,A9787,Ausgaben!H$7:H$10002),2)</f>
        <v>0</v>
      </c>
    </row>
    <row r="9788" spans="1:2" x14ac:dyDescent="0.25">
      <c r="A9788">
        <v>9788</v>
      </c>
      <c r="B9788" s="24">
        <f>ROUND(SUMIF(Einnahmen!E$7:E$10002,A9788,Einnahmen!G$7:G$10002)+SUMIF(Einnahmen!I$7:I$10002,A9788,Einnahmen!H$7:H$10002)+SUMIF(Ausgaben!E$7:E$10002,A9788,Ausgaben!G$7:G$10002)+SUMIF(Ausgaben!I$7:I$10002,A9788,Ausgaben!H$7:H$10002),2)</f>
        <v>0</v>
      </c>
    </row>
    <row r="9789" spans="1:2" x14ac:dyDescent="0.25">
      <c r="A9789">
        <v>9789</v>
      </c>
      <c r="B9789" s="24">
        <f>ROUND(SUMIF(Einnahmen!E$7:E$10002,A9789,Einnahmen!G$7:G$10002)+SUMIF(Einnahmen!I$7:I$10002,A9789,Einnahmen!H$7:H$10002)+SUMIF(Ausgaben!E$7:E$10002,A9789,Ausgaben!G$7:G$10002)+SUMIF(Ausgaben!I$7:I$10002,A9789,Ausgaben!H$7:H$10002),2)</f>
        <v>0</v>
      </c>
    </row>
    <row r="9790" spans="1:2" x14ac:dyDescent="0.25">
      <c r="A9790">
        <v>9790</v>
      </c>
      <c r="B9790" s="24">
        <f>ROUND(SUMIF(Einnahmen!E$7:E$10002,A9790,Einnahmen!G$7:G$10002)+SUMIF(Einnahmen!I$7:I$10002,A9790,Einnahmen!H$7:H$10002)+SUMIF(Ausgaben!E$7:E$10002,A9790,Ausgaben!G$7:G$10002)+SUMIF(Ausgaben!I$7:I$10002,A9790,Ausgaben!H$7:H$10002),2)</f>
        <v>0</v>
      </c>
    </row>
    <row r="9791" spans="1:2" x14ac:dyDescent="0.25">
      <c r="A9791">
        <v>9791</v>
      </c>
      <c r="B9791" s="24">
        <f>ROUND(SUMIF(Einnahmen!E$7:E$10002,A9791,Einnahmen!G$7:G$10002)+SUMIF(Einnahmen!I$7:I$10002,A9791,Einnahmen!H$7:H$10002)+SUMIF(Ausgaben!E$7:E$10002,A9791,Ausgaben!G$7:G$10002)+SUMIF(Ausgaben!I$7:I$10002,A9791,Ausgaben!H$7:H$10002),2)</f>
        <v>0</v>
      </c>
    </row>
    <row r="9792" spans="1:2" x14ac:dyDescent="0.25">
      <c r="A9792">
        <v>9792</v>
      </c>
      <c r="B9792" s="24">
        <f>ROUND(SUMIF(Einnahmen!E$7:E$10002,A9792,Einnahmen!G$7:G$10002)+SUMIF(Einnahmen!I$7:I$10002,A9792,Einnahmen!H$7:H$10002)+SUMIF(Ausgaben!E$7:E$10002,A9792,Ausgaben!G$7:G$10002)+SUMIF(Ausgaben!I$7:I$10002,A9792,Ausgaben!H$7:H$10002),2)</f>
        <v>0</v>
      </c>
    </row>
    <row r="9793" spans="1:2" x14ac:dyDescent="0.25">
      <c r="A9793">
        <v>9793</v>
      </c>
      <c r="B9793" s="24">
        <f>ROUND(SUMIF(Einnahmen!E$7:E$10002,A9793,Einnahmen!G$7:G$10002)+SUMIF(Einnahmen!I$7:I$10002,A9793,Einnahmen!H$7:H$10002)+SUMIF(Ausgaben!E$7:E$10002,A9793,Ausgaben!G$7:G$10002)+SUMIF(Ausgaben!I$7:I$10002,A9793,Ausgaben!H$7:H$10002),2)</f>
        <v>0</v>
      </c>
    </row>
    <row r="9794" spans="1:2" x14ac:dyDescent="0.25">
      <c r="A9794">
        <v>9794</v>
      </c>
      <c r="B9794" s="24">
        <f>ROUND(SUMIF(Einnahmen!E$7:E$10002,A9794,Einnahmen!G$7:G$10002)+SUMIF(Einnahmen!I$7:I$10002,A9794,Einnahmen!H$7:H$10002)+SUMIF(Ausgaben!E$7:E$10002,A9794,Ausgaben!G$7:G$10002)+SUMIF(Ausgaben!I$7:I$10002,A9794,Ausgaben!H$7:H$10002),2)</f>
        <v>0</v>
      </c>
    </row>
    <row r="9795" spans="1:2" x14ac:dyDescent="0.25">
      <c r="A9795">
        <v>9795</v>
      </c>
      <c r="B9795" s="24">
        <f>ROUND(SUMIF(Einnahmen!E$7:E$10002,A9795,Einnahmen!G$7:G$10002)+SUMIF(Einnahmen!I$7:I$10002,A9795,Einnahmen!H$7:H$10002)+SUMIF(Ausgaben!E$7:E$10002,A9795,Ausgaben!G$7:G$10002)+SUMIF(Ausgaben!I$7:I$10002,A9795,Ausgaben!H$7:H$10002),2)</f>
        <v>0</v>
      </c>
    </row>
    <row r="9796" spans="1:2" x14ac:dyDescent="0.25">
      <c r="A9796">
        <v>9796</v>
      </c>
      <c r="B9796" s="24">
        <f>ROUND(SUMIF(Einnahmen!E$7:E$10002,A9796,Einnahmen!G$7:G$10002)+SUMIF(Einnahmen!I$7:I$10002,A9796,Einnahmen!H$7:H$10002)+SUMIF(Ausgaben!E$7:E$10002,A9796,Ausgaben!G$7:G$10002)+SUMIF(Ausgaben!I$7:I$10002,A9796,Ausgaben!H$7:H$10002),2)</f>
        <v>0</v>
      </c>
    </row>
    <row r="9797" spans="1:2" x14ac:dyDescent="0.25">
      <c r="A9797">
        <v>9797</v>
      </c>
      <c r="B9797" s="24">
        <f>ROUND(SUMIF(Einnahmen!E$7:E$10002,A9797,Einnahmen!G$7:G$10002)+SUMIF(Einnahmen!I$7:I$10002,A9797,Einnahmen!H$7:H$10002)+SUMIF(Ausgaben!E$7:E$10002,A9797,Ausgaben!G$7:G$10002)+SUMIF(Ausgaben!I$7:I$10002,A9797,Ausgaben!H$7:H$10002),2)</f>
        <v>0</v>
      </c>
    </row>
    <row r="9798" spans="1:2" x14ac:dyDescent="0.25">
      <c r="A9798">
        <v>9798</v>
      </c>
      <c r="B9798" s="24">
        <f>ROUND(SUMIF(Einnahmen!E$7:E$10002,A9798,Einnahmen!G$7:G$10002)+SUMIF(Einnahmen!I$7:I$10002,A9798,Einnahmen!H$7:H$10002)+SUMIF(Ausgaben!E$7:E$10002,A9798,Ausgaben!G$7:G$10002)+SUMIF(Ausgaben!I$7:I$10002,A9798,Ausgaben!H$7:H$10002),2)</f>
        <v>0</v>
      </c>
    </row>
    <row r="9799" spans="1:2" x14ac:dyDescent="0.25">
      <c r="A9799">
        <v>9799</v>
      </c>
      <c r="B9799" s="24">
        <f>ROUND(SUMIF(Einnahmen!E$7:E$10002,A9799,Einnahmen!G$7:G$10002)+SUMIF(Einnahmen!I$7:I$10002,A9799,Einnahmen!H$7:H$10002)+SUMIF(Ausgaben!E$7:E$10002,A9799,Ausgaben!G$7:G$10002)+SUMIF(Ausgaben!I$7:I$10002,A9799,Ausgaben!H$7:H$10002),2)</f>
        <v>0</v>
      </c>
    </row>
    <row r="9800" spans="1:2" x14ac:dyDescent="0.25">
      <c r="A9800">
        <v>9800</v>
      </c>
      <c r="B9800" s="24">
        <f>ROUND(SUMIF(Einnahmen!E$7:E$10002,A9800,Einnahmen!G$7:G$10002)+SUMIF(Einnahmen!I$7:I$10002,A9800,Einnahmen!H$7:H$10002)+SUMIF(Ausgaben!E$7:E$10002,A9800,Ausgaben!G$7:G$10002)+SUMIF(Ausgaben!I$7:I$10002,A9800,Ausgaben!H$7:H$10002),2)</f>
        <v>0</v>
      </c>
    </row>
    <row r="9801" spans="1:2" x14ac:dyDescent="0.25">
      <c r="A9801">
        <v>9801</v>
      </c>
      <c r="B9801" s="24">
        <f>ROUND(SUMIF(Einnahmen!E$7:E$10002,A9801,Einnahmen!G$7:G$10002)+SUMIF(Einnahmen!I$7:I$10002,A9801,Einnahmen!H$7:H$10002)+SUMIF(Ausgaben!E$7:E$10002,A9801,Ausgaben!G$7:G$10002)+SUMIF(Ausgaben!I$7:I$10002,A9801,Ausgaben!H$7:H$10002),2)</f>
        <v>0</v>
      </c>
    </row>
    <row r="9802" spans="1:2" x14ac:dyDescent="0.25">
      <c r="A9802">
        <v>9802</v>
      </c>
      <c r="B9802" s="24">
        <f>ROUND(SUMIF(Einnahmen!E$7:E$10002,A9802,Einnahmen!G$7:G$10002)+SUMIF(Einnahmen!I$7:I$10002,A9802,Einnahmen!H$7:H$10002)+SUMIF(Ausgaben!E$7:E$10002,A9802,Ausgaben!G$7:G$10002)+SUMIF(Ausgaben!I$7:I$10002,A9802,Ausgaben!H$7:H$10002),2)</f>
        <v>0</v>
      </c>
    </row>
    <row r="9803" spans="1:2" x14ac:dyDescent="0.25">
      <c r="A9803">
        <v>9803</v>
      </c>
      <c r="B9803" s="24">
        <f>ROUND(SUMIF(Einnahmen!E$7:E$10002,A9803,Einnahmen!G$7:G$10002)+SUMIF(Einnahmen!I$7:I$10002,A9803,Einnahmen!H$7:H$10002)+SUMIF(Ausgaben!E$7:E$10002,A9803,Ausgaben!G$7:G$10002)+SUMIF(Ausgaben!I$7:I$10002,A9803,Ausgaben!H$7:H$10002),2)</f>
        <v>0</v>
      </c>
    </row>
    <row r="9804" spans="1:2" x14ac:dyDescent="0.25">
      <c r="A9804">
        <v>9804</v>
      </c>
      <c r="B9804" s="24">
        <f>ROUND(SUMIF(Einnahmen!E$7:E$10002,A9804,Einnahmen!G$7:G$10002)+SUMIF(Einnahmen!I$7:I$10002,A9804,Einnahmen!H$7:H$10002)+SUMIF(Ausgaben!E$7:E$10002,A9804,Ausgaben!G$7:G$10002)+SUMIF(Ausgaben!I$7:I$10002,A9804,Ausgaben!H$7:H$10002),2)</f>
        <v>0</v>
      </c>
    </row>
    <row r="9805" spans="1:2" x14ac:dyDescent="0.25">
      <c r="A9805">
        <v>9805</v>
      </c>
      <c r="B9805" s="24">
        <f>ROUND(SUMIF(Einnahmen!E$7:E$10002,A9805,Einnahmen!G$7:G$10002)+SUMIF(Einnahmen!I$7:I$10002,A9805,Einnahmen!H$7:H$10002)+SUMIF(Ausgaben!E$7:E$10002,A9805,Ausgaben!G$7:G$10002)+SUMIF(Ausgaben!I$7:I$10002,A9805,Ausgaben!H$7:H$10002),2)</f>
        <v>0</v>
      </c>
    </row>
    <row r="9806" spans="1:2" x14ac:dyDescent="0.25">
      <c r="A9806">
        <v>9806</v>
      </c>
      <c r="B9806" s="24">
        <f>ROUND(SUMIF(Einnahmen!E$7:E$10002,A9806,Einnahmen!G$7:G$10002)+SUMIF(Einnahmen!I$7:I$10002,A9806,Einnahmen!H$7:H$10002)+SUMIF(Ausgaben!E$7:E$10002,A9806,Ausgaben!G$7:G$10002)+SUMIF(Ausgaben!I$7:I$10002,A9806,Ausgaben!H$7:H$10002),2)</f>
        <v>0</v>
      </c>
    </row>
    <row r="9807" spans="1:2" x14ac:dyDescent="0.25">
      <c r="A9807">
        <v>9807</v>
      </c>
      <c r="B9807" s="24">
        <f>ROUND(SUMIF(Einnahmen!E$7:E$10002,A9807,Einnahmen!G$7:G$10002)+SUMIF(Einnahmen!I$7:I$10002,A9807,Einnahmen!H$7:H$10002)+SUMIF(Ausgaben!E$7:E$10002,A9807,Ausgaben!G$7:G$10002)+SUMIF(Ausgaben!I$7:I$10002,A9807,Ausgaben!H$7:H$10002),2)</f>
        <v>0</v>
      </c>
    </row>
    <row r="9808" spans="1:2" x14ac:dyDescent="0.25">
      <c r="A9808">
        <v>9808</v>
      </c>
      <c r="B9808" s="24">
        <f>ROUND(SUMIF(Einnahmen!E$7:E$10002,A9808,Einnahmen!G$7:G$10002)+SUMIF(Einnahmen!I$7:I$10002,A9808,Einnahmen!H$7:H$10002)+SUMIF(Ausgaben!E$7:E$10002,A9808,Ausgaben!G$7:G$10002)+SUMIF(Ausgaben!I$7:I$10002,A9808,Ausgaben!H$7:H$10002),2)</f>
        <v>0</v>
      </c>
    </row>
    <row r="9809" spans="1:2" x14ac:dyDescent="0.25">
      <c r="A9809">
        <v>9809</v>
      </c>
      <c r="B9809" s="24">
        <f>ROUND(SUMIF(Einnahmen!E$7:E$10002,A9809,Einnahmen!G$7:G$10002)+SUMIF(Einnahmen!I$7:I$10002,A9809,Einnahmen!H$7:H$10002)+SUMIF(Ausgaben!E$7:E$10002,A9809,Ausgaben!G$7:G$10002)+SUMIF(Ausgaben!I$7:I$10002,A9809,Ausgaben!H$7:H$10002),2)</f>
        <v>0</v>
      </c>
    </row>
    <row r="9810" spans="1:2" x14ac:dyDescent="0.25">
      <c r="A9810">
        <v>9810</v>
      </c>
      <c r="B9810" s="24">
        <f>ROUND(SUMIF(Einnahmen!E$7:E$10002,A9810,Einnahmen!G$7:G$10002)+SUMIF(Einnahmen!I$7:I$10002,A9810,Einnahmen!H$7:H$10002)+SUMIF(Ausgaben!E$7:E$10002,A9810,Ausgaben!G$7:G$10002)+SUMIF(Ausgaben!I$7:I$10002,A9810,Ausgaben!H$7:H$10002),2)</f>
        <v>0</v>
      </c>
    </row>
    <row r="9811" spans="1:2" x14ac:dyDescent="0.25">
      <c r="A9811">
        <v>9811</v>
      </c>
      <c r="B9811" s="24">
        <f>ROUND(SUMIF(Einnahmen!E$7:E$10002,A9811,Einnahmen!G$7:G$10002)+SUMIF(Einnahmen!I$7:I$10002,A9811,Einnahmen!H$7:H$10002)+SUMIF(Ausgaben!E$7:E$10002,A9811,Ausgaben!G$7:G$10002)+SUMIF(Ausgaben!I$7:I$10002,A9811,Ausgaben!H$7:H$10002),2)</f>
        <v>0</v>
      </c>
    </row>
    <row r="9812" spans="1:2" x14ac:dyDescent="0.25">
      <c r="A9812">
        <v>9812</v>
      </c>
      <c r="B9812" s="24">
        <f>ROUND(SUMIF(Einnahmen!E$7:E$10002,A9812,Einnahmen!G$7:G$10002)+SUMIF(Einnahmen!I$7:I$10002,A9812,Einnahmen!H$7:H$10002)+SUMIF(Ausgaben!E$7:E$10002,A9812,Ausgaben!G$7:G$10002)+SUMIF(Ausgaben!I$7:I$10002,A9812,Ausgaben!H$7:H$10002),2)</f>
        <v>0</v>
      </c>
    </row>
    <row r="9813" spans="1:2" x14ac:dyDescent="0.25">
      <c r="A9813">
        <v>9813</v>
      </c>
      <c r="B9813" s="24">
        <f>ROUND(SUMIF(Einnahmen!E$7:E$10002,A9813,Einnahmen!G$7:G$10002)+SUMIF(Einnahmen!I$7:I$10002,A9813,Einnahmen!H$7:H$10002)+SUMIF(Ausgaben!E$7:E$10002,A9813,Ausgaben!G$7:G$10002)+SUMIF(Ausgaben!I$7:I$10002,A9813,Ausgaben!H$7:H$10002),2)</f>
        <v>0</v>
      </c>
    </row>
    <row r="9814" spans="1:2" x14ac:dyDescent="0.25">
      <c r="A9814">
        <v>9814</v>
      </c>
      <c r="B9814" s="24">
        <f>ROUND(SUMIF(Einnahmen!E$7:E$10002,A9814,Einnahmen!G$7:G$10002)+SUMIF(Einnahmen!I$7:I$10002,A9814,Einnahmen!H$7:H$10002)+SUMIF(Ausgaben!E$7:E$10002,A9814,Ausgaben!G$7:G$10002)+SUMIF(Ausgaben!I$7:I$10002,A9814,Ausgaben!H$7:H$10002),2)</f>
        <v>0</v>
      </c>
    </row>
    <row r="9815" spans="1:2" x14ac:dyDescent="0.25">
      <c r="A9815">
        <v>9815</v>
      </c>
      <c r="B9815" s="24">
        <f>ROUND(SUMIF(Einnahmen!E$7:E$10002,A9815,Einnahmen!G$7:G$10002)+SUMIF(Einnahmen!I$7:I$10002,A9815,Einnahmen!H$7:H$10002)+SUMIF(Ausgaben!E$7:E$10002,A9815,Ausgaben!G$7:G$10002)+SUMIF(Ausgaben!I$7:I$10002,A9815,Ausgaben!H$7:H$10002),2)</f>
        <v>0</v>
      </c>
    </row>
    <row r="9816" spans="1:2" x14ac:dyDescent="0.25">
      <c r="A9816">
        <v>9816</v>
      </c>
      <c r="B9816" s="24">
        <f>ROUND(SUMIF(Einnahmen!E$7:E$10002,A9816,Einnahmen!G$7:G$10002)+SUMIF(Einnahmen!I$7:I$10002,A9816,Einnahmen!H$7:H$10002)+SUMIF(Ausgaben!E$7:E$10002,A9816,Ausgaben!G$7:G$10002)+SUMIF(Ausgaben!I$7:I$10002,A9816,Ausgaben!H$7:H$10002),2)</f>
        <v>0</v>
      </c>
    </row>
    <row r="9817" spans="1:2" x14ac:dyDescent="0.25">
      <c r="A9817">
        <v>9817</v>
      </c>
      <c r="B9817" s="24">
        <f>ROUND(SUMIF(Einnahmen!E$7:E$10002,A9817,Einnahmen!G$7:G$10002)+SUMIF(Einnahmen!I$7:I$10002,A9817,Einnahmen!H$7:H$10002)+SUMIF(Ausgaben!E$7:E$10002,A9817,Ausgaben!G$7:G$10002)+SUMIF(Ausgaben!I$7:I$10002,A9817,Ausgaben!H$7:H$10002),2)</f>
        <v>0</v>
      </c>
    </row>
    <row r="9818" spans="1:2" x14ac:dyDescent="0.25">
      <c r="A9818">
        <v>9818</v>
      </c>
      <c r="B9818" s="24">
        <f>ROUND(SUMIF(Einnahmen!E$7:E$10002,A9818,Einnahmen!G$7:G$10002)+SUMIF(Einnahmen!I$7:I$10002,A9818,Einnahmen!H$7:H$10002)+SUMIF(Ausgaben!E$7:E$10002,A9818,Ausgaben!G$7:G$10002)+SUMIF(Ausgaben!I$7:I$10002,A9818,Ausgaben!H$7:H$10002),2)</f>
        <v>0</v>
      </c>
    </row>
    <row r="9819" spans="1:2" x14ac:dyDescent="0.25">
      <c r="A9819">
        <v>9819</v>
      </c>
      <c r="B9819" s="24">
        <f>ROUND(SUMIF(Einnahmen!E$7:E$10002,A9819,Einnahmen!G$7:G$10002)+SUMIF(Einnahmen!I$7:I$10002,A9819,Einnahmen!H$7:H$10002)+SUMIF(Ausgaben!E$7:E$10002,A9819,Ausgaben!G$7:G$10002)+SUMIF(Ausgaben!I$7:I$10002,A9819,Ausgaben!H$7:H$10002),2)</f>
        <v>0</v>
      </c>
    </row>
    <row r="9820" spans="1:2" x14ac:dyDescent="0.25">
      <c r="A9820">
        <v>9820</v>
      </c>
      <c r="B9820" s="24">
        <f>ROUND(SUMIF(Einnahmen!E$7:E$10002,A9820,Einnahmen!G$7:G$10002)+SUMIF(Einnahmen!I$7:I$10002,A9820,Einnahmen!H$7:H$10002)+SUMIF(Ausgaben!E$7:E$10002,A9820,Ausgaben!G$7:G$10002)+SUMIF(Ausgaben!I$7:I$10002,A9820,Ausgaben!H$7:H$10002),2)</f>
        <v>0</v>
      </c>
    </row>
    <row r="9821" spans="1:2" x14ac:dyDescent="0.25">
      <c r="A9821">
        <v>9821</v>
      </c>
      <c r="B9821" s="24">
        <f>ROUND(SUMIF(Einnahmen!E$7:E$10002,A9821,Einnahmen!G$7:G$10002)+SUMIF(Einnahmen!I$7:I$10002,A9821,Einnahmen!H$7:H$10002)+SUMIF(Ausgaben!E$7:E$10002,A9821,Ausgaben!G$7:G$10002)+SUMIF(Ausgaben!I$7:I$10002,A9821,Ausgaben!H$7:H$10002),2)</f>
        <v>0</v>
      </c>
    </row>
    <row r="9822" spans="1:2" x14ac:dyDescent="0.25">
      <c r="A9822">
        <v>9822</v>
      </c>
      <c r="B9822" s="24">
        <f>ROUND(SUMIF(Einnahmen!E$7:E$10002,A9822,Einnahmen!G$7:G$10002)+SUMIF(Einnahmen!I$7:I$10002,A9822,Einnahmen!H$7:H$10002)+SUMIF(Ausgaben!E$7:E$10002,A9822,Ausgaben!G$7:G$10002)+SUMIF(Ausgaben!I$7:I$10002,A9822,Ausgaben!H$7:H$10002),2)</f>
        <v>0</v>
      </c>
    </row>
    <row r="9823" spans="1:2" x14ac:dyDescent="0.25">
      <c r="A9823">
        <v>9823</v>
      </c>
      <c r="B9823" s="24">
        <f>ROUND(SUMIF(Einnahmen!E$7:E$10002,A9823,Einnahmen!G$7:G$10002)+SUMIF(Einnahmen!I$7:I$10002,A9823,Einnahmen!H$7:H$10002)+SUMIF(Ausgaben!E$7:E$10002,A9823,Ausgaben!G$7:G$10002)+SUMIF(Ausgaben!I$7:I$10002,A9823,Ausgaben!H$7:H$10002),2)</f>
        <v>0</v>
      </c>
    </row>
    <row r="9824" spans="1:2" x14ac:dyDescent="0.25">
      <c r="A9824">
        <v>9824</v>
      </c>
      <c r="B9824" s="24">
        <f>ROUND(SUMIF(Einnahmen!E$7:E$10002,A9824,Einnahmen!G$7:G$10002)+SUMIF(Einnahmen!I$7:I$10002,A9824,Einnahmen!H$7:H$10002)+SUMIF(Ausgaben!E$7:E$10002,A9824,Ausgaben!G$7:G$10002)+SUMIF(Ausgaben!I$7:I$10002,A9824,Ausgaben!H$7:H$10002),2)</f>
        <v>0</v>
      </c>
    </row>
    <row r="9825" spans="1:2" x14ac:dyDescent="0.25">
      <c r="A9825">
        <v>9825</v>
      </c>
      <c r="B9825" s="24">
        <f>ROUND(SUMIF(Einnahmen!E$7:E$10002,A9825,Einnahmen!G$7:G$10002)+SUMIF(Einnahmen!I$7:I$10002,A9825,Einnahmen!H$7:H$10002)+SUMIF(Ausgaben!E$7:E$10002,A9825,Ausgaben!G$7:G$10002)+SUMIF(Ausgaben!I$7:I$10002,A9825,Ausgaben!H$7:H$10002),2)</f>
        <v>0</v>
      </c>
    </row>
    <row r="9826" spans="1:2" x14ac:dyDescent="0.25">
      <c r="A9826">
        <v>9826</v>
      </c>
      <c r="B9826" s="24">
        <f>ROUND(SUMIF(Einnahmen!E$7:E$10002,A9826,Einnahmen!G$7:G$10002)+SUMIF(Einnahmen!I$7:I$10002,A9826,Einnahmen!H$7:H$10002)+SUMIF(Ausgaben!E$7:E$10002,A9826,Ausgaben!G$7:G$10002)+SUMIF(Ausgaben!I$7:I$10002,A9826,Ausgaben!H$7:H$10002),2)</f>
        <v>0</v>
      </c>
    </row>
    <row r="9827" spans="1:2" x14ac:dyDescent="0.25">
      <c r="A9827">
        <v>9827</v>
      </c>
      <c r="B9827" s="24">
        <f>ROUND(SUMIF(Einnahmen!E$7:E$10002,A9827,Einnahmen!G$7:G$10002)+SUMIF(Einnahmen!I$7:I$10002,A9827,Einnahmen!H$7:H$10002)+SUMIF(Ausgaben!E$7:E$10002,A9827,Ausgaben!G$7:G$10002)+SUMIF(Ausgaben!I$7:I$10002,A9827,Ausgaben!H$7:H$10002),2)</f>
        <v>0</v>
      </c>
    </row>
    <row r="9828" spans="1:2" x14ac:dyDescent="0.25">
      <c r="A9828">
        <v>9828</v>
      </c>
      <c r="B9828" s="24">
        <f>ROUND(SUMIF(Einnahmen!E$7:E$10002,A9828,Einnahmen!G$7:G$10002)+SUMIF(Einnahmen!I$7:I$10002,A9828,Einnahmen!H$7:H$10002)+SUMIF(Ausgaben!E$7:E$10002,A9828,Ausgaben!G$7:G$10002)+SUMIF(Ausgaben!I$7:I$10002,A9828,Ausgaben!H$7:H$10002),2)</f>
        <v>0</v>
      </c>
    </row>
    <row r="9829" spans="1:2" x14ac:dyDescent="0.25">
      <c r="A9829">
        <v>9829</v>
      </c>
      <c r="B9829" s="24">
        <f>ROUND(SUMIF(Einnahmen!E$7:E$10002,A9829,Einnahmen!G$7:G$10002)+SUMIF(Einnahmen!I$7:I$10002,A9829,Einnahmen!H$7:H$10002)+SUMIF(Ausgaben!E$7:E$10002,A9829,Ausgaben!G$7:G$10002)+SUMIF(Ausgaben!I$7:I$10002,A9829,Ausgaben!H$7:H$10002),2)</f>
        <v>0</v>
      </c>
    </row>
    <row r="9830" spans="1:2" x14ac:dyDescent="0.25">
      <c r="A9830">
        <v>9830</v>
      </c>
      <c r="B9830" s="24">
        <f>ROUND(SUMIF(Einnahmen!E$7:E$10002,A9830,Einnahmen!G$7:G$10002)+SUMIF(Einnahmen!I$7:I$10002,A9830,Einnahmen!H$7:H$10002)+SUMIF(Ausgaben!E$7:E$10002,A9830,Ausgaben!G$7:G$10002)+SUMIF(Ausgaben!I$7:I$10002,A9830,Ausgaben!H$7:H$10002),2)</f>
        <v>0</v>
      </c>
    </row>
    <row r="9831" spans="1:2" x14ac:dyDescent="0.25">
      <c r="A9831">
        <v>9831</v>
      </c>
      <c r="B9831" s="24">
        <f>ROUND(SUMIF(Einnahmen!E$7:E$10002,A9831,Einnahmen!G$7:G$10002)+SUMIF(Einnahmen!I$7:I$10002,A9831,Einnahmen!H$7:H$10002)+SUMIF(Ausgaben!E$7:E$10002,A9831,Ausgaben!G$7:G$10002)+SUMIF(Ausgaben!I$7:I$10002,A9831,Ausgaben!H$7:H$10002),2)</f>
        <v>0</v>
      </c>
    </row>
    <row r="9832" spans="1:2" x14ac:dyDescent="0.25">
      <c r="A9832">
        <v>9832</v>
      </c>
      <c r="B9832" s="24">
        <f>ROUND(SUMIF(Einnahmen!E$7:E$10002,A9832,Einnahmen!G$7:G$10002)+SUMIF(Einnahmen!I$7:I$10002,A9832,Einnahmen!H$7:H$10002)+SUMIF(Ausgaben!E$7:E$10002,A9832,Ausgaben!G$7:G$10002)+SUMIF(Ausgaben!I$7:I$10002,A9832,Ausgaben!H$7:H$10002),2)</f>
        <v>0</v>
      </c>
    </row>
    <row r="9833" spans="1:2" x14ac:dyDescent="0.25">
      <c r="A9833">
        <v>9833</v>
      </c>
      <c r="B9833" s="24">
        <f>ROUND(SUMIF(Einnahmen!E$7:E$10002,A9833,Einnahmen!G$7:G$10002)+SUMIF(Einnahmen!I$7:I$10002,A9833,Einnahmen!H$7:H$10002)+SUMIF(Ausgaben!E$7:E$10002,A9833,Ausgaben!G$7:G$10002)+SUMIF(Ausgaben!I$7:I$10002,A9833,Ausgaben!H$7:H$10002),2)</f>
        <v>0</v>
      </c>
    </row>
    <row r="9834" spans="1:2" x14ac:dyDescent="0.25">
      <c r="A9834">
        <v>9834</v>
      </c>
      <c r="B9834" s="24">
        <f>ROUND(SUMIF(Einnahmen!E$7:E$10002,A9834,Einnahmen!G$7:G$10002)+SUMIF(Einnahmen!I$7:I$10002,A9834,Einnahmen!H$7:H$10002)+SUMIF(Ausgaben!E$7:E$10002,A9834,Ausgaben!G$7:G$10002)+SUMIF(Ausgaben!I$7:I$10002,A9834,Ausgaben!H$7:H$10002),2)</f>
        <v>0</v>
      </c>
    </row>
    <row r="9835" spans="1:2" x14ac:dyDescent="0.25">
      <c r="A9835">
        <v>9835</v>
      </c>
      <c r="B9835" s="24">
        <f>ROUND(SUMIF(Einnahmen!E$7:E$10002,A9835,Einnahmen!G$7:G$10002)+SUMIF(Einnahmen!I$7:I$10002,A9835,Einnahmen!H$7:H$10002)+SUMIF(Ausgaben!E$7:E$10002,A9835,Ausgaben!G$7:G$10002)+SUMIF(Ausgaben!I$7:I$10002,A9835,Ausgaben!H$7:H$10002),2)</f>
        <v>0</v>
      </c>
    </row>
    <row r="9836" spans="1:2" x14ac:dyDescent="0.25">
      <c r="A9836">
        <v>9836</v>
      </c>
      <c r="B9836" s="24">
        <f>ROUND(SUMIF(Einnahmen!E$7:E$10002,A9836,Einnahmen!G$7:G$10002)+SUMIF(Einnahmen!I$7:I$10002,A9836,Einnahmen!H$7:H$10002)+SUMIF(Ausgaben!E$7:E$10002,A9836,Ausgaben!G$7:G$10002)+SUMIF(Ausgaben!I$7:I$10002,A9836,Ausgaben!H$7:H$10002),2)</f>
        <v>0</v>
      </c>
    </row>
    <row r="9837" spans="1:2" x14ac:dyDescent="0.25">
      <c r="A9837">
        <v>9837</v>
      </c>
      <c r="B9837" s="24">
        <f>ROUND(SUMIF(Einnahmen!E$7:E$10002,A9837,Einnahmen!G$7:G$10002)+SUMIF(Einnahmen!I$7:I$10002,A9837,Einnahmen!H$7:H$10002)+SUMIF(Ausgaben!E$7:E$10002,A9837,Ausgaben!G$7:G$10002)+SUMIF(Ausgaben!I$7:I$10002,A9837,Ausgaben!H$7:H$10002),2)</f>
        <v>0</v>
      </c>
    </row>
    <row r="9838" spans="1:2" x14ac:dyDescent="0.25">
      <c r="A9838">
        <v>9838</v>
      </c>
      <c r="B9838" s="24">
        <f>ROUND(SUMIF(Einnahmen!E$7:E$10002,A9838,Einnahmen!G$7:G$10002)+SUMIF(Einnahmen!I$7:I$10002,A9838,Einnahmen!H$7:H$10002)+SUMIF(Ausgaben!E$7:E$10002,A9838,Ausgaben!G$7:G$10002)+SUMIF(Ausgaben!I$7:I$10002,A9838,Ausgaben!H$7:H$10002),2)</f>
        <v>0</v>
      </c>
    </row>
    <row r="9839" spans="1:2" x14ac:dyDescent="0.25">
      <c r="A9839">
        <v>9839</v>
      </c>
      <c r="B9839" s="24">
        <f>ROUND(SUMIF(Einnahmen!E$7:E$10002,A9839,Einnahmen!G$7:G$10002)+SUMIF(Einnahmen!I$7:I$10002,A9839,Einnahmen!H$7:H$10002)+SUMIF(Ausgaben!E$7:E$10002,A9839,Ausgaben!G$7:G$10002)+SUMIF(Ausgaben!I$7:I$10002,A9839,Ausgaben!H$7:H$10002),2)</f>
        <v>0</v>
      </c>
    </row>
    <row r="9840" spans="1:2" x14ac:dyDescent="0.25">
      <c r="A9840">
        <v>9840</v>
      </c>
      <c r="B9840" s="24">
        <f>ROUND(SUMIF(Einnahmen!E$7:E$10002,A9840,Einnahmen!G$7:G$10002)+SUMIF(Einnahmen!I$7:I$10002,A9840,Einnahmen!H$7:H$10002)+SUMIF(Ausgaben!E$7:E$10002,A9840,Ausgaben!G$7:G$10002)+SUMIF(Ausgaben!I$7:I$10002,A9840,Ausgaben!H$7:H$10002),2)</f>
        <v>0</v>
      </c>
    </row>
    <row r="9841" spans="1:2" x14ac:dyDescent="0.25">
      <c r="A9841">
        <v>9841</v>
      </c>
      <c r="B9841" s="24">
        <f>ROUND(SUMIF(Einnahmen!E$7:E$10002,A9841,Einnahmen!G$7:G$10002)+SUMIF(Einnahmen!I$7:I$10002,A9841,Einnahmen!H$7:H$10002)+SUMIF(Ausgaben!E$7:E$10002,A9841,Ausgaben!G$7:G$10002)+SUMIF(Ausgaben!I$7:I$10002,A9841,Ausgaben!H$7:H$10002),2)</f>
        <v>0</v>
      </c>
    </row>
    <row r="9842" spans="1:2" x14ac:dyDescent="0.25">
      <c r="A9842">
        <v>9842</v>
      </c>
      <c r="B9842" s="24">
        <f>ROUND(SUMIF(Einnahmen!E$7:E$10002,A9842,Einnahmen!G$7:G$10002)+SUMIF(Einnahmen!I$7:I$10002,A9842,Einnahmen!H$7:H$10002)+SUMIF(Ausgaben!E$7:E$10002,A9842,Ausgaben!G$7:G$10002)+SUMIF(Ausgaben!I$7:I$10002,A9842,Ausgaben!H$7:H$10002),2)</f>
        <v>0</v>
      </c>
    </row>
    <row r="9843" spans="1:2" x14ac:dyDescent="0.25">
      <c r="A9843">
        <v>9843</v>
      </c>
      <c r="B9843" s="24">
        <f>ROUND(SUMIF(Einnahmen!E$7:E$10002,A9843,Einnahmen!G$7:G$10002)+SUMIF(Einnahmen!I$7:I$10002,A9843,Einnahmen!H$7:H$10002)+SUMIF(Ausgaben!E$7:E$10002,A9843,Ausgaben!G$7:G$10002)+SUMIF(Ausgaben!I$7:I$10002,A9843,Ausgaben!H$7:H$10002),2)</f>
        <v>0</v>
      </c>
    </row>
    <row r="9844" spans="1:2" x14ac:dyDescent="0.25">
      <c r="A9844">
        <v>9844</v>
      </c>
      <c r="B9844" s="24">
        <f>ROUND(SUMIF(Einnahmen!E$7:E$10002,A9844,Einnahmen!G$7:G$10002)+SUMIF(Einnahmen!I$7:I$10002,A9844,Einnahmen!H$7:H$10002)+SUMIF(Ausgaben!E$7:E$10002,A9844,Ausgaben!G$7:G$10002)+SUMIF(Ausgaben!I$7:I$10002,A9844,Ausgaben!H$7:H$10002),2)</f>
        <v>0</v>
      </c>
    </row>
    <row r="9845" spans="1:2" x14ac:dyDescent="0.25">
      <c r="A9845">
        <v>9845</v>
      </c>
      <c r="B9845" s="24">
        <f>ROUND(SUMIF(Einnahmen!E$7:E$10002,A9845,Einnahmen!G$7:G$10002)+SUMIF(Einnahmen!I$7:I$10002,A9845,Einnahmen!H$7:H$10002)+SUMIF(Ausgaben!E$7:E$10002,A9845,Ausgaben!G$7:G$10002)+SUMIF(Ausgaben!I$7:I$10002,A9845,Ausgaben!H$7:H$10002),2)</f>
        <v>0</v>
      </c>
    </row>
    <row r="9846" spans="1:2" x14ac:dyDescent="0.25">
      <c r="A9846">
        <v>9846</v>
      </c>
      <c r="B9846" s="24">
        <f>ROUND(SUMIF(Einnahmen!E$7:E$10002,A9846,Einnahmen!G$7:G$10002)+SUMIF(Einnahmen!I$7:I$10002,A9846,Einnahmen!H$7:H$10002)+SUMIF(Ausgaben!E$7:E$10002,A9846,Ausgaben!G$7:G$10002)+SUMIF(Ausgaben!I$7:I$10002,A9846,Ausgaben!H$7:H$10002),2)</f>
        <v>0</v>
      </c>
    </row>
    <row r="9847" spans="1:2" x14ac:dyDescent="0.25">
      <c r="A9847">
        <v>9847</v>
      </c>
      <c r="B9847" s="24">
        <f>ROUND(SUMIF(Einnahmen!E$7:E$10002,A9847,Einnahmen!G$7:G$10002)+SUMIF(Einnahmen!I$7:I$10002,A9847,Einnahmen!H$7:H$10002)+SUMIF(Ausgaben!E$7:E$10002,A9847,Ausgaben!G$7:G$10002)+SUMIF(Ausgaben!I$7:I$10002,A9847,Ausgaben!H$7:H$10002),2)</f>
        <v>0</v>
      </c>
    </row>
    <row r="9848" spans="1:2" x14ac:dyDescent="0.25">
      <c r="A9848">
        <v>9848</v>
      </c>
      <c r="B9848" s="24">
        <f>ROUND(SUMIF(Einnahmen!E$7:E$10002,A9848,Einnahmen!G$7:G$10002)+SUMIF(Einnahmen!I$7:I$10002,A9848,Einnahmen!H$7:H$10002)+SUMIF(Ausgaben!E$7:E$10002,A9848,Ausgaben!G$7:G$10002)+SUMIF(Ausgaben!I$7:I$10002,A9848,Ausgaben!H$7:H$10002),2)</f>
        <v>0</v>
      </c>
    </row>
    <row r="9849" spans="1:2" x14ac:dyDescent="0.25">
      <c r="A9849">
        <v>9849</v>
      </c>
      <c r="B9849" s="24">
        <f>ROUND(SUMIF(Einnahmen!E$7:E$10002,A9849,Einnahmen!G$7:G$10002)+SUMIF(Einnahmen!I$7:I$10002,A9849,Einnahmen!H$7:H$10002)+SUMIF(Ausgaben!E$7:E$10002,A9849,Ausgaben!G$7:G$10002)+SUMIF(Ausgaben!I$7:I$10002,A9849,Ausgaben!H$7:H$10002),2)</f>
        <v>0</v>
      </c>
    </row>
    <row r="9850" spans="1:2" x14ac:dyDescent="0.25">
      <c r="A9850">
        <v>9850</v>
      </c>
      <c r="B9850" s="24">
        <f>ROUND(SUMIF(Einnahmen!E$7:E$10002,A9850,Einnahmen!G$7:G$10002)+SUMIF(Einnahmen!I$7:I$10002,A9850,Einnahmen!H$7:H$10002)+SUMIF(Ausgaben!E$7:E$10002,A9850,Ausgaben!G$7:G$10002)+SUMIF(Ausgaben!I$7:I$10002,A9850,Ausgaben!H$7:H$10002),2)</f>
        <v>0</v>
      </c>
    </row>
    <row r="9851" spans="1:2" x14ac:dyDescent="0.25">
      <c r="A9851">
        <v>9851</v>
      </c>
      <c r="B9851" s="24">
        <f>ROUND(SUMIF(Einnahmen!E$7:E$10002,A9851,Einnahmen!G$7:G$10002)+SUMIF(Einnahmen!I$7:I$10002,A9851,Einnahmen!H$7:H$10002)+SUMIF(Ausgaben!E$7:E$10002,A9851,Ausgaben!G$7:G$10002)+SUMIF(Ausgaben!I$7:I$10002,A9851,Ausgaben!H$7:H$10002),2)</f>
        <v>0</v>
      </c>
    </row>
    <row r="9852" spans="1:2" x14ac:dyDescent="0.25">
      <c r="A9852">
        <v>9852</v>
      </c>
      <c r="B9852" s="24">
        <f>ROUND(SUMIF(Einnahmen!E$7:E$10002,A9852,Einnahmen!G$7:G$10002)+SUMIF(Einnahmen!I$7:I$10002,A9852,Einnahmen!H$7:H$10002)+SUMIF(Ausgaben!E$7:E$10002,A9852,Ausgaben!G$7:G$10002)+SUMIF(Ausgaben!I$7:I$10002,A9852,Ausgaben!H$7:H$10002),2)</f>
        <v>0</v>
      </c>
    </row>
    <row r="9853" spans="1:2" x14ac:dyDescent="0.25">
      <c r="A9853">
        <v>9853</v>
      </c>
      <c r="B9853" s="24">
        <f>ROUND(SUMIF(Einnahmen!E$7:E$10002,A9853,Einnahmen!G$7:G$10002)+SUMIF(Einnahmen!I$7:I$10002,A9853,Einnahmen!H$7:H$10002)+SUMIF(Ausgaben!E$7:E$10002,A9853,Ausgaben!G$7:G$10002)+SUMIF(Ausgaben!I$7:I$10002,A9853,Ausgaben!H$7:H$10002),2)</f>
        <v>0</v>
      </c>
    </row>
    <row r="9854" spans="1:2" x14ac:dyDescent="0.25">
      <c r="A9854">
        <v>9854</v>
      </c>
      <c r="B9854" s="24">
        <f>ROUND(SUMIF(Einnahmen!E$7:E$10002,A9854,Einnahmen!G$7:G$10002)+SUMIF(Einnahmen!I$7:I$10002,A9854,Einnahmen!H$7:H$10002)+SUMIF(Ausgaben!E$7:E$10002,A9854,Ausgaben!G$7:G$10002)+SUMIF(Ausgaben!I$7:I$10002,A9854,Ausgaben!H$7:H$10002),2)</f>
        <v>0</v>
      </c>
    </row>
    <row r="9855" spans="1:2" x14ac:dyDescent="0.25">
      <c r="A9855">
        <v>9855</v>
      </c>
      <c r="B9855" s="24">
        <f>ROUND(SUMIF(Einnahmen!E$7:E$10002,A9855,Einnahmen!G$7:G$10002)+SUMIF(Einnahmen!I$7:I$10002,A9855,Einnahmen!H$7:H$10002)+SUMIF(Ausgaben!E$7:E$10002,A9855,Ausgaben!G$7:G$10002)+SUMIF(Ausgaben!I$7:I$10002,A9855,Ausgaben!H$7:H$10002),2)</f>
        <v>0</v>
      </c>
    </row>
    <row r="9856" spans="1:2" x14ac:dyDescent="0.25">
      <c r="A9856">
        <v>9856</v>
      </c>
      <c r="B9856" s="24">
        <f>ROUND(SUMIF(Einnahmen!E$7:E$10002,A9856,Einnahmen!G$7:G$10002)+SUMIF(Einnahmen!I$7:I$10002,A9856,Einnahmen!H$7:H$10002)+SUMIF(Ausgaben!E$7:E$10002,A9856,Ausgaben!G$7:G$10002)+SUMIF(Ausgaben!I$7:I$10002,A9856,Ausgaben!H$7:H$10002),2)</f>
        <v>0</v>
      </c>
    </row>
    <row r="9857" spans="1:2" x14ac:dyDescent="0.25">
      <c r="A9857">
        <v>9857</v>
      </c>
      <c r="B9857" s="24">
        <f>ROUND(SUMIF(Einnahmen!E$7:E$10002,A9857,Einnahmen!G$7:G$10002)+SUMIF(Einnahmen!I$7:I$10002,A9857,Einnahmen!H$7:H$10002)+SUMIF(Ausgaben!E$7:E$10002,A9857,Ausgaben!G$7:G$10002)+SUMIF(Ausgaben!I$7:I$10002,A9857,Ausgaben!H$7:H$10002),2)</f>
        <v>0</v>
      </c>
    </row>
    <row r="9858" spans="1:2" x14ac:dyDescent="0.25">
      <c r="A9858">
        <v>9858</v>
      </c>
      <c r="B9858" s="24">
        <f>ROUND(SUMIF(Einnahmen!E$7:E$10002,A9858,Einnahmen!G$7:G$10002)+SUMIF(Einnahmen!I$7:I$10002,A9858,Einnahmen!H$7:H$10002)+SUMIF(Ausgaben!E$7:E$10002,A9858,Ausgaben!G$7:G$10002)+SUMIF(Ausgaben!I$7:I$10002,A9858,Ausgaben!H$7:H$10002),2)</f>
        <v>0</v>
      </c>
    </row>
    <row r="9859" spans="1:2" x14ac:dyDescent="0.25">
      <c r="A9859">
        <v>9859</v>
      </c>
      <c r="B9859" s="24">
        <f>ROUND(SUMIF(Einnahmen!E$7:E$10002,A9859,Einnahmen!G$7:G$10002)+SUMIF(Einnahmen!I$7:I$10002,A9859,Einnahmen!H$7:H$10002)+SUMIF(Ausgaben!E$7:E$10002,A9859,Ausgaben!G$7:G$10002)+SUMIF(Ausgaben!I$7:I$10002,A9859,Ausgaben!H$7:H$10002),2)</f>
        <v>0</v>
      </c>
    </row>
    <row r="9860" spans="1:2" x14ac:dyDescent="0.25">
      <c r="A9860">
        <v>9860</v>
      </c>
      <c r="B9860" s="24">
        <f>ROUND(SUMIF(Einnahmen!E$7:E$10002,A9860,Einnahmen!G$7:G$10002)+SUMIF(Einnahmen!I$7:I$10002,A9860,Einnahmen!H$7:H$10002)+SUMIF(Ausgaben!E$7:E$10002,A9860,Ausgaben!G$7:G$10002)+SUMIF(Ausgaben!I$7:I$10002,A9860,Ausgaben!H$7:H$10002),2)</f>
        <v>0</v>
      </c>
    </row>
    <row r="9861" spans="1:2" x14ac:dyDescent="0.25">
      <c r="A9861">
        <v>9861</v>
      </c>
      <c r="B9861" s="24">
        <f>ROUND(SUMIF(Einnahmen!E$7:E$10002,A9861,Einnahmen!G$7:G$10002)+SUMIF(Einnahmen!I$7:I$10002,A9861,Einnahmen!H$7:H$10002)+SUMIF(Ausgaben!E$7:E$10002,A9861,Ausgaben!G$7:G$10002)+SUMIF(Ausgaben!I$7:I$10002,A9861,Ausgaben!H$7:H$10002),2)</f>
        <v>0</v>
      </c>
    </row>
    <row r="9862" spans="1:2" x14ac:dyDescent="0.25">
      <c r="A9862">
        <v>9862</v>
      </c>
      <c r="B9862" s="24">
        <f>ROUND(SUMIF(Einnahmen!E$7:E$10002,A9862,Einnahmen!G$7:G$10002)+SUMIF(Einnahmen!I$7:I$10002,A9862,Einnahmen!H$7:H$10002)+SUMIF(Ausgaben!E$7:E$10002,A9862,Ausgaben!G$7:G$10002)+SUMIF(Ausgaben!I$7:I$10002,A9862,Ausgaben!H$7:H$10002),2)</f>
        <v>0</v>
      </c>
    </row>
    <row r="9863" spans="1:2" x14ac:dyDescent="0.25">
      <c r="A9863">
        <v>9863</v>
      </c>
      <c r="B9863" s="24">
        <f>ROUND(SUMIF(Einnahmen!E$7:E$10002,A9863,Einnahmen!G$7:G$10002)+SUMIF(Einnahmen!I$7:I$10002,A9863,Einnahmen!H$7:H$10002)+SUMIF(Ausgaben!E$7:E$10002,A9863,Ausgaben!G$7:G$10002)+SUMIF(Ausgaben!I$7:I$10002,A9863,Ausgaben!H$7:H$10002),2)</f>
        <v>0</v>
      </c>
    </row>
    <row r="9864" spans="1:2" x14ac:dyDescent="0.25">
      <c r="A9864">
        <v>9864</v>
      </c>
      <c r="B9864" s="24">
        <f>ROUND(SUMIF(Einnahmen!E$7:E$10002,A9864,Einnahmen!G$7:G$10002)+SUMIF(Einnahmen!I$7:I$10002,A9864,Einnahmen!H$7:H$10002)+SUMIF(Ausgaben!E$7:E$10002,A9864,Ausgaben!G$7:G$10002)+SUMIF(Ausgaben!I$7:I$10002,A9864,Ausgaben!H$7:H$10002),2)</f>
        <v>0</v>
      </c>
    </row>
    <row r="9865" spans="1:2" x14ac:dyDescent="0.25">
      <c r="A9865">
        <v>9865</v>
      </c>
      <c r="B9865" s="24">
        <f>ROUND(SUMIF(Einnahmen!E$7:E$10002,A9865,Einnahmen!G$7:G$10002)+SUMIF(Einnahmen!I$7:I$10002,A9865,Einnahmen!H$7:H$10002)+SUMIF(Ausgaben!E$7:E$10002,A9865,Ausgaben!G$7:G$10002)+SUMIF(Ausgaben!I$7:I$10002,A9865,Ausgaben!H$7:H$10002),2)</f>
        <v>0</v>
      </c>
    </row>
    <row r="9866" spans="1:2" x14ac:dyDescent="0.25">
      <c r="A9866">
        <v>9866</v>
      </c>
      <c r="B9866" s="24">
        <f>ROUND(SUMIF(Einnahmen!E$7:E$10002,A9866,Einnahmen!G$7:G$10002)+SUMIF(Einnahmen!I$7:I$10002,A9866,Einnahmen!H$7:H$10002)+SUMIF(Ausgaben!E$7:E$10002,A9866,Ausgaben!G$7:G$10002)+SUMIF(Ausgaben!I$7:I$10002,A9866,Ausgaben!H$7:H$10002),2)</f>
        <v>0</v>
      </c>
    </row>
    <row r="9867" spans="1:2" x14ac:dyDescent="0.25">
      <c r="A9867">
        <v>9867</v>
      </c>
      <c r="B9867" s="24">
        <f>ROUND(SUMIF(Einnahmen!E$7:E$10002,A9867,Einnahmen!G$7:G$10002)+SUMIF(Einnahmen!I$7:I$10002,A9867,Einnahmen!H$7:H$10002)+SUMIF(Ausgaben!E$7:E$10002,A9867,Ausgaben!G$7:G$10002)+SUMIF(Ausgaben!I$7:I$10002,A9867,Ausgaben!H$7:H$10002),2)</f>
        <v>0</v>
      </c>
    </row>
    <row r="9868" spans="1:2" x14ac:dyDescent="0.25">
      <c r="A9868">
        <v>9868</v>
      </c>
      <c r="B9868" s="24">
        <f>ROUND(SUMIF(Einnahmen!E$7:E$10002,A9868,Einnahmen!G$7:G$10002)+SUMIF(Einnahmen!I$7:I$10002,A9868,Einnahmen!H$7:H$10002)+SUMIF(Ausgaben!E$7:E$10002,A9868,Ausgaben!G$7:G$10002)+SUMIF(Ausgaben!I$7:I$10002,A9868,Ausgaben!H$7:H$10002),2)</f>
        <v>0</v>
      </c>
    </row>
    <row r="9869" spans="1:2" x14ac:dyDescent="0.25">
      <c r="A9869">
        <v>9869</v>
      </c>
      <c r="B9869" s="24">
        <f>ROUND(SUMIF(Einnahmen!E$7:E$10002,A9869,Einnahmen!G$7:G$10002)+SUMIF(Einnahmen!I$7:I$10002,A9869,Einnahmen!H$7:H$10002)+SUMIF(Ausgaben!E$7:E$10002,A9869,Ausgaben!G$7:G$10002)+SUMIF(Ausgaben!I$7:I$10002,A9869,Ausgaben!H$7:H$10002),2)</f>
        <v>0</v>
      </c>
    </row>
    <row r="9870" spans="1:2" x14ac:dyDescent="0.25">
      <c r="A9870">
        <v>9870</v>
      </c>
      <c r="B9870" s="24">
        <f>ROUND(SUMIF(Einnahmen!E$7:E$10002,A9870,Einnahmen!G$7:G$10002)+SUMIF(Einnahmen!I$7:I$10002,A9870,Einnahmen!H$7:H$10002)+SUMIF(Ausgaben!E$7:E$10002,A9870,Ausgaben!G$7:G$10002)+SUMIF(Ausgaben!I$7:I$10002,A9870,Ausgaben!H$7:H$10002),2)</f>
        <v>0</v>
      </c>
    </row>
    <row r="9871" spans="1:2" x14ac:dyDescent="0.25">
      <c r="A9871">
        <v>9871</v>
      </c>
      <c r="B9871" s="24">
        <f>ROUND(SUMIF(Einnahmen!E$7:E$10002,A9871,Einnahmen!G$7:G$10002)+SUMIF(Einnahmen!I$7:I$10002,A9871,Einnahmen!H$7:H$10002)+SUMIF(Ausgaben!E$7:E$10002,A9871,Ausgaben!G$7:G$10002)+SUMIF(Ausgaben!I$7:I$10002,A9871,Ausgaben!H$7:H$10002),2)</f>
        <v>0</v>
      </c>
    </row>
    <row r="9872" spans="1:2" x14ac:dyDescent="0.25">
      <c r="A9872">
        <v>9872</v>
      </c>
      <c r="B9872" s="24">
        <f>ROUND(SUMIF(Einnahmen!E$7:E$10002,A9872,Einnahmen!G$7:G$10002)+SUMIF(Einnahmen!I$7:I$10002,A9872,Einnahmen!H$7:H$10002)+SUMIF(Ausgaben!E$7:E$10002,A9872,Ausgaben!G$7:G$10002)+SUMIF(Ausgaben!I$7:I$10002,A9872,Ausgaben!H$7:H$10002),2)</f>
        <v>0</v>
      </c>
    </row>
    <row r="9873" spans="1:2" x14ac:dyDescent="0.25">
      <c r="A9873">
        <v>9873</v>
      </c>
      <c r="B9873" s="24">
        <f>ROUND(SUMIF(Einnahmen!E$7:E$10002,A9873,Einnahmen!G$7:G$10002)+SUMIF(Einnahmen!I$7:I$10002,A9873,Einnahmen!H$7:H$10002)+SUMIF(Ausgaben!E$7:E$10002,A9873,Ausgaben!G$7:G$10002)+SUMIF(Ausgaben!I$7:I$10002,A9873,Ausgaben!H$7:H$10002),2)</f>
        <v>0</v>
      </c>
    </row>
    <row r="9874" spans="1:2" x14ac:dyDescent="0.25">
      <c r="A9874">
        <v>9874</v>
      </c>
      <c r="B9874" s="24">
        <f>ROUND(SUMIF(Einnahmen!E$7:E$10002,A9874,Einnahmen!G$7:G$10002)+SUMIF(Einnahmen!I$7:I$10002,A9874,Einnahmen!H$7:H$10002)+SUMIF(Ausgaben!E$7:E$10002,A9874,Ausgaben!G$7:G$10002)+SUMIF(Ausgaben!I$7:I$10002,A9874,Ausgaben!H$7:H$10002),2)</f>
        <v>0</v>
      </c>
    </row>
    <row r="9875" spans="1:2" x14ac:dyDescent="0.25">
      <c r="A9875">
        <v>9875</v>
      </c>
      <c r="B9875" s="24">
        <f>ROUND(SUMIF(Einnahmen!E$7:E$10002,A9875,Einnahmen!G$7:G$10002)+SUMIF(Einnahmen!I$7:I$10002,A9875,Einnahmen!H$7:H$10002)+SUMIF(Ausgaben!E$7:E$10002,A9875,Ausgaben!G$7:G$10002)+SUMIF(Ausgaben!I$7:I$10002,A9875,Ausgaben!H$7:H$10002),2)</f>
        <v>0</v>
      </c>
    </row>
    <row r="9876" spans="1:2" x14ac:dyDescent="0.25">
      <c r="A9876">
        <v>9876</v>
      </c>
      <c r="B9876" s="24">
        <f>ROUND(SUMIF(Einnahmen!E$7:E$10002,A9876,Einnahmen!G$7:G$10002)+SUMIF(Einnahmen!I$7:I$10002,A9876,Einnahmen!H$7:H$10002)+SUMIF(Ausgaben!E$7:E$10002,A9876,Ausgaben!G$7:G$10002)+SUMIF(Ausgaben!I$7:I$10002,A9876,Ausgaben!H$7:H$10002),2)</f>
        <v>0</v>
      </c>
    </row>
    <row r="9877" spans="1:2" x14ac:dyDescent="0.25">
      <c r="A9877">
        <v>9877</v>
      </c>
      <c r="B9877" s="24">
        <f>ROUND(SUMIF(Einnahmen!E$7:E$10002,A9877,Einnahmen!G$7:G$10002)+SUMIF(Einnahmen!I$7:I$10002,A9877,Einnahmen!H$7:H$10002)+SUMIF(Ausgaben!E$7:E$10002,A9877,Ausgaben!G$7:G$10002)+SUMIF(Ausgaben!I$7:I$10002,A9877,Ausgaben!H$7:H$10002),2)</f>
        <v>0</v>
      </c>
    </row>
    <row r="9878" spans="1:2" x14ac:dyDescent="0.25">
      <c r="A9878">
        <v>9878</v>
      </c>
      <c r="B9878" s="24">
        <f>ROUND(SUMIF(Einnahmen!E$7:E$10002,A9878,Einnahmen!G$7:G$10002)+SUMIF(Einnahmen!I$7:I$10002,A9878,Einnahmen!H$7:H$10002)+SUMIF(Ausgaben!E$7:E$10002,A9878,Ausgaben!G$7:G$10002)+SUMIF(Ausgaben!I$7:I$10002,A9878,Ausgaben!H$7:H$10002),2)</f>
        <v>0</v>
      </c>
    </row>
    <row r="9879" spans="1:2" x14ac:dyDescent="0.25">
      <c r="A9879">
        <v>9879</v>
      </c>
      <c r="B9879" s="24">
        <f>ROUND(SUMIF(Einnahmen!E$7:E$10002,A9879,Einnahmen!G$7:G$10002)+SUMIF(Einnahmen!I$7:I$10002,A9879,Einnahmen!H$7:H$10002)+SUMIF(Ausgaben!E$7:E$10002,A9879,Ausgaben!G$7:G$10002)+SUMIF(Ausgaben!I$7:I$10002,A9879,Ausgaben!H$7:H$10002),2)</f>
        <v>0</v>
      </c>
    </row>
    <row r="9880" spans="1:2" x14ac:dyDescent="0.25">
      <c r="A9880">
        <v>9880</v>
      </c>
      <c r="B9880" s="24">
        <f>ROUND(SUMIF(Einnahmen!E$7:E$10002,A9880,Einnahmen!G$7:G$10002)+SUMIF(Einnahmen!I$7:I$10002,A9880,Einnahmen!H$7:H$10002)+SUMIF(Ausgaben!E$7:E$10002,A9880,Ausgaben!G$7:G$10002)+SUMIF(Ausgaben!I$7:I$10002,A9880,Ausgaben!H$7:H$10002),2)</f>
        <v>0</v>
      </c>
    </row>
    <row r="9881" spans="1:2" x14ac:dyDescent="0.25">
      <c r="A9881">
        <v>9881</v>
      </c>
      <c r="B9881" s="24">
        <f>ROUND(SUMIF(Einnahmen!E$7:E$10002,A9881,Einnahmen!G$7:G$10002)+SUMIF(Einnahmen!I$7:I$10002,A9881,Einnahmen!H$7:H$10002)+SUMIF(Ausgaben!E$7:E$10002,A9881,Ausgaben!G$7:G$10002)+SUMIF(Ausgaben!I$7:I$10002,A9881,Ausgaben!H$7:H$10002),2)</f>
        <v>0</v>
      </c>
    </row>
    <row r="9882" spans="1:2" x14ac:dyDescent="0.25">
      <c r="A9882">
        <v>9882</v>
      </c>
      <c r="B9882" s="24">
        <f>ROUND(SUMIF(Einnahmen!E$7:E$10002,A9882,Einnahmen!G$7:G$10002)+SUMIF(Einnahmen!I$7:I$10002,A9882,Einnahmen!H$7:H$10002)+SUMIF(Ausgaben!E$7:E$10002,A9882,Ausgaben!G$7:G$10002)+SUMIF(Ausgaben!I$7:I$10002,A9882,Ausgaben!H$7:H$10002),2)</f>
        <v>0</v>
      </c>
    </row>
    <row r="9883" spans="1:2" x14ac:dyDescent="0.25">
      <c r="A9883">
        <v>9883</v>
      </c>
      <c r="B9883" s="24">
        <f>ROUND(SUMIF(Einnahmen!E$7:E$10002,A9883,Einnahmen!G$7:G$10002)+SUMIF(Einnahmen!I$7:I$10002,A9883,Einnahmen!H$7:H$10002)+SUMIF(Ausgaben!E$7:E$10002,A9883,Ausgaben!G$7:G$10002)+SUMIF(Ausgaben!I$7:I$10002,A9883,Ausgaben!H$7:H$10002),2)</f>
        <v>0</v>
      </c>
    </row>
    <row r="9884" spans="1:2" x14ac:dyDescent="0.25">
      <c r="A9884">
        <v>9884</v>
      </c>
      <c r="B9884" s="24">
        <f>ROUND(SUMIF(Einnahmen!E$7:E$10002,A9884,Einnahmen!G$7:G$10002)+SUMIF(Einnahmen!I$7:I$10002,A9884,Einnahmen!H$7:H$10002)+SUMIF(Ausgaben!E$7:E$10002,A9884,Ausgaben!G$7:G$10002)+SUMIF(Ausgaben!I$7:I$10002,A9884,Ausgaben!H$7:H$10002),2)</f>
        <v>0</v>
      </c>
    </row>
    <row r="9885" spans="1:2" x14ac:dyDescent="0.25">
      <c r="A9885">
        <v>9885</v>
      </c>
      <c r="B9885" s="24">
        <f>ROUND(SUMIF(Einnahmen!E$7:E$10002,A9885,Einnahmen!G$7:G$10002)+SUMIF(Einnahmen!I$7:I$10002,A9885,Einnahmen!H$7:H$10002)+SUMIF(Ausgaben!E$7:E$10002,A9885,Ausgaben!G$7:G$10002)+SUMIF(Ausgaben!I$7:I$10002,A9885,Ausgaben!H$7:H$10002),2)</f>
        <v>0</v>
      </c>
    </row>
    <row r="9886" spans="1:2" x14ac:dyDescent="0.25">
      <c r="A9886">
        <v>9886</v>
      </c>
      <c r="B9886" s="24">
        <f>ROUND(SUMIF(Einnahmen!E$7:E$10002,A9886,Einnahmen!G$7:G$10002)+SUMIF(Einnahmen!I$7:I$10002,A9886,Einnahmen!H$7:H$10002)+SUMIF(Ausgaben!E$7:E$10002,A9886,Ausgaben!G$7:G$10002)+SUMIF(Ausgaben!I$7:I$10002,A9886,Ausgaben!H$7:H$10002),2)</f>
        <v>0</v>
      </c>
    </row>
    <row r="9887" spans="1:2" x14ac:dyDescent="0.25">
      <c r="A9887">
        <v>9887</v>
      </c>
      <c r="B9887" s="24">
        <f>ROUND(SUMIF(Einnahmen!E$7:E$10002,A9887,Einnahmen!G$7:G$10002)+SUMIF(Einnahmen!I$7:I$10002,A9887,Einnahmen!H$7:H$10002)+SUMIF(Ausgaben!E$7:E$10002,A9887,Ausgaben!G$7:G$10002)+SUMIF(Ausgaben!I$7:I$10002,A9887,Ausgaben!H$7:H$10002),2)</f>
        <v>0</v>
      </c>
    </row>
    <row r="9888" spans="1:2" x14ac:dyDescent="0.25">
      <c r="A9888">
        <v>9888</v>
      </c>
      <c r="B9888" s="24">
        <f>ROUND(SUMIF(Einnahmen!E$7:E$10002,A9888,Einnahmen!G$7:G$10002)+SUMIF(Einnahmen!I$7:I$10002,A9888,Einnahmen!H$7:H$10002)+SUMIF(Ausgaben!E$7:E$10002,A9888,Ausgaben!G$7:G$10002)+SUMIF(Ausgaben!I$7:I$10002,A9888,Ausgaben!H$7:H$10002),2)</f>
        <v>0</v>
      </c>
    </row>
    <row r="9889" spans="1:2" x14ac:dyDescent="0.25">
      <c r="A9889">
        <v>9889</v>
      </c>
      <c r="B9889" s="24">
        <f>ROUND(SUMIF(Einnahmen!E$7:E$10002,A9889,Einnahmen!G$7:G$10002)+SUMIF(Einnahmen!I$7:I$10002,A9889,Einnahmen!H$7:H$10002)+SUMIF(Ausgaben!E$7:E$10002,A9889,Ausgaben!G$7:G$10002)+SUMIF(Ausgaben!I$7:I$10002,A9889,Ausgaben!H$7:H$10002),2)</f>
        <v>0</v>
      </c>
    </row>
    <row r="9890" spans="1:2" x14ac:dyDescent="0.25">
      <c r="A9890">
        <v>9890</v>
      </c>
      <c r="B9890" s="24">
        <f>ROUND(SUMIF(Einnahmen!E$7:E$10002,A9890,Einnahmen!G$7:G$10002)+SUMIF(Einnahmen!I$7:I$10002,A9890,Einnahmen!H$7:H$10002)+SUMIF(Ausgaben!E$7:E$10002,A9890,Ausgaben!G$7:G$10002)+SUMIF(Ausgaben!I$7:I$10002,A9890,Ausgaben!H$7:H$10002),2)</f>
        <v>0</v>
      </c>
    </row>
    <row r="9891" spans="1:2" x14ac:dyDescent="0.25">
      <c r="A9891">
        <v>9891</v>
      </c>
      <c r="B9891" s="24">
        <f>ROUND(SUMIF(Einnahmen!E$7:E$10002,A9891,Einnahmen!G$7:G$10002)+SUMIF(Einnahmen!I$7:I$10002,A9891,Einnahmen!H$7:H$10002)+SUMIF(Ausgaben!E$7:E$10002,A9891,Ausgaben!G$7:G$10002)+SUMIF(Ausgaben!I$7:I$10002,A9891,Ausgaben!H$7:H$10002),2)</f>
        <v>0</v>
      </c>
    </row>
    <row r="9892" spans="1:2" x14ac:dyDescent="0.25">
      <c r="A9892">
        <v>9892</v>
      </c>
      <c r="B9892" s="24">
        <f>ROUND(SUMIF(Einnahmen!E$7:E$10002,A9892,Einnahmen!G$7:G$10002)+SUMIF(Einnahmen!I$7:I$10002,A9892,Einnahmen!H$7:H$10002)+SUMIF(Ausgaben!E$7:E$10002,A9892,Ausgaben!G$7:G$10002)+SUMIF(Ausgaben!I$7:I$10002,A9892,Ausgaben!H$7:H$10002),2)</f>
        <v>0</v>
      </c>
    </row>
    <row r="9893" spans="1:2" x14ac:dyDescent="0.25">
      <c r="A9893">
        <v>9893</v>
      </c>
      <c r="B9893" s="24">
        <f>ROUND(SUMIF(Einnahmen!E$7:E$10002,A9893,Einnahmen!G$7:G$10002)+SUMIF(Einnahmen!I$7:I$10002,A9893,Einnahmen!H$7:H$10002)+SUMIF(Ausgaben!E$7:E$10002,A9893,Ausgaben!G$7:G$10002)+SUMIF(Ausgaben!I$7:I$10002,A9893,Ausgaben!H$7:H$10002),2)</f>
        <v>0</v>
      </c>
    </row>
    <row r="9894" spans="1:2" x14ac:dyDescent="0.25">
      <c r="A9894">
        <v>9894</v>
      </c>
      <c r="B9894" s="24">
        <f>ROUND(SUMIF(Einnahmen!E$7:E$10002,A9894,Einnahmen!G$7:G$10002)+SUMIF(Einnahmen!I$7:I$10002,A9894,Einnahmen!H$7:H$10002)+SUMIF(Ausgaben!E$7:E$10002,A9894,Ausgaben!G$7:G$10002)+SUMIF(Ausgaben!I$7:I$10002,A9894,Ausgaben!H$7:H$10002),2)</f>
        <v>0</v>
      </c>
    </row>
    <row r="9895" spans="1:2" x14ac:dyDescent="0.25">
      <c r="A9895">
        <v>9895</v>
      </c>
      <c r="B9895" s="24">
        <f>ROUND(SUMIF(Einnahmen!E$7:E$10002,A9895,Einnahmen!G$7:G$10002)+SUMIF(Einnahmen!I$7:I$10002,A9895,Einnahmen!H$7:H$10002)+SUMIF(Ausgaben!E$7:E$10002,A9895,Ausgaben!G$7:G$10002)+SUMIF(Ausgaben!I$7:I$10002,A9895,Ausgaben!H$7:H$10002),2)</f>
        <v>0</v>
      </c>
    </row>
    <row r="9896" spans="1:2" x14ac:dyDescent="0.25">
      <c r="A9896">
        <v>9896</v>
      </c>
      <c r="B9896" s="24">
        <f>ROUND(SUMIF(Einnahmen!E$7:E$10002,A9896,Einnahmen!G$7:G$10002)+SUMIF(Einnahmen!I$7:I$10002,A9896,Einnahmen!H$7:H$10002)+SUMIF(Ausgaben!E$7:E$10002,A9896,Ausgaben!G$7:G$10002)+SUMIF(Ausgaben!I$7:I$10002,A9896,Ausgaben!H$7:H$10002),2)</f>
        <v>0</v>
      </c>
    </row>
    <row r="9897" spans="1:2" x14ac:dyDescent="0.25">
      <c r="A9897">
        <v>9897</v>
      </c>
      <c r="B9897" s="24">
        <f>ROUND(SUMIF(Einnahmen!E$7:E$10002,A9897,Einnahmen!G$7:G$10002)+SUMIF(Einnahmen!I$7:I$10002,A9897,Einnahmen!H$7:H$10002)+SUMIF(Ausgaben!E$7:E$10002,A9897,Ausgaben!G$7:G$10002)+SUMIF(Ausgaben!I$7:I$10002,A9897,Ausgaben!H$7:H$10002),2)</f>
        <v>0</v>
      </c>
    </row>
    <row r="9898" spans="1:2" x14ac:dyDescent="0.25">
      <c r="A9898">
        <v>9898</v>
      </c>
      <c r="B9898" s="24">
        <f>ROUND(SUMIF(Einnahmen!E$7:E$10002,A9898,Einnahmen!G$7:G$10002)+SUMIF(Einnahmen!I$7:I$10002,A9898,Einnahmen!H$7:H$10002)+SUMIF(Ausgaben!E$7:E$10002,A9898,Ausgaben!G$7:G$10002)+SUMIF(Ausgaben!I$7:I$10002,A9898,Ausgaben!H$7:H$10002),2)</f>
        <v>0</v>
      </c>
    </row>
    <row r="9899" spans="1:2" x14ac:dyDescent="0.25">
      <c r="A9899">
        <v>9899</v>
      </c>
      <c r="B9899" s="24">
        <f>ROUND(SUMIF(Einnahmen!E$7:E$10002,A9899,Einnahmen!G$7:G$10002)+SUMIF(Einnahmen!I$7:I$10002,A9899,Einnahmen!H$7:H$10002)+SUMIF(Ausgaben!E$7:E$10002,A9899,Ausgaben!G$7:G$10002)+SUMIF(Ausgaben!I$7:I$10002,A9899,Ausgaben!H$7:H$10002),2)</f>
        <v>0</v>
      </c>
    </row>
    <row r="9900" spans="1:2" x14ac:dyDescent="0.25">
      <c r="A9900">
        <v>9900</v>
      </c>
      <c r="B9900" s="24">
        <f>ROUND(SUMIF(Einnahmen!E$7:E$10002,A9900,Einnahmen!G$7:G$10002)+SUMIF(Einnahmen!I$7:I$10002,A9900,Einnahmen!H$7:H$10002)+SUMIF(Ausgaben!E$7:E$10002,A9900,Ausgaben!G$7:G$10002)+SUMIF(Ausgaben!I$7:I$10002,A9900,Ausgaben!H$7:H$10002),2)</f>
        <v>0</v>
      </c>
    </row>
    <row r="9901" spans="1:2" x14ac:dyDescent="0.25">
      <c r="A9901">
        <v>9901</v>
      </c>
      <c r="B9901" s="24">
        <f>ROUND(SUMIF(Einnahmen!E$7:E$10002,A9901,Einnahmen!G$7:G$10002)+SUMIF(Einnahmen!I$7:I$10002,A9901,Einnahmen!H$7:H$10002)+SUMIF(Ausgaben!E$7:E$10002,A9901,Ausgaben!G$7:G$10002)+SUMIF(Ausgaben!I$7:I$10002,A9901,Ausgaben!H$7:H$10002),2)</f>
        <v>0</v>
      </c>
    </row>
    <row r="9902" spans="1:2" x14ac:dyDescent="0.25">
      <c r="A9902">
        <v>9902</v>
      </c>
      <c r="B9902" s="24">
        <f>ROUND(SUMIF(Einnahmen!E$7:E$10002,A9902,Einnahmen!G$7:G$10002)+SUMIF(Einnahmen!I$7:I$10002,A9902,Einnahmen!H$7:H$10002)+SUMIF(Ausgaben!E$7:E$10002,A9902,Ausgaben!G$7:G$10002)+SUMIF(Ausgaben!I$7:I$10002,A9902,Ausgaben!H$7:H$10002),2)</f>
        <v>0</v>
      </c>
    </row>
    <row r="9903" spans="1:2" x14ac:dyDescent="0.25">
      <c r="A9903">
        <v>9903</v>
      </c>
      <c r="B9903" s="24">
        <f>ROUND(SUMIF(Einnahmen!E$7:E$10002,A9903,Einnahmen!G$7:G$10002)+SUMIF(Einnahmen!I$7:I$10002,A9903,Einnahmen!H$7:H$10002)+SUMIF(Ausgaben!E$7:E$10002,A9903,Ausgaben!G$7:G$10002)+SUMIF(Ausgaben!I$7:I$10002,A9903,Ausgaben!H$7:H$10002),2)</f>
        <v>0</v>
      </c>
    </row>
    <row r="9904" spans="1:2" x14ac:dyDescent="0.25">
      <c r="A9904">
        <v>9904</v>
      </c>
      <c r="B9904" s="24">
        <f>ROUND(SUMIF(Einnahmen!E$7:E$10002,A9904,Einnahmen!G$7:G$10002)+SUMIF(Einnahmen!I$7:I$10002,A9904,Einnahmen!H$7:H$10002)+SUMIF(Ausgaben!E$7:E$10002,A9904,Ausgaben!G$7:G$10002)+SUMIF(Ausgaben!I$7:I$10002,A9904,Ausgaben!H$7:H$10002),2)</f>
        <v>0</v>
      </c>
    </row>
    <row r="9905" spans="1:2" x14ac:dyDescent="0.25">
      <c r="A9905">
        <v>9905</v>
      </c>
      <c r="B9905" s="24">
        <f>ROUND(SUMIF(Einnahmen!E$7:E$10002,A9905,Einnahmen!G$7:G$10002)+SUMIF(Einnahmen!I$7:I$10002,A9905,Einnahmen!H$7:H$10002)+SUMIF(Ausgaben!E$7:E$10002,A9905,Ausgaben!G$7:G$10002)+SUMIF(Ausgaben!I$7:I$10002,A9905,Ausgaben!H$7:H$10002),2)</f>
        <v>0</v>
      </c>
    </row>
    <row r="9906" spans="1:2" x14ac:dyDescent="0.25">
      <c r="A9906">
        <v>9906</v>
      </c>
      <c r="B9906" s="24">
        <f>ROUND(SUMIF(Einnahmen!E$7:E$10002,A9906,Einnahmen!G$7:G$10002)+SUMIF(Einnahmen!I$7:I$10002,A9906,Einnahmen!H$7:H$10002)+SUMIF(Ausgaben!E$7:E$10002,A9906,Ausgaben!G$7:G$10002)+SUMIF(Ausgaben!I$7:I$10002,A9906,Ausgaben!H$7:H$10002),2)</f>
        <v>0</v>
      </c>
    </row>
    <row r="9907" spans="1:2" x14ac:dyDescent="0.25">
      <c r="A9907">
        <v>9907</v>
      </c>
      <c r="B9907" s="24">
        <f>ROUND(SUMIF(Einnahmen!E$7:E$10002,A9907,Einnahmen!G$7:G$10002)+SUMIF(Einnahmen!I$7:I$10002,A9907,Einnahmen!H$7:H$10002)+SUMIF(Ausgaben!E$7:E$10002,A9907,Ausgaben!G$7:G$10002)+SUMIF(Ausgaben!I$7:I$10002,A9907,Ausgaben!H$7:H$10002),2)</f>
        <v>0</v>
      </c>
    </row>
    <row r="9908" spans="1:2" x14ac:dyDescent="0.25">
      <c r="A9908">
        <v>9908</v>
      </c>
      <c r="B9908" s="24">
        <f>ROUND(SUMIF(Einnahmen!E$7:E$10002,A9908,Einnahmen!G$7:G$10002)+SUMIF(Einnahmen!I$7:I$10002,A9908,Einnahmen!H$7:H$10002)+SUMIF(Ausgaben!E$7:E$10002,A9908,Ausgaben!G$7:G$10002)+SUMIF(Ausgaben!I$7:I$10002,A9908,Ausgaben!H$7:H$10002),2)</f>
        <v>0</v>
      </c>
    </row>
    <row r="9909" spans="1:2" x14ac:dyDescent="0.25">
      <c r="A9909">
        <v>9909</v>
      </c>
      <c r="B9909" s="24">
        <f>ROUND(SUMIF(Einnahmen!E$7:E$10002,A9909,Einnahmen!G$7:G$10002)+SUMIF(Einnahmen!I$7:I$10002,A9909,Einnahmen!H$7:H$10002)+SUMIF(Ausgaben!E$7:E$10002,A9909,Ausgaben!G$7:G$10002)+SUMIF(Ausgaben!I$7:I$10002,A9909,Ausgaben!H$7:H$10002),2)</f>
        <v>0</v>
      </c>
    </row>
    <row r="9910" spans="1:2" x14ac:dyDescent="0.25">
      <c r="A9910">
        <v>9910</v>
      </c>
      <c r="B9910" s="24">
        <f>ROUND(SUMIF(Einnahmen!E$7:E$10002,A9910,Einnahmen!G$7:G$10002)+SUMIF(Einnahmen!I$7:I$10002,A9910,Einnahmen!H$7:H$10002)+SUMIF(Ausgaben!E$7:E$10002,A9910,Ausgaben!G$7:G$10002)+SUMIF(Ausgaben!I$7:I$10002,A9910,Ausgaben!H$7:H$10002),2)</f>
        <v>0</v>
      </c>
    </row>
    <row r="9911" spans="1:2" x14ac:dyDescent="0.25">
      <c r="A9911">
        <v>9911</v>
      </c>
      <c r="B9911" s="24">
        <f>ROUND(SUMIF(Einnahmen!E$7:E$10002,A9911,Einnahmen!G$7:G$10002)+SUMIF(Einnahmen!I$7:I$10002,A9911,Einnahmen!H$7:H$10002)+SUMIF(Ausgaben!E$7:E$10002,A9911,Ausgaben!G$7:G$10002)+SUMIF(Ausgaben!I$7:I$10002,A9911,Ausgaben!H$7:H$10002),2)</f>
        <v>0</v>
      </c>
    </row>
    <row r="9912" spans="1:2" x14ac:dyDescent="0.25">
      <c r="A9912">
        <v>9912</v>
      </c>
      <c r="B9912" s="24">
        <f>ROUND(SUMIF(Einnahmen!E$7:E$10002,A9912,Einnahmen!G$7:G$10002)+SUMIF(Einnahmen!I$7:I$10002,A9912,Einnahmen!H$7:H$10002)+SUMIF(Ausgaben!E$7:E$10002,A9912,Ausgaben!G$7:G$10002)+SUMIF(Ausgaben!I$7:I$10002,A9912,Ausgaben!H$7:H$10002),2)</f>
        <v>0</v>
      </c>
    </row>
    <row r="9913" spans="1:2" x14ac:dyDescent="0.25">
      <c r="A9913">
        <v>9913</v>
      </c>
      <c r="B9913" s="24">
        <f>ROUND(SUMIF(Einnahmen!E$7:E$10002,A9913,Einnahmen!G$7:G$10002)+SUMIF(Einnahmen!I$7:I$10002,A9913,Einnahmen!H$7:H$10002)+SUMIF(Ausgaben!E$7:E$10002,A9913,Ausgaben!G$7:G$10002)+SUMIF(Ausgaben!I$7:I$10002,A9913,Ausgaben!H$7:H$10002),2)</f>
        <v>0</v>
      </c>
    </row>
    <row r="9914" spans="1:2" x14ac:dyDescent="0.25">
      <c r="A9914">
        <v>9914</v>
      </c>
      <c r="B9914" s="24">
        <f>ROUND(SUMIF(Einnahmen!E$7:E$10002,A9914,Einnahmen!G$7:G$10002)+SUMIF(Einnahmen!I$7:I$10002,A9914,Einnahmen!H$7:H$10002)+SUMIF(Ausgaben!E$7:E$10002,A9914,Ausgaben!G$7:G$10002)+SUMIF(Ausgaben!I$7:I$10002,A9914,Ausgaben!H$7:H$10002),2)</f>
        <v>0</v>
      </c>
    </row>
    <row r="9915" spans="1:2" x14ac:dyDescent="0.25">
      <c r="A9915">
        <v>9915</v>
      </c>
      <c r="B9915" s="24">
        <f>ROUND(SUMIF(Einnahmen!E$7:E$10002,A9915,Einnahmen!G$7:G$10002)+SUMIF(Einnahmen!I$7:I$10002,A9915,Einnahmen!H$7:H$10002)+SUMIF(Ausgaben!E$7:E$10002,A9915,Ausgaben!G$7:G$10002)+SUMIF(Ausgaben!I$7:I$10002,A9915,Ausgaben!H$7:H$10002),2)</f>
        <v>0</v>
      </c>
    </row>
    <row r="9916" spans="1:2" x14ac:dyDescent="0.25">
      <c r="A9916">
        <v>9916</v>
      </c>
      <c r="B9916" s="24">
        <f>ROUND(SUMIF(Einnahmen!E$7:E$10002,A9916,Einnahmen!G$7:G$10002)+SUMIF(Einnahmen!I$7:I$10002,A9916,Einnahmen!H$7:H$10002)+SUMIF(Ausgaben!E$7:E$10002,A9916,Ausgaben!G$7:G$10002)+SUMIF(Ausgaben!I$7:I$10002,A9916,Ausgaben!H$7:H$10002),2)</f>
        <v>0</v>
      </c>
    </row>
    <row r="9917" spans="1:2" x14ac:dyDescent="0.25">
      <c r="A9917">
        <v>9917</v>
      </c>
      <c r="B9917" s="24">
        <f>ROUND(SUMIF(Einnahmen!E$7:E$10002,A9917,Einnahmen!G$7:G$10002)+SUMIF(Einnahmen!I$7:I$10002,A9917,Einnahmen!H$7:H$10002)+SUMIF(Ausgaben!E$7:E$10002,A9917,Ausgaben!G$7:G$10002)+SUMIF(Ausgaben!I$7:I$10002,A9917,Ausgaben!H$7:H$10002),2)</f>
        <v>0</v>
      </c>
    </row>
    <row r="9918" spans="1:2" x14ac:dyDescent="0.25">
      <c r="A9918">
        <v>9918</v>
      </c>
      <c r="B9918" s="24">
        <f>ROUND(SUMIF(Einnahmen!E$7:E$10002,A9918,Einnahmen!G$7:G$10002)+SUMIF(Einnahmen!I$7:I$10002,A9918,Einnahmen!H$7:H$10002)+SUMIF(Ausgaben!E$7:E$10002,A9918,Ausgaben!G$7:G$10002)+SUMIF(Ausgaben!I$7:I$10002,A9918,Ausgaben!H$7:H$10002),2)</f>
        <v>0</v>
      </c>
    </row>
    <row r="9919" spans="1:2" x14ac:dyDescent="0.25">
      <c r="A9919">
        <v>9919</v>
      </c>
      <c r="B9919" s="24">
        <f>ROUND(SUMIF(Einnahmen!E$7:E$10002,A9919,Einnahmen!G$7:G$10002)+SUMIF(Einnahmen!I$7:I$10002,A9919,Einnahmen!H$7:H$10002)+SUMIF(Ausgaben!E$7:E$10002,A9919,Ausgaben!G$7:G$10002)+SUMIF(Ausgaben!I$7:I$10002,A9919,Ausgaben!H$7:H$10002),2)</f>
        <v>0</v>
      </c>
    </row>
    <row r="9920" spans="1:2" x14ac:dyDescent="0.25">
      <c r="A9920">
        <v>9920</v>
      </c>
      <c r="B9920" s="24">
        <f>ROUND(SUMIF(Einnahmen!E$7:E$10002,A9920,Einnahmen!G$7:G$10002)+SUMIF(Einnahmen!I$7:I$10002,A9920,Einnahmen!H$7:H$10002)+SUMIF(Ausgaben!E$7:E$10002,A9920,Ausgaben!G$7:G$10002)+SUMIF(Ausgaben!I$7:I$10002,A9920,Ausgaben!H$7:H$10002),2)</f>
        <v>0</v>
      </c>
    </row>
    <row r="9921" spans="1:2" x14ac:dyDescent="0.25">
      <c r="A9921">
        <v>9921</v>
      </c>
      <c r="B9921" s="24">
        <f>ROUND(SUMIF(Einnahmen!E$7:E$10002,A9921,Einnahmen!G$7:G$10002)+SUMIF(Einnahmen!I$7:I$10002,A9921,Einnahmen!H$7:H$10002)+SUMIF(Ausgaben!E$7:E$10002,A9921,Ausgaben!G$7:G$10002)+SUMIF(Ausgaben!I$7:I$10002,A9921,Ausgaben!H$7:H$10002),2)</f>
        <v>0</v>
      </c>
    </row>
    <row r="9922" spans="1:2" x14ac:dyDescent="0.25">
      <c r="A9922">
        <v>9922</v>
      </c>
      <c r="B9922" s="24">
        <f>ROUND(SUMIF(Einnahmen!E$7:E$10002,A9922,Einnahmen!G$7:G$10002)+SUMIF(Einnahmen!I$7:I$10002,A9922,Einnahmen!H$7:H$10002)+SUMIF(Ausgaben!E$7:E$10002,A9922,Ausgaben!G$7:G$10002)+SUMIF(Ausgaben!I$7:I$10002,A9922,Ausgaben!H$7:H$10002),2)</f>
        <v>0</v>
      </c>
    </row>
    <row r="9923" spans="1:2" x14ac:dyDescent="0.25">
      <c r="A9923">
        <v>9923</v>
      </c>
      <c r="B9923" s="24">
        <f>ROUND(SUMIF(Einnahmen!E$7:E$10002,A9923,Einnahmen!G$7:G$10002)+SUMIF(Einnahmen!I$7:I$10002,A9923,Einnahmen!H$7:H$10002)+SUMIF(Ausgaben!E$7:E$10002,A9923,Ausgaben!G$7:G$10002)+SUMIF(Ausgaben!I$7:I$10002,A9923,Ausgaben!H$7:H$10002),2)</f>
        <v>0</v>
      </c>
    </row>
    <row r="9924" spans="1:2" x14ac:dyDescent="0.25">
      <c r="A9924">
        <v>9924</v>
      </c>
      <c r="B9924" s="24">
        <f>ROUND(SUMIF(Einnahmen!E$7:E$10002,A9924,Einnahmen!G$7:G$10002)+SUMIF(Einnahmen!I$7:I$10002,A9924,Einnahmen!H$7:H$10002)+SUMIF(Ausgaben!E$7:E$10002,A9924,Ausgaben!G$7:G$10002)+SUMIF(Ausgaben!I$7:I$10002,A9924,Ausgaben!H$7:H$10002),2)</f>
        <v>0</v>
      </c>
    </row>
    <row r="9925" spans="1:2" x14ac:dyDescent="0.25">
      <c r="A9925">
        <v>9925</v>
      </c>
      <c r="B9925" s="24">
        <f>ROUND(SUMIF(Einnahmen!E$7:E$10002,A9925,Einnahmen!G$7:G$10002)+SUMIF(Einnahmen!I$7:I$10002,A9925,Einnahmen!H$7:H$10002)+SUMIF(Ausgaben!E$7:E$10002,A9925,Ausgaben!G$7:G$10002)+SUMIF(Ausgaben!I$7:I$10002,A9925,Ausgaben!H$7:H$10002),2)</f>
        <v>0</v>
      </c>
    </row>
    <row r="9926" spans="1:2" x14ac:dyDescent="0.25">
      <c r="A9926">
        <v>9926</v>
      </c>
      <c r="B9926" s="24">
        <f>ROUND(SUMIF(Einnahmen!E$7:E$10002,A9926,Einnahmen!G$7:G$10002)+SUMIF(Einnahmen!I$7:I$10002,A9926,Einnahmen!H$7:H$10002)+SUMIF(Ausgaben!E$7:E$10002,A9926,Ausgaben!G$7:G$10002)+SUMIF(Ausgaben!I$7:I$10002,A9926,Ausgaben!H$7:H$10002),2)</f>
        <v>0</v>
      </c>
    </row>
    <row r="9927" spans="1:2" x14ac:dyDescent="0.25">
      <c r="A9927">
        <v>9927</v>
      </c>
      <c r="B9927" s="24">
        <f>ROUND(SUMIF(Einnahmen!E$7:E$10002,A9927,Einnahmen!G$7:G$10002)+SUMIF(Einnahmen!I$7:I$10002,A9927,Einnahmen!H$7:H$10002)+SUMIF(Ausgaben!E$7:E$10002,A9927,Ausgaben!G$7:G$10002)+SUMIF(Ausgaben!I$7:I$10002,A9927,Ausgaben!H$7:H$10002),2)</f>
        <v>0</v>
      </c>
    </row>
    <row r="9928" spans="1:2" x14ac:dyDescent="0.25">
      <c r="A9928">
        <v>9928</v>
      </c>
      <c r="B9928" s="24">
        <f>ROUND(SUMIF(Einnahmen!E$7:E$10002,A9928,Einnahmen!G$7:G$10002)+SUMIF(Einnahmen!I$7:I$10002,A9928,Einnahmen!H$7:H$10002)+SUMIF(Ausgaben!E$7:E$10002,A9928,Ausgaben!G$7:G$10002)+SUMIF(Ausgaben!I$7:I$10002,A9928,Ausgaben!H$7:H$10002),2)</f>
        <v>0</v>
      </c>
    </row>
    <row r="9929" spans="1:2" x14ac:dyDescent="0.25">
      <c r="A9929">
        <v>9929</v>
      </c>
      <c r="B9929" s="24">
        <f>ROUND(SUMIF(Einnahmen!E$7:E$10002,A9929,Einnahmen!G$7:G$10002)+SUMIF(Einnahmen!I$7:I$10002,A9929,Einnahmen!H$7:H$10002)+SUMIF(Ausgaben!E$7:E$10002,A9929,Ausgaben!G$7:G$10002)+SUMIF(Ausgaben!I$7:I$10002,A9929,Ausgaben!H$7:H$10002),2)</f>
        <v>0</v>
      </c>
    </row>
    <row r="9930" spans="1:2" x14ac:dyDescent="0.25">
      <c r="A9930">
        <v>9930</v>
      </c>
      <c r="B9930" s="24">
        <f>ROUND(SUMIF(Einnahmen!E$7:E$10002,A9930,Einnahmen!G$7:G$10002)+SUMIF(Einnahmen!I$7:I$10002,A9930,Einnahmen!H$7:H$10002)+SUMIF(Ausgaben!E$7:E$10002,A9930,Ausgaben!G$7:G$10002)+SUMIF(Ausgaben!I$7:I$10002,A9930,Ausgaben!H$7:H$10002),2)</f>
        <v>0</v>
      </c>
    </row>
    <row r="9931" spans="1:2" x14ac:dyDescent="0.25">
      <c r="A9931">
        <v>9931</v>
      </c>
      <c r="B9931" s="24">
        <f>ROUND(SUMIF(Einnahmen!E$7:E$10002,A9931,Einnahmen!G$7:G$10002)+SUMIF(Einnahmen!I$7:I$10002,A9931,Einnahmen!H$7:H$10002)+SUMIF(Ausgaben!E$7:E$10002,A9931,Ausgaben!G$7:G$10002)+SUMIF(Ausgaben!I$7:I$10002,A9931,Ausgaben!H$7:H$10002),2)</f>
        <v>0</v>
      </c>
    </row>
    <row r="9932" spans="1:2" x14ac:dyDescent="0.25">
      <c r="A9932">
        <v>9932</v>
      </c>
      <c r="B9932" s="24">
        <f>ROUND(SUMIF(Einnahmen!E$7:E$10002,A9932,Einnahmen!G$7:G$10002)+SUMIF(Einnahmen!I$7:I$10002,A9932,Einnahmen!H$7:H$10002)+SUMIF(Ausgaben!E$7:E$10002,A9932,Ausgaben!G$7:G$10002)+SUMIF(Ausgaben!I$7:I$10002,A9932,Ausgaben!H$7:H$10002),2)</f>
        <v>0</v>
      </c>
    </row>
    <row r="9933" spans="1:2" x14ac:dyDescent="0.25">
      <c r="A9933">
        <v>9933</v>
      </c>
      <c r="B9933" s="24">
        <f>ROUND(SUMIF(Einnahmen!E$7:E$10002,A9933,Einnahmen!G$7:G$10002)+SUMIF(Einnahmen!I$7:I$10002,A9933,Einnahmen!H$7:H$10002)+SUMIF(Ausgaben!E$7:E$10002,A9933,Ausgaben!G$7:G$10002)+SUMIF(Ausgaben!I$7:I$10002,A9933,Ausgaben!H$7:H$10002),2)</f>
        <v>0</v>
      </c>
    </row>
    <row r="9934" spans="1:2" x14ac:dyDescent="0.25">
      <c r="A9934">
        <v>9934</v>
      </c>
      <c r="B9934" s="24">
        <f>ROUND(SUMIF(Einnahmen!E$7:E$10002,A9934,Einnahmen!G$7:G$10002)+SUMIF(Einnahmen!I$7:I$10002,A9934,Einnahmen!H$7:H$10002)+SUMIF(Ausgaben!E$7:E$10002,A9934,Ausgaben!G$7:G$10002)+SUMIF(Ausgaben!I$7:I$10002,A9934,Ausgaben!H$7:H$10002),2)</f>
        <v>0</v>
      </c>
    </row>
    <row r="9935" spans="1:2" x14ac:dyDescent="0.25">
      <c r="A9935">
        <v>9935</v>
      </c>
      <c r="B9935" s="24">
        <f>ROUND(SUMIF(Einnahmen!E$7:E$10002,A9935,Einnahmen!G$7:G$10002)+SUMIF(Einnahmen!I$7:I$10002,A9935,Einnahmen!H$7:H$10002)+SUMIF(Ausgaben!E$7:E$10002,A9935,Ausgaben!G$7:G$10002)+SUMIF(Ausgaben!I$7:I$10002,A9935,Ausgaben!H$7:H$10002),2)</f>
        <v>0</v>
      </c>
    </row>
    <row r="9936" spans="1:2" x14ac:dyDescent="0.25">
      <c r="A9936">
        <v>9936</v>
      </c>
      <c r="B9936" s="24">
        <f>ROUND(SUMIF(Einnahmen!E$7:E$10002,A9936,Einnahmen!G$7:G$10002)+SUMIF(Einnahmen!I$7:I$10002,A9936,Einnahmen!H$7:H$10002)+SUMIF(Ausgaben!E$7:E$10002,A9936,Ausgaben!G$7:G$10002)+SUMIF(Ausgaben!I$7:I$10002,A9936,Ausgaben!H$7:H$10002),2)</f>
        <v>0</v>
      </c>
    </row>
    <row r="9937" spans="1:2" x14ac:dyDescent="0.25">
      <c r="A9937">
        <v>9937</v>
      </c>
      <c r="B9937" s="24">
        <f>ROUND(SUMIF(Einnahmen!E$7:E$10002,A9937,Einnahmen!G$7:G$10002)+SUMIF(Einnahmen!I$7:I$10002,A9937,Einnahmen!H$7:H$10002)+SUMIF(Ausgaben!E$7:E$10002,A9937,Ausgaben!G$7:G$10002)+SUMIF(Ausgaben!I$7:I$10002,A9937,Ausgaben!H$7:H$10002),2)</f>
        <v>0</v>
      </c>
    </row>
    <row r="9938" spans="1:2" x14ac:dyDescent="0.25">
      <c r="A9938">
        <v>9938</v>
      </c>
      <c r="B9938" s="24">
        <f>ROUND(SUMIF(Einnahmen!E$7:E$10002,A9938,Einnahmen!G$7:G$10002)+SUMIF(Einnahmen!I$7:I$10002,A9938,Einnahmen!H$7:H$10002)+SUMIF(Ausgaben!E$7:E$10002,A9938,Ausgaben!G$7:G$10002)+SUMIF(Ausgaben!I$7:I$10002,A9938,Ausgaben!H$7:H$10002),2)</f>
        <v>0</v>
      </c>
    </row>
    <row r="9939" spans="1:2" x14ac:dyDescent="0.25">
      <c r="A9939">
        <v>9939</v>
      </c>
      <c r="B9939" s="24">
        <f>ROUND(SUMIF(Einnahmen!E$7:E$10002,A9939,Einnahmen!G$7:G$10002)+SUMIF(Einnahmen!I$7:I$10002,A9939,Einnahmen!H$7:H$10002)+SUMIF(Ausgaben!E$7:E$10002,A9939,Ausgaben!G$7:G$10002)+SUMIF(Ausgaben!I$7:I$10002,A9939,Ausgaben!H$7:H$10002),2)</f>
        <v>0</v>
      </c>
    </row>
    <row r="9940" spans="1:2" x14ac:dyDescent="0.25">
      <c r="A9940">
        <v>9940</v>
      </c>
      <c r="B9940" s="24">
        <f>ROUND(SUMIF(Einnahmen!E$7:E$10002,A9940,Einnahmen!G$7:G$10002)+SUMIF(Einnahmen!I$7:I$10002,A9940,Einnahmen!H$7:H$10002)+SUMIF(Ausgaben!E$7:E$10002,A9940,Ausgaben!G$7:G$10002)+SUMIF(Ausgaben!I$7:I$10002,A9940,Ausgaben!H$7:H$10002),2)</f>
        <v>0</v>
      </c>
    </row>
    <row r="9941" spans="1:2" x14ac:dyDescent="0.25">
      <c r="A9941">
        <v>9941</v>
      </c>
      <c r="B9941" s="24">
        <f>ROUND(SUMIF(Einnahmen!E$7:E$10002,A9941,Einnahmen!G$7:G$10002)+SUMIF(Einnahmen!I$7:I$10002,A9941,Einnahmen!H$7:H$10002)+SUMIF(Ausgaben!E$7:E$10002,A9941,Ausgaben!G$7:G$10002)+SUMIF(Ausgaben!I$7:I$10002,A9941,Ausgaben!H$7:H$10002),2)</f>
        <v>0</v>
      </c>
    </row>
    <row r="9942" spans="1:2" x14ac:dyDescent="0.25">
      <c r="A9942">
        <v>9942</v>
      </c>
      <c r="B9942" s="24">
        <f>ROUND(SUMIF(Einnahmen!E$7:E$10002,A9942,Einnahmen!G$7:G$10002)+SUMIF(Einnahmen!I$7:I$10002,A9942,Einnahmen!H$7:H$10002)+SUMIF(Ausgaben!E$7:E$10002,A9942,Ausgaben!G$7:G$10002)+SUMIF(Ausgaben!I$7:I$10002,A9942,Ausgaben!H$7:H$10002),2)</f>
        <v>0</v>
      </c>
    </row>
    <row r="9943" spans="1:2" x14ac:dyDescent="0.25">
      <c r="A9943">
        <v>9943</v>
      </c>
      <c r="B9943" s="24">
        <f>ROUND(SUMIF(Einnahmen!E$7:E$10002,A9943,Einnahmen!G$7:G$10002)+SUMIF(Einnahmen!I$7:I$10002,A9943,Einnahmen!H$7:H$10002)+SUMIF(Ausgaben!E$7:E$10002,A9943,Ausgaben!G$7:G$10002)+SUMIF(Ausgaben!I$7:I$10002,A9943,Ausgaben!H$7:H$10002),2)</f>
        <v>0</v>
      </c>
    </row>
    <row r="9944" spans="1:2" x14ac:dyDescent="0.25">
      <c r="A9944">
        <v>9944</v>
      </c>
      <c r="B9944" s="24">
        <f>ROUND(SUMIF(Einnahmen!E$7:E$10002,A9944,Einnahmen!G$7:G$10002)+SUMIF(Einnahmen!I$7:I$10002,A9944,Einnahmen!H$7:H$10002)+SUMIF(Ausgaben!E$7:E$10002,A9944,Ausgaben!G$7:G$10002)+SUMIF(Ausgaben!I$7:I$10002,A9944,Ausgaben!H$7:H$10002),2)</f>
        <v>0</v>
      </c>
    </row>
    <row r="9945" spans="1:2" x14ac:dyDescent="0.25">
      <c r="A9945">
        <v>9945</v>
      </c>
      <c r="B9945" s="24">
        <f>ROUND(SUMIF(Einnahmen!E$7:E$10002,A9945,Einnahmen!G$7:G$10002)+SUMIF(Einnahmen!I$7:I$10002,A9945,Einnahmen!H$7:H$10002)+SUMIF(Ausgaben!E$7:E$10002,A9945,Ausgaben!G$7:G$10002)+SUMIF(Ausgaben!I$7:I$10002,A9945,Ausgaben!H$7:H$10002),2)</f>
        <v>0</v>
      </c>
    </row>
    <row r="9946" spans="1:2" x14ac:dyDescent="0.25">
      <c r="A9946">
        <v>9946</v>
      </c>
      <c r="B9946" s="24">
        <f>ROUND(SUMIF(Einnahmen!E$7:E$10002,A9946,Einnahmen!G$7:G$10002)+SUMIF(Einnahmen!I$7:I$10002,A9946,Einnahmen!H$7:H$10002)+SUMIF(Ausgaben!E$7:E$10002,A9946,Ausgaben!G$7:G$10002)+SUMIF(Ausgaben!I$7:I$10002,A9946,Ausgaben!H$7:H$10002),2)</f>
        <v>0</v>
      </c>
    </row>
    <row r="9947" spans="1:2" x14ac:dyDescent="0.25">
      <c r="A9947">
        <v>9947</v>
      </c>
      <c r="B9947" s="24">
        <f>ROUND(SUMIF(Einnahmen!E$7:E$10002,A9947,Einnahmen!G$7:G$10002)+SUMIF(Einnahmen!I$7:I$10002,A9947,Einnahmen!H$7:H$10002)+SUMIF(Ausgaben!E$7:E$10002,A9947,Ausgaben!G$7:G$10002)+SUMIF(Ausgaben!I$7:I$10002,A9947,Ausgaben!H$7:H$10002),2)</f>
        <v>0</v>
      </c>
    </row>
    <row r="9948" spans="1:2" x14ac:dyDescent="0.25">
      <c r="A9948">
        <v>9948</v>
      </c>
      <c r="B9948" s="24">
        <f>ROUND(SUMIF(Einnahmen!E$7:E$10002,A9948,Einnahmen!G$7:G$10002)+SUMIF(Einnahmen!I$7:I$10002,A9948,Einnahmen!H$7:H$10002)+SUMIF(Ausgaben!E$7:E$10002,A9948,Ausgaben!G$7:G$10002)+SUMIF(Ausgaben!I$7:I$10002,A9948,Ausgaben!H$7:H$10002),2)</f>
        <v>0</v>
      </c>
    </row>
    <row r="9949" spans="1:2" x14ac:dyDescent="0.25">
      <c r="A9949">
        <v>9949</v>
      </c>
      <c r="B9949" s="24">
        <f>ROUND(SUMIF(Einnahmen!E$7:E$10002,A9949,Einnahmen!G$7:G$10002)+SUMIF(Einnahmen!I$7:I$10002,A9949,Einnahmen!H$7:H$10002)+SUMIF(Ausgaben!E$7:E$10002,A9949,Ausgaben!G$7:G$10002)+SUMIF(Ausgaben!I$7:I$10002,A9949,Ausgaben!H$7:H$10002),2)</f>
        <v>0</v>
      </c>
    </row>
    <row r="9950" spans="1:2" x14ac:dyDescent="0.25">
      <c r="A9950">
        <v>9950</v>
      </c>
      <c r="B9950" s="24">
        <f>ROUND(SUMIF(Einnahmen!E$7:E$10002,A9950,Einnahmen!G$7:G$10002)+SUMIF(Einnahmen!I$7:I$10002,A9950,Einnahmen!H$7:H$10002)+SUMIF(Ausgaben!E$7:E$10002,A9950,Ausgaben!G$7:G$10002)+SUMIF(Ausgaben!I$7:I$10002,A9950,Ausgaben!H$7:H$10002),2)</f>
        <v>0</v>
      </c>
    </row>
    <row r="9951" spans="1:2" x14ac:dyDescent="0.25">
      <c r="A9951">
        <v>9951</v>
      </c>
      <c r="B9951" s="24">
        <f>ROUND(SUMIF(Einnahmen!E$7:E$10002,A9951,Einnahmen!G$7:G$10002)+SUMIF(Einnahmen!I$7:I$10002,A9951,Einnahmen!H$7:H$10002)+SUMIF(Ausgaben!E$7:E$10002,A9951,Ausgaben!G$7:G$10002)+SUMIF(Ausgaben!I$7:I$10002,A9951,Ausgaben!H$7:H$10002),2)</f>
        <v>0</v>
      </c>
    </row>
    <row r="9952" spans="1:2" x14ac:dyDescent="0.25">
      <c r="A9952">
        <v>9952</v>
      </c>
      <c r="B9952" s="24">
        <f>ROUND(SUMIF(Einnahmen!E$7:E$10002,A9952,Einnahmen!G$7:G$10002)+SUMIF(Einnahmen!I$7:I$10002,A9952,Einnahmen!H$7:H$10002)+SUMIF(Ausgaben!E$7:E$10002,A9952,Ausgaben!G$7:G$10002)+SUMIF(Ausgaben!I$7:I$10002,A9952,Ausgaben!H$7:H$10002),2)</f>
        <v>0</v>
      </c>
    </row>
    <row r="9953" spans="1:2" x14ac:dyDescent="0.25">
      <c r="A9953">
        <v>9953</v>
      </c>
      <c r="B9953" s="24">
        <f>ROUND(SUMIF(Einnahmen!E$7:E$10002,A9953,Einnahmen!G$7:G$10002)+SUMIF(Einnahmen!I$7:I$10002,A9953,Einnahmen!H$7:H$10002)+SUMIF(Ausgaben!E$7:E$10002,A9953,Ausgaben!G$7:G$10002)+SUMIF(Ausgaben!I$7:I$10002,A9953,Ausgaben!H$7:H$10002),2)</f>
        <v>0</v>
      </c>
    </row>
    <row r="9954" spans="1:2" x14ac:dyDescent="0.25">
      <c r="A9954">
        <v>9954</v>
      </c>
      <c r="B9954" s="24">
        <f>ROUND(SUMIF(Einnahmen!E$7:E$10002,A9954,Einnahmen!G$7:G$10002)+SUMIF(Einnahmen!I$7:I$10002,A9954,Einnahmen!H$7:H$10002)+SUMIF(Ausgaben!E$7:E$10002,A9954,Ausgaben!G$7:G$10002)+SUMIF(Ausgaben!I$7:I$10002,A9954,Ausgaben!H$7:H$10002),2)</f>
        <v>0</v>
      </c>
    </row>
    <row r="9955" spans="1:2" x14ac:dyDescent="0.25">
      <c r="A9955">
        <v>9955</v>
      </c>
      <c r="B9955" s="24">
        <f>ROUND(SUMIF(Einnahmen!E$7:E$10002,A9955,Einnahmen!G$7:G$10002)+SUMIF(Einnahmen!I$7:I$10002,A9955,Einnahmen!H$7:H$10002)+SUMIF(Ausgaben!E$7:E$10002,A9955,Ausgaben!G$7:G$10002)+SUMIF(Ausgaben!I$7:I$10002,A9955,Ausgaben!H$7:H$10002),2)</f>
        <v>0</v>
      </c>
    </row>
    <row r="9956" spans="1:2" x14ac:dyDescent="0.25">
      <c r="A9956">
        <v>9956</v>
      </c>
      <c r="B9956" s="24">
        <f>ROUND(SUMIF(Einnahmen!E$7:E$10002,A9956,Einnahmen!G$7:G$10002)+SUMIF(Einnahmen!I$7:I$10002,A9956,Einnahmen!H$7:H$10002)+SUMIF(Ausgaben!E$7:E$10002,A9956,Ausgaben!G$7:G$10002)+SUMIF(Ausgaben!I$7:I$10002,A9956,Ausgaben!H$7:H$10002),2)</f>
        <v>0</v>
      </c>
    </row>
    <row r="9957" spans="1:2" x14ac:dyDescent="0.25">
      <c r="A9957">
        <v>9957</v>
      </c>
      <c r="B9957" s="24">
        <f>ROUND(SUMIF(Einnahmen!E$7:E$10002,A9957,Einnahmen!G$7:G$10002)+SUMIF(Einnahmen!I$7:I$10002,A9957,Einnahmen!H$7:H$10002)+SUMIF(Ausgaben!E$7:E$10002,A9957,Ausgaben!G$7:G$10002)+SUMIF(Ausgaben!I$7:I$10002,A9957,Ausgaben!H$7:H$10002),2)</f>
        <v>0</v>
      </c>
    </row>
    <row r="9958" spans="1:2" x14ac:dyDescent="0.25">
      <c r="A9958">
        <v>9958</v>
      </c>
      <c r="B9958" s="24">
        <f>ROUND(SUMIF(Einnahmen!E$7:E$10002,A9958,Einnahmen!G$7:G$10002)+SUMIF(Einnahmen!I$7:I$10002,A9958,Einnahmen!H$7:H$10002)+SUMIF(Ausgaben!E$7:E$10002,A9958,Ausgaben!G$7:G$10002)+SUMIF(Ausgaben!I$7:I$10002,A9958,Ausgaben!H$7:H$10002),2)</f>
        <v>0</v>
      </c>
    </row>
    <row r="9959" spans="1:2" x14ac:dyDescent="0.25">
      <c r="A9959">
        <v>9959</v>
      </c>
      <c r="B9959" s="24">
        <f>ROUND(SUMIF(Einnahmen!E$7:E$10002,A9959,Einnahmen!G$7:G$10002)+SUMIF(Einnahmen!I$7:I$10002,A9959,Einnahmen!H$7:H$10002)+SUMIF(Ausgaben!E$7:E$10002,A9959,Ausgaben!G$7:G$10002)+SUMIF(Ausgaben!I$7:I$10002,A9959,Ausgaben!H$7:H$10002),2)</f>
        <v>0</v>
      </c>
    </row>
    <row r="9960" spans="1:2" x14ac:dyDescent="0.25">
      <c r="A9960">
        <v>9960</v>
      </c>
      <c r="B9960" s="24">
        <f>ROUND(SUMIF(Einnahmen!E$7:E$10002,A9960,Einnahmen!G$7:G$10002)+SUMIF(Einnahmen!I$7:I$10002,A9960,Einnahmen!H$7:H$10002)+SUMIF(Ausgaben!E$7:E$10002,A9960,Ausgaben!G$7:G$10002)+SUMIF(Ausgaben!I$7:I$10002,A9960,Ausgaben!H$7:H$10002),2)</f>
        <v>0</v>
      </c>
    </row>
    <row r="9961" spans="1:2" x14ac:dyDescent="0.25">
      <c r="A9961">
        <v>9961</v>
      </c>
      <c r="B9961" s="24">
        <f>ROUND(SUMIF(Einnahmen!E$7:E$10002,A9961,Einnahmen!G$7:G$10002)+SUMIF(Einnahmen!I$7:I$10002,A9961,Einnahmen!H$7:H$10002)+SUMIF(Ausgaben!E$7:E$10002,A9961,Ausgaben!G$7:G$10002)+SUMIF(Ausgaben!I$7:I$10002,A9961,Ausgaben!H$7:H$10002),2)</f>
        <v>0</v>
      </c>
    </row>
    <row r="9962" spans="1:2" x14ac:dyDescent="0.25">
      <c r="A9962">
        <v>9962</v>
      </c>
      <c r="B9962" s="24">
        <f>ROUND(SUMIF(Einnahmen!E$7:E$10002,A9962,Einnahmen!G$7:G$10002)+SUMIF(Einnahmen!I$7:I$10002,A9962,Einnahmen!H$7:H$10002)+SUMIF(Ausgaben!E$7:E$10002,A9962,Ausgaben!G$7:G$10002)+SUMIF(Ausgaben!I$7:I$10002,A9962,Ausgaben!H$7:H$10002),2)</f>
        <v>0</v>
      </c>
    </row>
    <row r="9963" spans="1:2" x14ac:dyDescent="0.25">
      <c r="A9963">
        <v>9963</v>
      </c>
      <c r="B9963" s="24">
        <f>ROUND(SUMIF(Einnahmen!E$7:E$10002,A9963,Einnahmen!G$7:G$10002)+SUMIF(Einnahmen!I$7:I$10002,A9963,Einnahmen!H$7:H$10002)+SUMIF(Ausgaben!E$7:E$10002,A9963,Ausgaben!G$7:G$10002)+SUMIF(Ausgaben!I$7:I$10002,A9963,Ausgaben!H$7:H$10002),2)</f>
        <v>0</v>
      </c>
    </row>
    <row r="9964" spans="1:2" x14ac:dyDescent="0.25">
      <c r="A9964">
        <v>9964</v>
      </c>
      <c r="B9964" s="24">
        <f>ROUND(SUMIF(Einnahmen!E$7:E$10002,A9964,Einnahmen!G$7:G$10002)+SUMIF(Einnahmen!I$7:I$10002,A9964,Einnahmen!H$7:H$10002)+SUMIF(Ausgaben!E$7:E$10002,A9964,Ausgaben!G$7:G$10002)+SUMIF(Ausgaben!I$7:I$10002,A9964,Ausgaben!H$7:H$10002),2)</f>
        <v>0</v>
      </c>
    </row>
    <row r="9965" spans="1:2" x14ac:dyDescent="0.25">
      <c r="A9965">
        <v>9965</v>
      </c>
      <c r="B9965" s="24">
        <f>ROUND(SUMIF(Einnahmen!E$7:E$10002,A9965,Einnahmen!G$7:G$10002)+SUMIF(Einnahmen!I$7:I$10002,A9965,Einnahmen!H$7:H$10002)+SUMIF(Ausgaben!E$7:E$10002,A9965,Ausgaben!G$7:G$10002)+SUMIF(Ausgaben!I$7:I$10002,A9965,Ausgaben!H$7:H$10002),2)</f>
        <v>0</v>
      </c>
    </row>
    <row r="9966" spans="1:2" x14ac:dyDescent="0.25">
      <c r="A9966">
        <v>9966</v>
      </c>
      <c r="B9966" s="24">
        <f>ROUND(SUMIF(Einnahmen!E$7:E$10002,A9966,Einnahmen!G$7:G$10002)+SUMIF(Einnahmen!I$7:I$10002,A9966,Einnahmen!H$7:H$10002)+SUMIF(Ausgaben!E$7:E$10002,A9966,Ausgaben!G$7:G$10002)+SUMIF(Ausgaben!I$7:I$10002,A9966,Ausgaben!H$7:H$10002),2)</f>
        <v>0</v>
      </c>
    </row>
    <row r="9967" spans="1:2" x14ac:dyDescent="0.25">
      <c r="A9967">
        <v>9967</v>
      </c>
      <c r="B9967" s="24">
        <f>ROUND(SUMIF(Einnahmen!E$7:E$10002,A9967,Einnahmen!G$7:G$10002)+SUMIF(Einnahmen!I$7:I$10002,A9967,Einnahmen!H$7:H$10002)+SUMIF(Ausgaben!E$7:E$10002,A9967,Ausgaben!G$7:G$10002)+SUMIF(Ausgaben!I$7:I$10002,A9967,Ausgaben!H$7:H$10002),2)</f>
        <v>0</v>
      </c>
    </row>
    <row r="9968" spans="1:2" x14ac:dyDescent="0.25">
      <c r="A9968">
        <v>9968</v>
      </c>
      <c r="B9968" s="24">
        <f>ROUND(SUMIF(Einnahmen!E$7:E$10002,A9968,Einnahmen!G$7:G$10002)+SUMIF(Einnahmen!I$7:I$10002,A9968,Einnahmen!H$7:H$10002)+SUMIF(Ausgaben!E$7:E$10002,A9968,Ausgaben!G$7:G$10002)+SUMIF(Ausgaben!I$7:I$10002,A9968,Ausgaben!H$7:H$10002),2)</f>
        <v>0</v>
      </c>
    </row>
    <row r="9969" spans="1:2" x14ac:dyDescent="0.25">
      <c r="A9969">
        <v>9969</v>
      </c>
      <c r="B9969" s="24">
        <f>ROUND(SUMIF(Einnahmen!E$7:E$10002,A9969,Einnahmen!G$7:G$10002)+SUMIF(Einnahmen!I$7:I$10002,A9969,Einnahmen!H$7:H$10002)+SUMIF(Ausgaben!E$7:E$10002,A9969,Ausgaben!G$7:G$10002)+SUMIF(Ausgaben!I$7:I$10002,A9969,Ausgaben!H$7:H$10002),2)</f>
        <v>0</v>
      </c>
    </row>
    <row r="9970" spans="1:2" x14ac:dyDescent="0.25">
      <c r="A9970">
        <v>9970</v>
      </c>
      <c r="B9970" s="24">
        <f>ROUND(SUMIF(Einnahmen!E$7:E$10002,A9970,Einnahmen!G$7:G$10002)+SUMIF(Einnahmen!I$7:I$10002,A9970,Einnahmen!H$7:H$10002)+SUMIF(Ausgaben!E$7:E$10002,A9970,Ausgaben!G$7:G$10002)+SUMIF(Ausgaben!I$7:I$10002,A9970,Ausgaben!H$7:H$10002),2)</f>
        <v>0</v>
      </c>
    </row>
    <row r="9971" spans="1:2" x14ac:dyDescent="0.25">
      <c r="A9971">
        <v>9971</v>
      </c>
      <c r="B9971" s="24">
        <f>ROUND(SUMIF(Einnahmen!E$7:E$10002,A9971,Einnahmen!G$7:G$10002)+SUMIF(Einnahmen!I$7:I$10002,A9971,Einnahmen!H$7:H$10002)+SUMIF(Ausgaben!E$7:E$10002,A9971,Ausgaben!G$7:G$10002)+SUMIF(Ausgaben!I$7:I$10002,A9971,Ausgaben!H$7:H$10002),2)</f>
        <v>0</v>
      </c>
    </row>
    <row r="9972" spans="1:2" x14ac:dyDescent="0.25">
      <c r="A9972">
        <v>9972</v>
      </c>
      <c r="B9972" s="24">
        <f>ROUND(SUMIF(Einnahmen!E$7:E$10002,A9972,Einnahmen!G$7:G$10002)+SUMIF(Einnahmen!I$7:I$10002,A9972,Einnahmen!H$7:H$10002)+SUMIF(Ausgaben!E$7:E$10002,A9972,Ausgaben!G$7:G$10002)+SUMIF(Ausgaben!I$7:I$10002,A9972,Ausgaben!H$7:H$10002),2)</f>
        <v>0</v>
      </c>
    </row>
    <row r="9973" spans="1:2" x14ac:dyDescent="0.25">
      <c r="A9973">
        <v>9973</v>
      </c>
      <c r="B9973" s="24">
        <f>ROUND(SUMIF(Einnahmen!E$7:E$10002,A9973,Einnahmen!G$7:G$10002)+SUMIF(Einnahmen!I$7:I$10002,A9973,Einnahmen!H$7:H$10002)+SUMIF(Ausgaben!E$7:E$10002,A9973,Ausgaben!G$7:G$10002)+SUMIF(Ausgaben!I$7:I$10002,A9973,Ausgaben!H$7:H$10002),2)</f>
        <v>0</v>
      </c>
    </row>
    <row r="9974" spans="1:2" x14ac:dyDescent="0.25">
      <c r="A9974">
        <v>9974</v>
      </c>
      <c r="B9974" s="24">
        <f>ROUND(SUMIF(Einnahmen!E$7:E$10002,A9974,Einnahmen!G$7:G$10002)+SUMIF(Einnahmen!I$7:I$10002,A9974,Einnahmen!H$7:H$10002)+SUMIF(Ausgaben!E$7:E$10002,A9974,Ausgaben!G$7:G$10002)+SUMIF(Ausgaben!I$7:I$10002,A9974,Ausgaben!H$7:H$10002),2)</f>
        <v>0</v>
      </c>
    </row>
    <row r="9975" spans="1:2" x14ac:dyDescent="0.25">
      <c r="A9975">
        <v>9975</v>
      </c>
      <c r="B9975" s="24">
        <f>ROUND(SUMIF(Einnahmen!E$7:E$10002,A9975,Einnahmen!G$7:G$10002)+SUMIF(Einnahmen!I$7:I$10002,A9975,Einnahmen!H$7:H$10002)+SUMIF(Ausgaben!E$7:E$10002,A9975,Ausgaben!G$7:G$10002)+SUMIF(Ausgaben!I$7:I$10002,A9975,Ausgaben!H$7:H$10002),2)</f>
        <v>0</v>
      </c>
    </row>
    <row r="9976" spans="1:2" x14ac:dyDescent="0.25">
      <c r="A9976">
        <v>9976</v>
      </c>
      <c r="B9976" s="24">
        <f>ROUND(SUMIF(Einnahmen!E$7:E$10002,A9976,Einnahmen!G$7:G$10002)+SUMIF(Einnahmen!I$7:I$10002,A9976,Einnahmen!H$7:H$10002)+SUMIF(Ausgaben!E$7:E$10002,A9976,Ausgaben!G$7:G$10002)+SUMIF(Ausgaben!I$7:I$10002,A9976,Ausgaben!H$7:H$10002),2)</f>
        <v>0</v>
      </c>
    </row>
    <row r="9977" spans="1:2" x14ac:dyDescent="0.25">
      <c r="A9977">
        <v>9977</v>
      </c>
      <c r="B9977" s="24">
        <f>ROUND(SUMIF(Einnahmen!E$7:E$10002,A9977,Einnahmen!G$7:G$10002)+SUMIF(Einnahmen!I$7:I$10002,A9977,Einnahmen!H$7:H$10002)+SUMIF(Ausgaben!E$7:E$10002,A9977,Ausgaben!G$7:G$10002)+SUMIF(Ausgaben!I$7:I$10002,A9977,Ausgaben!H$7:H$10002),2)</f>
        <v>0</v>
      </c>
    </row>
    <row r="9978" spans="1:2" x14ac:dyDescent="0.25">
      <c r="A9978">
        <v>9978</v>
      </c>
      <c r="B9978" s="24">
        <f>ROUND(SUMIF(Einnahmen!E$7:E$10002,A9978,Einnahmen!G$7:G$10002)+SUMIF(Einnahmen!I$7:I$10002,A9978,Einnahmen!H$7:H$10002)+SUMIF(Ausgaben!E$7:E$10002,A9978,Ausgaben!G$7:G$10002)+SUMIF(Ausgaben!I$7:I$10002,A9978,Ausgaben!H$7:H$10002),2)</f>
        <v>0</v>
      </c>
    </row>
    <row r="9979" spans="1:2" x14ac:dyDescent="0.25">
      <c r="A9979">
        <v>9979</v>
      </c>
      <c r="B9979" s="24">
        <f>ROUND(SUMIF(Einnahmen!E$7:E$10002,A9979,Einnahmen!G$7:G$10002)+SUMIF(Einnahmen!I$7:I$10002,A9979,Einnahmen!H$7:H$10002)+SUMIF(Ausgaben!E$7:E$10002,A9979,Ausgaben!G$7:G$10002)+SUMIF(Ausgaben!I$7:I$10002,A9979,Ausgaben!H$7:H$10002),2)</f>
        <v>0</v>
      </c>
    </row>
    <row r="9980" spans="1:2" x14ac:dyDescent="0.25">
      <c r="A9980">
        <v>9980</v>
      </c>
      <c r="B9980" s="24">
        <f>ROUND(SUMIF(Einnahmen!E$7:E$10002,A9980,Einnahmen!G$7:G$10002)+SUMIF(Einnahmen!I$7:I$10002,A9980,Einnahmen!H$7:H$10002)+SUMIF(Ausgaben!E$7:E$10002,A9980,Ausgaben!G$7:G$10002)+SUMIF(Ausgaben!I$7:I$10002,A9980,Ausgaben!H$7:H$10002),2)</f>
        <v>0</v>
      </c>
    </row>
    <row r="9981" spans="1:2" x14ac:dyDescent="0.25">
      <c r="A9981">
        <v>9981</v>
      </c>
      <c r="B9981" s="24">
        <f>ROUND(SUMIF(Einnahmen!E$7:E$10002,A9981,Einnahmen!G$7:G$10002)+SUMIF(Einnahmen!I$7:I$10002,A9981,Einnahmen!H$7:H$10002)+SUMIF(Ausgaben!E$7:E$10002,A9981,Ausgaben!G$7:G$10002)+SUMIF(Ausgaben!I$7:I$10002,A9981,Ausgaben!H$7:H$10002),2)</f>
        <v>0</v>
      </c>
    </row>
    <row r="9982" spans="1:2" x14ac:dyDescent="0.25">
      <c r="A9982">
        <v>9982</v>
      </c>
      <c r="B9982" s="24">
        <f>ROUND(SUMIF(Einnahmen!E$7:E$10002,A9982,Einnahmen!G$7:G$10002)+SUMIF(Einnahmen!I$7:I$10002,A9982,Einnahmen!H$7:H$10002)+SUMIF(Ausgaben!E$7:E$10002,A9982,Ausgaben!G$7:G$10002)+SUMIF(Ausgaben!I$7:I$10002,A9982,Ausgaben!H$7:H$10002),2)</f>
        <v>0</v>
      </c>
    </row>
    <row r="9983" spans="1:2" x14ac:dyDescent="0.25">
      <c r="A9983">
        <v>9983</v>
      </c>
      <c r="B9983" s="24">
        <f>ROUND(SUMIF(Einnahmen!E$7:E$10002,A9983,Einnahmen!G$7:G$10002)+SUMIF(Einnahmen!I$7:I$10002,A9983,Einnahmen!H$7:H$10002)+SUMIF(Ausgaben!E$7:E$10002,A9983,Ausgaben!G$7:G$10002)+SUMIF(Ausgaben!I$7:I$10002,A9983,Ausgaben!H$7:H$10002),2)</f>
        <v>0</v>
      </c>
    </row>
    <row r="9984" spans="1:2" x14ac:dyDescent="0.25">
      <c r="A9984">
        <v>9984</v>
      </c>
      <c r="B9984" s="24">
        <f>ROUND(SUMIF(Einnahmen!E$7:E$10002,A9984,Einnahmen!G$7:G$10002)+SUMIF(Einnahmen!I$7:I$10002,A9984,Einnahmen!H$7:H$10002)+SUMIF(Ausgaben!E$7:E$10002,A9984,Ausgaben!G$7:G$10002)+SUMIF(Ausgaben!I$7:I$10002,A9984,Ausgaben!H$7:H$10002),2)</f>
        <v>0</v>
      </c>
    </row>
    <row r="9985" spans="1:2" x14ac:dyDescent="0.25">
      <c r="A9985">
        <v>9985</v>
      </c>
      <c r="B9985" s="24">
        <f>ROUND(SUMIF(Einnahmen!E$7:E$10002,A9985,Einnahmen!G$7:G$10002)+SUMIF(Einnahmen!I$7:I$10002,A9985,Einnahmen!H$7:H$10002)+SUMIF(Ausgaben!E$7:E$10002,A9985,Ausgaben!G$7:G$10002)+SUMIF(Ausgaben!I$7:I$10002,A9985,Ausgaben!H$7:H$10002),2)</f>
        <v>0</v>
      </c>
    </row>
    <row r="9986" spans="1:2" x14ac:dyDescent="0.25">
      <c r="A9986">
        <v>9986</v>
      </c>
      <c r="B9986" s="24">
        <f>ROUND(SUMIF(Einnahmen!E$7:E$10002,A9986,Einnahmen!G$7:G$10002)+SUMIF(Einnahmen!I$7:I$10002,A9986,Einnahmen!H$7:H$10002)+SUMIF(Ausgaben!E$7:E$10002,A9986,Ausgaben!G$7:G$10002)+SUMIF(Ausgaben!I$7:I$10002,A9986,Ausgaben!H$7:H$10002),2)</f>
        <v>0</v>
      </c>
    </row>
    <row r="9987" spans="1:2" x14ac:dyDescent="0.25">
      <c r="A9987">
        <v>9987</v>
      </c>
      <c r="B9987" s="24">
        <f>ROUND(SUMIF(Einnahmen!E$7:E$10002,A9987,Einnahmen!G$7:G$10002)+SUMIF(Einnahmen!I$7:I$10002,A9987,Einnahmen!H$7:H$10002)+SUMIF(Ausgaben!E$7:E$10002,A9987,Ausgaben!G$7:G$10002)+SUMIF(Ausgaben!I$7:I$10002,A9987,Ausgaben!H$7:H$10002),2)</f>
        <v>0</v>
      </c>
    </row>
    <row r="9988" spans="1:2" x14ac:dyDescent="0.25">
      <c r="A9988">
        <v>9988</v>
      </c>
      <c r="B9988" s="24">
        <f>ROUND(SUMIF(Einnahmen!E$7:E$10002,A9988,Einnahmen!G$7:G$10002)+SUMIF(Einnahmen!I$7:I$10002,A9988,Einnahmen!H$7:H$10002)+SUMIF(Ausgaben!E$7:E$10002,A9988,Ausgaben!G$7:G$10002)+SUMIF(Ausgaben!I$7:I$10002,A9988,Ausgaben!H$7:H$10002),2)</f>
        <v>0</v>
      </c>
    </row>
    <row r="9989" spans="1:2" x14ac:dyDescent="0.25">
      <c r="A9989">
        <v>9989</v>
      </c>
      <c r="B9989" s="24">
        <f>ROUND(SUMIF(Einnahmen!E$7:E$10002,A9989,Einnahmen!G$7:G$10002)+SUMIF(Einnahmen!I$7:I$10002,A9989,Einnahmen!H$7:H$10002)+SUMIF(Ausgaben!E$7:E$10002,A9989,Ausgaben!G$7:G$10002)+SUMIF(Ausgaben!I$7:I$10002,A9989,Ausgaben!H$7:H$10002),2)</f>
        <v>0</v>
      </c>
    </row>
    <row r="9990" spans="1:2" x14ac:dyDescent="0.25">
      <c r="A9990">
        <v>9990</v>
      </c>
      <c r="B9990" s="24">
        <f>ROUND(SUMIF(Einnahmen!E$7:E$10002,A9990,Einnahmen!G$7:G$10002)+SUMIF(Einnahmen!I$7:I$10002,A9990,Einnahmen!H$7:H$10002)+SUMIF(Ausgaben!E$7:E$10002,A9990,Ausgaben!G$7:G$10002)+SUMIF(Ausgaben!I$7:I$10002,A9990,Ausgaben!H$7:H$10002),2)</f>
        <v>0</v>
      </c>
    </row>
    <row r="9991" spans="1:2" x14ac:dyDescent="0.25">
      <c r="A9991">
        <v>9991</v>
      </c>
      <c r="B9991" s="24">
        <f>ROUND(SUMIF(Einnahmen!E$7:E$10002,A9991,Einnahmen!G$7:G$10002)+SUMIF(Einnahmen!I$7:I$10002,A9991,Einnahmen!H$7:H$10002)+SUMIF(Ausgaben!E$7:E$10002,A9991,Ausgaben!G$7:G$10002)+SUMIF(Ausgaben!I$7:I$10002,A9991,Ausgaben!H$7:H$10002),2)</f>
        <v>0</v>
      </c>
    </row>
    <row r="9992" spans="1:2" x14ac:dyDescent="0.25">
      <c r="A9992">
        <v>9992</v>
      </c>
      <c r="B9992" s="24">
        <f>ROUND(SUMIF(Einnahmen!E$7:E$10002,A9992,Einnahmen!G$7:G$10002)+SUMIF(Einnahmen!I$7:I$10002,A9992,Einnahmen!H$7:H$10002)+SUMIF(Ausgaben!E$7:E$10002,A9992,Ausgaben!G$7:G$10002)+SUMIF(Ausgaben!I$7:I$10002,A9992,Ausgaben!H$7:H$10002),2)</f>
        <v>0</v>
      </c>
    </row>
    <row r="9993" spans="1:2" x14ac:dyDescent="0.25">
      <c r="A9993">
        <v>9993</v>
      </c>
      <c r="B9993" s="24">
        <f>ROUND(SUMIF(Einnahmen!E$7:E$10002,A9993,Einnahmen!G$7:G$10002)+SUMIF(Einnahmen!I$7:I$10002,A9993,Einnahmen!H$7:H$10002)+SUMIF(Ausgaben!E$7:E$10002,A9993,Ausgaben!G$7:G$10002)+SUMIF(Ausgaben!I$7:I$10002,A9993,Ausgaben!H$7:H$10002),2)</f>
        <v>0</v>
      </c>
    </row>
    <row r="9994" spans="1:2" x14ac:dyDescent="0.25">
      <c r="A9994">
        <v>9994</v>
      </c>
      <c r="B9994" s="24">
        <f>ROUND(SUMIF(Einnahmen!E$7:E$10002,A9994,Einnahmen!G$7:G$10002)+SUMIF(Einnahmen!I$7:I$10002,A9994,Einnahmen!H$7:H$10002)+SUMIF(Ausgaben!E$7:E$10002,A9994,Ausgaben!G$7:G$10002)+SUMIF(Ausgaben!I$7:I$10002,A9994,Ausgaben!H$7:H$10002),2)</f>
        <v>0</v>
      </c>
    </row>
    <row r="9995" spans="1:2" x14ac:dyDescent="0.25">
      <c r="A9995">
        <v>9995</v>
      </c>
      <c r="B9995" s="24">
        <f>ROUND(SUMIF(Einnahmen!E$7:E$10002,A9995,Einnahmen!G$7:G$10002)+SUMIF(Einnahmen!I$7:I$10002,A9995,Einnahmen!H$7:H$10002)+SUMIF(Ausgaben!E$7:E$10002,A9995,Ausgaben!G$7:G$10002)+SUMIF(Ausgaben!I$7:I$10002,A9995,Ausgaben!H$7:H$10002),2)</f>
        <v>0</v>
      </c>
    </row>
    <row r="9996" spans="1:2" x14ac:dyDescent="0.25">
      <c r="A9996">
        <v>9996</v>
      </c>
      <c r="B9996" s="24">
        <f>ROUND(SUMIF(Einnahmen!E$7:E$10002,A9996,Einnahmen!G$7:G$10002)+SUMIF(Einnahmen!I$7:I$10002,A9996,Einnahmen!H$7:H$10002)+SUMIF(Ausgaben!E$7:E$10002,A9996,Ausgaben!G$7:G$10002)+SUMIF(Ausgaben!I$7:I$10002,A9996,Ausgaben!H$7:H$10002),2)</f>
        <v>0</v>
      </c>
    </row>
    <row r="9997" spans="1:2" x14ac:dyDescent="0.25">
      <c r="A9997">
        <v>9997</v>
      </c>
      <c r="B9997" s="24">
        <f>ROUND(SUMIF(Einnahmen!E$7:E$10002,A9997,Einnahmen!G$7:G$10002)+SUMIF(Einnahmen!I$7:I$10002,A9997,Einnahmen!H$7:H$10002)+SUMIF(Ausgaben!E$7:E$10002,A9997,Ausgaben!G$7:G$10002)+SUMIF(Ausgaben!I$7:I$10002,A9997,Ausgaben!H$7:H$10002),2)</f>
        <v>0</v>
      </c>
    </row>
    <row r="9998" spans="1:2" x14ac:dyDescent="0.25">
      <c r="A9998">
        <v>9998</v>
      </c>
      <c r="B9998" s="24">
        <f>ROUND(SUMIF(Einnahmen!E$7:E$10002,A9998,Einnahmen!G$7:G$10002)+SUMIF(Einnahmen!I$7:I$10002,A9998,Einnahmen!H$7:H$10002)+SUMIF(Ausgaben!E$7:E$10002,A9998,Ausgaben!G$7:G$10002)+SUMIF(Ausgaben!I$7:I$10002,A9998,Ausgaben!H$7:H$10002),2)</f>
        <v>0</v>
      </c>
    </row>
    <row r="9999" spans="1:2" x14ac:dyDescent="0.25">
      <c r="A9999">
        <v>9999</v>
      </c>
      <c r="B9999" s="24">
        <f>ROUND(SUMIF(Einnahmen!E$7:E$10002,A9999,Einnahmen!G$7:G$10002)+SUMIF(Einnahmen!I$7:I$10002,A9999,Einnahmen!H$7:H$10002)+SUMIF(Ausgaben!E$7:E$10002,A9999,Ausgaben!G$7:G$10002)+SUMIF(Ausgaben!I$7:I$10002,A9999,Ausgaben!H$7:H$10002),2)</f>
        <v>0</v>
      </c>
    </row>
  </sheetData>
  <pageMargins left="0" right="0" top="0.39370078740157505" bottom="0.39370078740157505" header="0" footer="0"/>
  <headerFooter>
    <oddHeader>&amp;C&amp;A</oddHeader>
    <oddFooter>&amp;CSeite &amp;P</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7</vt:i4>
      </vt:variant>
      <vt:variant>
        <vt:lpstr>Benannte Bereiche</vt:lpstr>
      </vt:variant>
      <vt:variant>
        <vt:i4>11</vt:i4>
      </vt:variant>
    </vt:vector>
  </HeadingPairs>
  <TitlesOfParts>
    <vt:vector size="18" baseType="lpstr">
      <vt:lpstr>Übersicht</vt:lpstr>
      <vt:lpstr>Gewinnermittlung</vt:lpstr>
      <vt:lpstr>Anlage EÜR</vt:lpstr>
      <vt:lpstr>MwSt</vt:lpstr>
      <vt:lpstr>Einnahmen</vt:lpstr>
      <vt:lpstr>Ausgaben</vt:lpstr>
      <vt:lpstr>Konten</vt:lpstr>
      <vt:lpstr>_EG19</vt:lpstr>
      <vt:lpstr>_EG7</vt:lpstr>
      <vt:lpstr>_ist19</vt:lpstr>
      <vt:lpstr>AUSFU</vt:lpstr>
      <vt:lpstr>BMG1</vt:lpstr>
      <vt:lpstr>BMG3</vt:lpstr>
      <vt:lpstr>BMG4</vt:lpstr>
      <vt:lpstr>IST19EG</vt:lpstr>
      <vt:lpstr>IST7</vt:lpstr>
      <vt:lpstr>NATO</vt:lpstr>
      <vt:lpstr>Reise</vt:lpstr>
    </vt:vector>
  </TitlesOfParts>
  <Company>www.cyberlab-gmbh.de</Company>
  <LinksUpToDate>false</LinksUpToDate>
  <SharedDoc>false</SharedDoc>
  <HyperlinkBase>http://ms-buchhalter.de/Excel-Buchhaltung.html</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Buchhaltung und EÜR mit Excel Vorlage kostenlos</dc:title>
  <dc:subject>Kostenloser Download Excel Tabelle für Buchhaltung und Anlage EÜR</dc:subject>
  <dc:creator>www.ms-buchhalter.de</dc:creator>
  <dc:description>Download kostenlose Excel-Vorlage Buchhaltung + EÜR_x000d_
_x000d_
Anlage EÜR mit Excel erstellen und per ELSTER an das Finanzamt senden.</dc:description>
  <cp:lastModifiedBy>Markus Herden</cp:lastModifiedBy>
  <cp:revision>51</cp:revision>
  <dcterms:created xsi:type="dcterms:W3CDTF">2016-04-22T08:07:50Z</dcterms:created>
  <dcterms:modified xsi:type="dcterms:W3CDTF">2018-12-10T10:03:33Z</dcterms:modified>
  <cp:category>Steuer, Finanzen, Wirtschaft, Recht</cp:category>
</cp:coreProperties>
</file>